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0" yWindow="75" windowWidth="15135" windowHeight="7515" firstSheet="3" activeTab="12"/>
  </bookViews>
  <sheets>
    <sheet name="Tartalomjegyzék" sheetId="17" r:id="rId1"/>
    <sheet name="Alapadatok" sheetId="1" r:id="rId2"/>
    <sheet name="Agrár szakok" sheetId="2" r:id="rId3"/>
    <sheet name="Kimutatás" sheetId="3" r:id="rId4"/>
    <sheet name="Y0" sheetId="4" r:id="rId5"/>
    <sheet name="x1" sheetId="6" r:id="rId6"/>
    <sheet name="x1_2" sheetId="11" r:id="rId7"/>
    <sheet name="x2" sheetId="13" r:id="rId8"/>
    <sheet name="x3" sheetId="14" r:id="rId9"/>
    <sheet name="x4" sheetId="9" r:id="rId10"/>
    <sheet name="x5" sheetId="10" r:id="rId11"/>
    <sheet name="x5_2" sheetId="16" r:id="rId12"/>
    <sheet name="GVAM SWOT" sheetId="15" r:id="rId13"/>
    <sheet name="GVAM dinamikus SWOT" sheetId="5" r:id="rId14"/>
  </sheets>
  <definedNames>
    <definedName name="_xlnm._FilterDatabase" localSheetId="2" hidden="1">'Agrár szakok'!$A$1:$M$276</definedName>
    <definedName name="_xlnm._FilterDatabase" localSheetId="1" hidden="1">Alapadatok!$A$1:$L$1830</definedName>
    <definedName name="_xlnm._FilterDatabase" localSheetId="6" hidden="1">x1_2!$A$185:$J$242</definedName>
    <definedName name="_xlnm._FilterDatabase" localSheetId="7" hidden="1">'x2'!$A$248:$I$305</definedName>
    <definedName name="_xlnm._FilterDatabase" localSheetId="8" hidden="1">'x3'!$A$247:$I$303</definedName>
    <definedName name="_xlnm._FilterDatabase" localSheetId="9" hidden="1">'x4'!$A$247:$I$303</definedName>
    <definedName name="_xlnm._FilterDatabase" localSheetId="10" hidden="1">'x5'!$A$247:$I$303</definedName>
    <definedName name="_xlnm._FilterDatabase" localSheetId="11" hidden="1">x5_2!$A$185:$I$241</definedName>
    <definedName name="_xlnm._FilterDatabase" localSheetId="4" hidden="1">Y0!$A$87:$K$143</definedName>
  </definedNames>
  <calcPr calcId="124519"/>
  <pivotCaches>
    <pivotCache cacheId="0" r:id="rId15"/>
  </pivotCaches>
</workbook>
</file>

<file path=xl/calcChain.xml><?xml version="1.0" encoding="utf-8"?>
<calcChain xmlns="http://schemas.openxmlformats.org/spreadsheetml/2006/main">
  <c r="L15" i="5"/>
  <c r="K15"/>
  <c r="C87" i="4"/>
  <c r="D87"/>
  <c r="E87"/>
  <c r="F87"/>
  <c r="C144"/>
  <c r="C145" s="1"/>
  <c r="D144"/>
  <c r="D145" s="1"/>
  <c r="E144"/>
  <c r="E145" s="1"/>
  <c r="F144"/>
  <c r="F145" s="1"/>
  <c r="G144"/>
  <c r="G145" s="1"/>
  <c r="B144"/>
  <c r="B145" s="1"/>
  <c r="C244" i="16"/>
  <c r="D244"/>
  <c r="E244"/>
  <c r="F244"/>
  <c r="B244"/>
  <c r="C243"/>
  <c r="D243"/>
  <c r="E243"/>
  <c r="F243"/>
  <c r="B243"/>
  <c r="C306" i="9"/>
  <c r="D306"/>
  <c r="E306"/>
  <c r="F306"/>
  <c r="B306"/>
  <c r="C305"/>
  <c r="D305"/>
  <c r="E305"/>
  <c r="F305"/>
  <c r="B305"/>
  <c r="C305" i="14"/>
  <c r="D305"/>
  <c r="E305"/>
  <c r="E306" s="1"/>
  <c r="F305"/>
  <c r="F306" s="1"/>
  <c r="B305"/>
  <c r="B306" s="1"/>
  <c r="C245" i="11"/>
  <c r="D245"/>
  <c r="E245"/>
  <c r="F245"/>
  <c r="B245"/>
  <c r="C244"/>
  <c r="D244"/>
  <c r="E244"/>
  <c r="F244"/>
  <c r="B244"/>
  <c r="C308" i="13"/>
  <c r="D308"/>
  <c r="E308"/>
  <c r="F308"/>
  <c r="B308"/>
  <c r="C307"/>
  <c r="D307"/>
  <c r="E307"/>
  <c r="F307"/>
  <c r="B307"/>
  <c r="M234" i="2"/>
  <c r="M179"/>
  <c r="M125"/>
  <c r="M74"/>
  <c r="M16"/>
  <c r="K23" i="15"/>
  <c r="K24"/>
  <c r="K25"/>
  <c r="K26"/>
  <c r="K27"/>
  <c r="J24"/>
  <c r="J25"/>
  <c r="J26"/>
  <c r="J27"/>
  <c r="J23"/>
  <c r="K9"/>
  <c r="K10"/>
  <c r="K11"/>
  <c r="K12"/>
  <c r="K13"/>
  <c r="J10"/>
  <c r="J11"/>
  <c r="J12"/>
  <c r="J13"/>
  <c r="J9"/>
  <c r="L27" i="5"/>
  <c r="L33"/>
  <c r="M33" s="1"/>
  <c r="K33"/>
  <c r="K27"/>
  <c r="L21"/>
  <c r="K21"/>
  <c r="L9"/>
  <c r="K9"/>
  <c r="M6" i="9"/>
  <c r="L31" i="5"/>
  <c r="K31"/>
  <c r="L25"/>
  <c r="K25"/>
  <c r="L19"/>
  <c r="M19" s="1"/>
  <c r="K19"/>
  <c r="L13"/>
  <c r="K13"/>
  <c r="L7"/>
  <c r="M7" s="1"/>
  <c r="K7"/>
  <c r="M31"/>
  <c r="L34"/>
  <c r="K34"/>
  <c r="M34" s="1"/>
  <c r="L32"/>
  <c r="K32"/>
  <c r="L30"/>
  <c r="K30"/>
  <c r="L29"/>
  <c r="M29" s="1"/>
  <c r="K29"/>
  <c r="L28"/>
  <c r="K28"/>
  <c r="M28" s="1"/>
  <c r="L26"/>
  <c r="L22"/>
  <c r="M22" s="1"/>
  <c r="K22"/>
  <c r="K26"/>
  <c r="L23"/>
  <c r="M23" s="1"/>
  <c r="K23"/>
  <c r="L24"/>
  <c r="K24"/>
  <c r="M24" s="1"/>
  <c r="L20"/>
  <c r="K20"/>
  <c r="L18"/>
  <c r="K18"/>
  <c r="L17"/>
  <c r="M17" s="1"/>
  <c r="K17"/>
  <c r="L16"/>
  <c r="K16"/>
  <c r="M16" s="1"/>
  <c r="L14"/>
  <c r="K14"/>
  <c r="L12"/>
  <c r="K12"/>
  <c r="M12" s="1"/>
  <c r="L11"/>
  <c r="M11" s="1"/>
  <c r="K11"/>
  <c r="L10"/>
  <c r="K10"/>
  <c r="M10" s="1"/>
  <c r="L8"/>
  <c r="K8"/>
  <c r="L6"/>
  <c r="K6"/>
  <c r="L5"/>
  <c r="M5" s="1"/>
  <c r="K5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L60" i="10"/>
  <c r="K60"/>
  <c r="J60"/>
  <c r="I60"/>
  <c r="L59"/>
  <c r="K59"/>
  <c r="J59"/>
  <c r="I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M5"/>
  <c r="L5"/>
  <c r="K5"/>
  <c r="J5"/>
  <c r="I5"/>
  <c r="M4"/>
  <c r="L4"/>
  <c r="K4"/>
  <c r="J4"/>
  <c r="I4"/>
  <c r="L60" i="9"/>
  <c r="K60"/>
  <c r="J60"/>
  <c r="I60"/>
  <c r="L59"/>
  <c r="K59"/>
  <c r="J59"/>
  <c r="I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L5"/>
  <c r="M5"/>
  <c r="K5"/>
  <c r="J5"/>
  <c r="I5"/>
  <c r="L4"/>
  <c r="M4"/>
  <c r="K4"/>
  <c r="J4"/>
  <c r="I4"/>
  <c r="M7" i="1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"/>
  <c r="H305" i="1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"/>
  <c r="L60" i="14"/>
  <c r="K60"/>
  <c r="J60"/>
  <c r="I60"/>
  <c r="L59"/>
  <c r="K59"/>
  <c r="J59"/>
  <c r="I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L5"/>
  <c r="K5"/>
  <c r="M5"/>
  <c r="J5"/>
  <c r="I5"/>
  <c r="L4"/>
  <c r="K4"/>
  <c r="M4"/>
  <c r="J4"/>
  <c r="I4"/>
  <c r="L60" i="13"/>
  <c r="K60"/>
  <c r="J60"/>
  <c r="I60"/>
  <c r="L59"/>
  <c r="K59"/>
  <c r="J59"/>
  <c r="I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L5"/>
  <c r="K5"/>
  <c r="J5"/>
  <c r="M5"/>
  <c r="I5"/>
  <c r="L4"/>
  <c r="K4"/>
  <c r="J4"/>
  <c r="M4"/>
  <c r="I4"/>
  <c r="L247" i="6"/>
  <c r="I242" i="11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187"/>
  <c r="I302" i="6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247"/>
  <c r="H302"/>
  <c r="H242" i="11"/>
  <c r="N5" i="6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4"/>
  <c r="B87" i="4"/>
  <c r="M5" i="6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L4"/>
  <c r="K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4"/>
  <c r="R9" i="3"/>
  <c r="AG10"/>
  <c r="A90" i="4" s="1"/>
  <c r="K90" s="1"/>
  <c r="AG11" i="3"/>
  <c r="A91" i="4" s="1"/>
  <c r="K91" s="1"/>
  <c r="AG12" i="3"/>
  <c r="A92" i="4" s="1"/>
  <c r="K92" s="1"/>
  <c r="AG13" i="3"/>
  <c r="A93" i="4" s="1"/>
  <c r="K93" s="1"/>
  <c r="AG14" i="3"/>
  <c r="A94" i="4" s="1"/>
  <c r="K94" s="1"/>
  <c r="AG15" i="3"/>
  <c r="A95" i="4" s="1"/>
  <c r="K95" s="1"/>
  <c r="AG16" i="3"/>
  <c r="A96" i="4" s="1"/>
  <c r="K96" s="1"/>
  <c r="AG17" i="3"/>
  <c r="A97" i="4" s="1"/>
  <c r="K97" s="1"/>
  <c r="AG18" i="3"/>
  <c r="A98" i="4" s="1"/>
  <c r="K98" s="1"/>
  <c r="AG19" i="3"/>
  <c r="A99" i="4" s="1"/>
  <c r="K99" s="1"/>
  <c r="AG20" i="3"/>
  <c r="A100" i="4" s="1"/>
  <c r="K100" s="1"/>
  <c r="AG21" i="3"/>
  <c r="A101" i="4" s="1"/>
  <c r="K101" s="1"/>
  <c r="AG22" i="3"/>
  <c r="A102" i="4" s="1"/>
  <c r="K102" s="1"/>
  <c r="AG23" i="3"/>
  <c r="A103" i="4" s="1"/>
  <c r="K103" s="1"/>
  <c r="AG24" i="3"/>
  <c r="A104" i="4" s="1"/>
  <c r="K104" s="1"/>
  <c r="AG25" i="3"/>
  <c r="A105" i="4" s="1"/>
  <c r="K105" s="1"/>
  <c r="AG26" i="3"/>
  <c r="A106" i="4" s="1"/>
  <c r="K106" s="1"/>
  <c r="AG27" i="3"/>
  <c r="A107" i="4" s="1"/>
  <c r="K107" s="1"/>
  <c r="AG28" i="3"/>
  <c r="A108" i="4" s="1"/>
  <c r="K108" s="1"/>
  <c r="AG29" i="3"/>
  <c r="A109" i="4" s="1"/>
  <c r="K109" s="1"/>
  <c r="AG30" i="3"/>
  <c r="A110" i="4" s="1"/>
  <c r="K110" s="1"/>
  <c r="AG31" i="3"/>
  <c r="A111" i="4" s="1"/>
  <c r="K111" s="1"/>
  <c r="AG32" i="3"/>
  <c r="A112" i="4" s="1"/>
  <c r="K112" s="1"/>
  <c r="AG33" i="3"/>
  <c r="A113" i="4" s="1"/>
  <c r="K113" s="1"/>
  <c r="AG34" i="3"/>
  <c r="A114" i="4" s="1"/>
  <c r="K114" s="1"/>
  <c r="AG35" i="3"/>
  <c r="A115" i="4" s="1"/>
  <c r="K115" s="1"/>
  <c r="AG36" i="3"/>
  <c r="A116" i="4" s="1"/>
  <c r="K116" s="1"/>
  <c r="AG37" i="3"/>
  <c r="A117" i="4" s="1"/>
  <c r="K117" s="1"/>
  <c r="AG38" i="3"/>
  <c r="A118" i="4" s="1"/>
  <c r="K118" s="1"/>
  <c r="AG39" i="3"/>
  <c r="A119" i="4" s="1"/>
  <c r="K119" s="1"/>
  <c r="AG40" i="3"/>
  <c r="A120" i="4" s="1"/>
  <c r="K120" s="1"/>
  <c r="AG41" i="3"/>
  <c r="A121" i="4" s="1"/>
  <c r="K121" s="1"/>
  <c r="AG42" i="3"/>
  <c r="A122" i="4" s="1"/>
  <c r="K122" s="1"/>
  <c r="AG43" i="3"/>
  <c r="A123" i="4" s="1"/>
  <c r="K123" s="1"/>
  <c r="AG44" i="3"/>
  <c r="A124" i="4" s="1"/>
  <c r="K124" s="1"/>
  <c r="AG45" i="3"/>
  <c r="A125" i="4" s="1"/>
  <c r="K125" s="1"/>
  <c r="AG46" i="3"/>
  <c r="A126" i="4" s="1"/>
  <c r="K126" s="1"/>
  <c r="AG47" i="3"/>
  <c r="A127" i="4" s="1"/>
  <c r="K127" s="1"/>
  <c r="AG48" i="3"/>
  <c r="A128" i="4" s="1"/>
  <c r="K128" s="1"/>
  <c r="AG49" i="3"/>
  <c r="A129" i="4" s="1"/>
  <c r="K129" s="1"/>
  <c r="AG50" i="3"/>
  <c r="A130" i="4" s="1"/>
  <c r="K130" s="1"/>
  <c r="AG51" i="3"/>
  <c r="A131" i="4" s="1"/>
  <c r="K131" s="1"/>
  <c r="AG52" i="3"/>
  <c r="A132" i="4" s="1"/>
  <c r="K132" s="1"/>
  <c r="AG53" i="3"/>
  <c r="A133" i="4" s="1"/>
  <c r="K133" s="1"/>
  <c r="AG54" i="3"/>
  <c r="A134" i="4" s="1"/>
  <c r="K134" s="1"/>
  <c r="AG55" i="3"/>
  <c r="A135" i="4" s="1"/>
  <c r="K135" s="1"/>
  <c r="AG56" i="3"/>
  <c r="A136" i="4" s="1"/>
  <c r="K136" s="1"/>
  <c r="AG57" i="3"/>
  <c r="A137" i="4" s="1"/>
  <c r="K137" s="1"/>
  <c r="AG58" i="3"/>
  <c r="A138" i="4" s="1"/>
  <c r="K138" s="1"/>
  <c r="AG59" i="3"/>
  <c r="A139" i="4" s="1"/>
  <c r="K139" s="1"/>
  <c r="AG60" i="3"/>
  <c r="A140" i="4" s="1"/>
  <c r="K140" s="1"/>
  <c r="AG61" i="3"/>
  <c r="A141" i="4" s="1"/>
  <c r="K141" s="1"/>
  <c r="AG62" i="3"/>
  <c r="A142" i="4" s="1"/>
  <c r="K142" s="1"/>
  <c r="AG63" i="3"/>
  <c r="A143" i="4" s="1"/>
  <c r="K143" s="1"/>
  <c r="AG9" i="3"/>
  <c r="A89" i="4" s="1"/>
  <c r="K89" s="1"/>
  <c r="AD10" i="3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9"/>
  <c r="AC8"/>
  <c r="V63"/>
  <c r="AC63" s="1"/>
  <c r="U63"/>
  <c r="AB63" s="1"/>
  <c r="T63"/>
  <c r="AA63" s="1"/>
  <c r="S63"/>
  <c r="Z63" s="1"/>
  <c r="R63"/>
  <c r="Y63" s="1"/>
  <c r="V62"/>
  <c r="AC62" s="1"/>
  <c r="U62"/>
  <c r="AB62" s="1"/>
  <c r="T62"/>
  <c r="AA62" s="1"/>
  <c r="S62"/>
  <c r="Z62" s="1"/>
  <c r="R62"/>
  <c r="Y62" s="1"/>
  <c r="V61"/>
  <c r="AC61" s="1"/>
  <c r="U61"/>
  <c r="AB61" s="1"/>
  <c r="T61"/>
  <c r="AA61" s="1"/>
  <c r="S61"/>
  <c r="Z61" s="1"/>
  <c r="R61"/>
  <c r="Y61" s="1"/>
  <c r="V60"/>
  <c r="AC60" s="1"/>
  <c r="U60"/>
  <c r="AB60" s="1"/>
  <c r="T60"/>
  <c r="AA60" s="1"/>
  <c r="S60"/>
  <c r="Z60" s="1"/>
  <c r="R60"/>
  <c r="Y60" s="1"/>
  <c r="V59"/>
  <c r="AC59" s="1"/>
  <c r="U59"/>
  <c r="AB59" s="1"/>
  <c r="T59"/>
  <c r="AA59" s="1"/>
  <c r="S59"/>
  <c r="Z59" s="1"/>
  <c r="R59"/>
  <c r="Y59" s="1"/>
  <c r="V58"/>
  <c r="AC58" s="1"/>
  <c r="U58"/>
  <c r="AB58" s="1"/>
  <c r="T58"/>
  <c r="AA58" s="1"/>
  <c r="S58"/>
  <c r="Z58" s="1"/>
  <c r="R58"/>
  <c r="Y58" s="1"/>
  <c r="V57"/>
  <c r="AC57" s="1"/>
  <c r="U57"/>
  <c r="AB57" s="1"/>
  <c r="T57"/>
  <c r="AA57" s="1"/>
  <c r="S57"/>
  <c r="Z57" s="1"/>
  <c r="R57"/>
  <c r="Y57" s="1"/>
  <c r="V56"/>
  <c r="AC56" s="1"/>
  <c r="U56"/>
  <c r="AB56" s="1"/>
  <c r="T56"/>
  <c r="AA56" s="1"/>
  <c r="S56"/>
  <c r="Z56" s="1"/>
  <c r="R56"/>
  <c r="Y56" s="1"/>
  <c r="V55"/>
  <c r="AC55" s="1"/>
  <c r="U55"/>
  <c r="AB55" s="1"/>
  <c r="T55"/>
  <c r="AA55" s="1"/>
  <c r="S55"/>
  <c r="Z55" s="1"/>
  <c r="R55"/>
  <c r="Y55" s="1"/>
  <c r="V54"/>
  <c r="AC54" s="1"/>
  <c r="U54"/>
  <c r="AB54" s="1"/>
  <c r="T54"/>
  <c r="AA54" s="1"/>
  <c r="S54"/>
  <c r="Z54" s="1"/>
  <c r="R54"/>
  <c r="Y54" s="1"/>
  <c r="V53"/>
  <c r="AC53" s="1"/>
  <c r="U53"/>
  <c r="AB53" s="1"/>
  <c r="T53"/>
  <c r="AA53" s="1"/>
  <c r="S53"/>
  <c r="Z53" s="1"/>
  <c r="R53"/>
  <c r="Y53" s="1"/>
  <c r="V52"/>
  <c r="AC52" s="1"/>
  <c r="U52"/>
  <c r="AB52" s="1"/>
  <c r="T52"/>
  <c r="AA52" s="1"/>
  <c r="S52"/>
  <c r="Z52" s="1"/>
  <c r="R52"/>
  <c r="Y52" s="1"/>
  <c r="V51"/>
  <c r="AC51" s="1"/>
  <c r="U51"/>
  <c r="AB51" s="1"/>
  <c r="T51"/>
  <c r="AA51" s="1"/>
  <c r="S51"/>
  <c r="Z51" s="1"/>
  <c r="R51"/>
  <c r="Y51" s="1"/>
  <c r="V50"/>
  <c r="AC50" s="1"/>
  <c r="U50"/>
  <c r="AB50" s="1"/>
  <c r="T50"/>
  <c r="AA50" s="1"/>
  <c r="S50"/>
  <c r="Z50" s="1"/>
  <c r="R50"/>
  <c r="Y50" s="1"/>
  <c r="V49"/>
  <c r="AC49" s="1"/>
  <c r="U49"/>
  <c r="AB49" s="1"/>
  <c r="T49"/>
  <c r="AA49" s="1"/>
  <c r="S49"/>
  <c r="Z49" s="1"/>
  <c r="R49"/>
  <c r="Y49" s="1"/>
  <c r="V48"/>
  <c r="AC48" s="1"/>
  <c r="U48"/>
  <c r="AB48" s="1"/>
  <c r="T48"/>
  <c r="AA48" s="1"/>
  <c r="S48"/>
  <c r="Z48" s="1"/>
  <c r="R48"/>
  <c r="Y48" s="1"/>
  <c r="V47"/>
  <c r="AC47" s="1"/>
  <c r="U47"/>
  <c r="AB47" s="1"/>
  <c r="T47"/>
  <c r="AA47" s="1"/>
  <c r="S47"/>
  <c r="Z47" s="1"/>
  <c r="R47"/>
  <c r="Y47" s="1"/>
  <c r="V46"/>
  <c r="AC46" s="1"/>
  <c r="U46"/>
  <c r="AB46" s="1"/>
  <c r="T46"/>
  <c r="AA46" s="1"/>
  <c r="S46"/>
  <c r="Z46" s="1"/>
  <c r="R46"/>
  <c r="Y46" s="1"/>
  <c r="V45"/>
  <c r="AC45" s="1"/>
  <c r="U45"/>
  <c r="AB45" s="1"/>
  <c r="T45"/>
  <c r="AA45" s="1"/>
  <c r="S45"/>
  <c r="Z45" s="1"/>
  <c r="R45"/>
  <c r="Y45" s="1"/>
  <c r="V44"/>
  <c r="AC44" s="1"/>
  <c r="U44"/>
  <c r="AB44" s="1"/>
  <c r="T44"/>
  <c r="AA44" s="1"/>
  <c r="S44"/>
  <c r="Z44" s="1"/>
  <c r="R44"/>
  <c r="Y44" s="1"/>
  <c r="V43"/>
  <c r="AC43" s="1"/>
  <c r="U43"/>
  <c r="AB43" s="1"/>
  <c r="T43"/>
  <c r="AA43" s="1"/>
  <c r="S43"/>
  <c r="Z43" s="1"/>
  <c r="R43"/>
  <c r="Y43" s="1"/>
  <c r="V42"/>
  <c r="AC42" s="1"/>
  <c r="U42"/>
  <c r="AB42" s="1"/>
  <c r="T42"/>
  <c r="AA42" s="1"/>
  <c r="S42"/>
  <c r="Z42" s="1"/>
  <c r="R42"/>
  <c r="Y42" s="1"/>
  <c r="V41"/>
  <c r="AC41" s="1"/>
  <c r="U41"/>
  <c r="AB41" s="1"/>
  <c r="T41"/>
  <c r="AA41" s="1"/>
  <c r="S41"/>
  <c r="Z41" s="1"/>
  <c r="R41"/>
  <c r="Y41" s="1"/>
  <c r="V40"/>
  <c r="AC40" s="1"/>
  <c r="U40"/>
  <c r="AB40" s="1"/>
  <c r="T40"/>
  <c r="AA40" s="1"/>
  <c r="S40"/>
  <c r="Z40" s="1"/>
  <c r="R40"/>
  <c r="Y40" s="1"/>
  <c r="V39"/>
  <c r="AC39" s="1"/>
  <c r="U39"/>
  <c r="AB39" s="1"/>
  <c r="T39"/>
  <c r="AA39" s="1"/>
  <c r="S39"/>
  <c r="Z39" s="1"/>
  <c r="R39"/>
  <c r="Y39" s="1"/>
  <c r="V38"/>
  <c r="AC38" s="1"/>
  <c r="U38"/>
  <c r="AB38" s="1"/>
  <c r="T38"/>
  <c r="AA38" s="1"/>
  <c r="S38"/>
  <c r="Z38" s="1"/>
  <c r="R38"/>
  <c r="Y38" s="1"/>
  <c r="V37"/>
  <c r="AC37" s="1"/>
  <c r="U37"/>
  <c r="AB37" s="1"/>
  <c r="T37"/>
  <c r="AA37" s="1"/>
  <c r="S37"/>
  <c r="Z37" s="1"/>
  <c r="R37"/>
  <c r="Y37" s="1"/>
  <c r="V36"/>
  <c r="AC36" s="1"/>
  <c r="U36"/>
  <c r="AB36" s="1"/>
  <c r="T36"/>
  <c r="AA36" s="1"/>
  <c r="S36"/>
  <c r="Z36" s="1"/>
  <c r="R36"/>
  <c r="Y36" s="1"/>
  <c r="V35"/>
  <c r="AC35" s="1"/>
  <c r="U35"/>
  <c r="AB35" s="1"/>
  <c r="T35"/>
  <c r="AA35" s="1"/>
  <c r="S35"/>
  <c r="Z35" s="1"/>
  <c r="R35"/>
  <c r="Y35" s="1"/>
  <c r="V34"/>
  <c r="AC34" s="1"/>
  <c r="U34"/>
  <c r="AB34" s="1"/>
  <c r="T34"/>
  <c r="AA34" s="1"/>
  <c r="S34"/>
  <c r="Z34" s="1"/>
  <c r="R34"/>
  <c r="Y34" s="1"/>
  <c r="V33"/>
  <c r="AC33" s="1"/>
  <c r="U33"/>
  <c r="AB33" s="1"/>
  <c r="T33"/>
  <c r="AA33" s="1"/>
  <c r="S33"/>
  <c r="Z33" s="1"/>
  <c r="R33"/>
  <c r="Y33" s="1"/>
  <c r="V32"/>
  <c r="AC32" s="1"/>
  <c r="U32"/>
  <c r="AB32" s="1"/>
  <c r="T32"/>
  <c r="AA32" s="1"/>
  <c r="S32"/>
  <c r="Z32" s="1"/>
  <c r="R32"/>
  <c r="Y32" s="1"/>
  <c r="V31"/>
  <c r="AC31" s="1"/>
  <c r="U31"/>
  <c r="AB31" s="1"/>
  <c r="T31"/>
  <c r="AA31" s="1"/>
  <c r="S31"/>
  <c r="Z31" s="1"/>
  <c r="R31"/>
  <c r="Y31" s="1"/>
  <c r="V30"/>
  <c r="AC30" s="1"/>
  <c r="U30"/>
  <c r="AB30" s="1"/>
  <c r="T30"/>
  <c r="AA30" s="1"/>
  <c r="S30"/>
  <c r="Z30" s="1"/>
  <c r="R30"/>
  <c r="Y30" s="1"/>
  <c r="V29"/>
  <c r="AC29" s="1"/>
  <c r="U29"/>
  <c r="AB29" s="1"/>
  <c r="T29"/>
  <c r="AA29" s="1"/>
  <c r="S29"/>
  <c r="Z29" s="1"/>
  <c r="R29"/>
  <c r="Y29" s="1"/>
  <c r="V28"/>
  <c r="AC28" s="1"/>
  <c r="U28"/>
  <c r="AB28" s="1"/>
  <c r="T28"/>
  <c r="AA28" s="1"/>
  <c r="S28"/>
  <c r="Z28" s="1"/>
  <c r="R28"/>
  <c r="Y28" s="1"/>
  <c r="V27"/>
  <c r="AC27" s="1"/>
  <c r="U27"/>
  <c r="AB27" s="1"/>
  <c r="T27"/>
  <c r="AA27" s="1"/>
  <c r="S27"/>
  <c r="Z27" s="1"/>
  <c r="R27"/>
  <c r="Y27" s="1"/>
  <c r="V26"/>
  <c r="AC26" s="1"/>
  <c r="U26"/>
  <c r="AB26" s="1"/>
  <c r="T26"/>
  <c r="AA26" s="1"/>
  <c r="S26"/>
  <c r="Z26" s="1"/>
  <c r="R26"/>
  <c r="Y26" s="1"/>
  <c r="V25"/>
  <c r="AC25" s="1"/>
  <c r="U25"/>
  <c r="AB25" s="1"/>
  <c r="T25"/>
  <c r="AA25" s="1"/>
  <c r="S25"/>
  <c r="Z25" s="1"/>
  <c r="R25"/>
  <c r="Y25" s="1"/>
  <c r="V24"/>
  <c r="AC24" s="1"/>
  <c r="U24"/>
  <c r="AB24" s="1"/>
  <c r="T24"/>
  <c r="AA24" s="1"/>
  <c r="S24"/>
  <c r="Z24" s="1"/>
  <c r="R24"/>
  <c r="Y24" s="1"/>
  <c r="V23"/>
  <c r="AC23" s="1"/>
  <c r="U23"/>
  <c r="AB23" s="1"/>
  <c r="T23"/>
  <c r="AA23" s="1"/>
  <c r="S23"/>
  <c r="Z23" s="1"/>
  <c r="R23"/>
  <c r="Y23" s="1"/>
  <c r="V22"/>
  <c r="AC22" s="1"/>
  <c r="U22"/>
  <c r="AB22" s="1"/>
  <c r="T22"/>
  <c r="AA22" s="1"/>
  <c r="S22"/>
  <c r="Z22" s="1"/>
  <c r="R22"/>
  <c r="Y22" s="1"/>
  <c r="V21"/>
  <c r="AC21" s="1"/>
  <c r="U21"/>
  <c r="AB21" s="1"/>
  <c r="T21"/>
  <c r="AA21" s="1"/>
  <c r="S21"/>
  <c r="Z21" s="1"/>
  <c r="R21"/>
  <c r="Y21" s="1"/>
  <c r="V20"/>
  <c r="AC20" s="1"/>
  <c r="U20"/>
  <c r="AB20" s="1"/>
  <c r="T20"/>
  <c r="AA20" s="1"/>
  <c r="S20"/>
  <c r="Z20" s="1"/>
  <c r="R20"/>
  <c r="Y20" s="1"/>
  <c r="V19"/>
  <c r="AC19" s="1"/>
  <c r="U19"/>
  <c r="AB19" s="1"/>
  <c r="T19"/>
  <c r="AA19" s="1"/>
  <c r="S19"/>
  <c r="Z19" s="1"/>
  <c r="R19"/>
  <c r="Y19" s="1"/>
  <c r="V18"/>
  <c r="AC18" s="1"/>
  <c r="U18"/>
  <c r="AB18" s="1"/>
  <c r="T18"/>
  <c r="AA18" s="1"/>
  <c r="S18"/>
  <c r="Z18" s="1"/>
  <c r="R18"/>
  <c r="Y18" s="1"/>
  <c r="V17"/>
  <c r="AC17" s="1"/>
  <c r="U17"/>
  <c r="AB17" s="1"/>
  <c r="T17"/>
  <c r="AA17" s="1"/>
  <c r="S17"/>
  <c r="Z17" s="1"/>
  <c r="R17"/>
  <c r="Y17" s="1"/>
  <c r="V16"/>
  <c r="AC16" s="1"/>
  <c r="U16"/>
  <c r="AB16" s="1"/>
  <c r="T16"/>
  <c r="AA16" s="1"/>
  <c r="S16"/>
  <c r="Z16" s="1"/>
  <c r="R16"/>
  <c r="Y16" s="1"/>
  <c r="V15"/>
  <c r="AC15" s="1"/>
  <c r="U15"/>
  <c r="AB15" s="1"/>
  <c r="T15"/>
  <c r="AA15" s="1"/>
  <c r="S15"/>
  <c r="Z15" s="1"/>
  <c r="R15"/>
  <c r="Y15" s="1"/>
  <c r="V14"/>
  <c r="AC14" s="1"/>
  <c r="U14"/>
  <c r="AB14" s="1"/>
  <c r="T14"/>
  <c r="AA14" s="1"/>
  <c r="S14"/>
  <c r="Z14" s="1"/>
  <c r="R14"/>
  <c r="Y14" s="1"/>
  <c r="V13"/>
  <c r="AC13" s="1"/>
  <c r="U13"/>
  <c r="AB13" s="1"/>
  <c r="T13"/>
  <c r="AA13" s="1"/>
  <c r="S13"/>
  <c r="Z13" s="1"/>
  <c r="R13"/>
  <c r="Y13" s="1"/>
  <c r="V12"/>
  <c r="AC12" s="1"/>
  <c r="U12"/>
  <c r="AB12" s="1"/>
  <c r="T12"/>
  <c r="AA12" s="1"/>
  <c r="S12"/>
  <c r="Z12" s="1"/>
  <c r="R12"/>
  <c r="Y12" s="1"/>
  <c r="V11"/>
  <c r="AC11" s="1"/>
  <c r="U11"/>
  <c r="AB11" s="1"/>
  <c r="T11"/>
  <c r="AA11" s="1"/>
  <c r="S11"/>
  <c r="Z11" s="1"/>
  <c r="R11"/>
  <c r="Y11" s="1"/>
  <c r="V10"/>
  <c r="AC10" s="1"/>
  <c r="U10"/>
  <c r="AB10" s="1"/>
  <c r="T10"/>
  <c r="AA10" s="1"/>
  <c r="S10"/>
  <c r="Z10" s="1"/>
  <c r="R10"/>
  <c r="Y10" s="1"/>
  <c r="V9"/>
  <c r="AC9" s="1"/>
  <c r="U9"/>
  <c r="T9"/>
  <c r="AA9" s="1"/>
  <c r="S9"/>
  <c r="Y9"/>
  <c r="V8"/>
  <c r="AB8" s="1"/>
  <c r="U8"/>
  <c r="AA8" s="1"/>
  <c r="T8"/>
  <c r="Z8" s="1"/>
  <c r="S8"/>
  <c r="Y8" s="1"/>
  <c r="V7"/>
  <c r="AC7" s="1"/>
  <c r="U7"/>
  <c r="AB7" s="1"/>
  <c r="T7"/>
  <c r="AA7" s="1"/>
  <c r="S7"/>
  <c r="Z7" s="1"/>
  <c r="R7"/>
  <c r="Y7" s="1"/>
  <c r="R8"/>
  <c r="M20" i="5" l="1"/>
  <c r="C306" i="14"/>
  <c r="D306"/>
  <c r="M6" i="5"/>
  <c r="M8"/>
  <c r="M14"/>
  <c r="M18"/>
  <c r="M26"/>
  <c r="M30"/>
  <c r="M32"/>
  <c r="J302" i="6"/>
  <c r="J242" i="11"/>
  <c r="M9" i="5"/>
  <c r="M21"/>
  <c r="M27"/>
  <c r="M15"/>
  <c r="M25"/>
  <c r="M13"/>
  <c r="A187" i="11"/>
  <c r="A240"/>
  <c r="A238"/>
  <c r="A236"/>
  <c r="A234"/>
  <c r="A232"/>
  <c r="A230"/>
  <c r="A228"/>
  <c r="A226"/>
  <c r="A224"/>
  <c r="A222"/>
  <c r="A220"/>
  <c r="A218"/>
  <c r="A216"/>
  <c r="A214"/>
  <c r="A212"/>
  <c r="A210"/>
  <c r="A208"/>
  <c r="A206"/>
  <c r="A204"/>
  <c r="A202"/>
  <c r="A200"/>
  <c r="A198"/>
  <c r="A196"/>
  <c r="A194"/>
  <c r="A192"/>
  <c r="A190"/>
  <c r="A188"/>
  <c r="A304" i="13"/>
  <c r="A302"/>
  <c r="A300"/>
  <c r="A298"/>
  <c r="A296"/>
  <c r="A294"/>
  <c r="A292"/>
  <c r="A290"/>
  <c r="A288"/>
  <c r="A286"/>
  <c r="A284"/>
  <c r="A282"/>
  <c r="A280"/>
  <c r="A278"/>
  <c r="A276"/>
  <c r="A274"/>
  <c r="A272"/>
  <c r="A270"/>
  <c r="A268"/>
  <c r="A266"/>
  <c r="A264"/>
  <c r="A262"/>
  <c r="A260"/>
  <c r="A258"/>
  <c r="A256"/>
  <c r="A254"/>
  <c r="A252"/>
  <c r="A303" i="14"/>
  <c r="A301"/>
  <c r="A299"/>
  <c r="A297"/>
  <c r="A295"/>
  <c r="A293"/>
  <c r="A291"/>
  <c r="A289"/>
  <c r="A287"/>
  <c r="A285"/>
  <c r="A283"/>
  <c r="A281"/>
  <c r="A279"/>
  <c r="A277"/>
  <c r="A275"/>
  <c r="A273"/>
  <c r="A271"/>
  <c r="A269"/>
  <c r="A267"/>
  <c r="A265"/>
  <c r="A263"/>
  <c r="A261"/>
  <c r="A259"/>
  <c r="A257"/>
  <c r="A255"/>
  <c r="A253"/>
  <c r="A251"/>
  <c r="A303" i="9"/>
  <c r="A301"/>
  <c r="A299"/>
  <c r="A297"/>
  <c r="A295"/>
  <c r="A293"/>
  <c r="A291"/>
  <c r="A289"/>
  <c r="A287"/>
  <c r="A285"/>
  <c r="A283"/>
  <c r="A281"/>
  <c r="A279"/>
  <c r="A277"/>
  <c r="A275"/>
  <c r="A273"/>
  <c r="A271"/>
  <c r="A269"/>
  <c r="A267"/>
  <c r="A265"/>
  <c r="A263"/>
  <c r="A261"/>
  <c r="A259"/>
  <c r="A257"/>
  <c r="A255"/>
  <c r="A253"/>
  <c r="A251"/>
  <c r="A249" i="10"/>
  <c r="A251"/>
  <c r="A253"/>
  <c r="A255"/>
  <c r="A257"/>
  <c r="A259"/>
  <c r="A261"/>
  <c r="A263"/>
  <c r="A265"/>
  <c r="A267"/>
  <c r="A269"/>
  <c r="A271"/>
  <c r="A273"/>
  <c r="A275"/>
  <c r="A277"/>
  <c r="A279"/>
  <c r="A281"/>
  <c r="A283"/>
  <c r="A285"/>
  <c r="A287"/>
  <c r="A289"/>
  <c r="A291"/>
  <c r="A293"/>
  <c r="A295"/>
  <c r="A297"/>
  <c r="A299"/>
  <c r="A301"/>
  <c r="A303"/>
  <c r="A187" i="16"/>
  <c r="A240"/>
  <c r="A238"/>
  <c r="A236"/>
  <c r="A234"/>
  <c r="A232"/>
  <c r="A230"/>
  <c r="A228"/>
  <c r="A226"/>
  <c r="A224"/>
  <c r="A222"/>
  <c r="A220"/>
  <c r="A218"/>
  <c r="A216"/>
  <c r="A214"/>
  <c r="A212"/>
  <c r="A210"/>
  <c r="A208"/>
  <c r="A206"/>
  <c r="A204"/>
  <c r="A202"/>
  <c r="A200"/>
  <c r="A198"/>
  <c r="A196"/>
  <c r="A194"/>
  <c r="A192"/>
  <c r="A190"/>
  <c r="A188"/>
  <c r="S6" i="3"/>
  <c r="U6"/>
  <c r="A241" i="11"/>
  <c r="A239"/>
  <c r="A237"/>
  <c r="A235"/>
  <c r="A233"/>
  <c r="A231"/>
  <c r="A229"/>
  <c r="A227"/>
  <c r="A225"/>
  <c r="A223"/>
  <c r="A221"/>
  <c r="A219"/>
  <c r="A217"/>
  <c r="A215"/>
  <c r="A213"/>
  <c r="A211"/>
  <c r="A209"/>
  <c r="A207"/>
  <c r="A205"/>
  <c r="A203"/>
  <c r="A201"/>
  <c r="A199"/>
  <c r="A197"/>
  <c r="A195"/>
  <c r="A193"/>
  <c r="A191"/>
  <c r="A189"/>
  <c r="A250" i="13"/>
  <c r="A303"/>
  <c r="A301"/>
  <c r="A299"/>
  <c r="A297"/>
  <c r="A295"/>
  <c r="A293"/>
  <c r="A291"/>
  <c r="A289"/>
  <c r="A287"/>
  <c r="A285"/>
  <c r="A283"/>
  <c r="A281"/>
  <c r="A279"/>
  <c r="A277"/>
  <c r="A275"/>
  <c r="A273"/>
  <c r="A271"/>
  <c r="A269"/>
  <c r="A267"/>
  <c r="A265"/>
  <c r="A263"/>
  <c r="A261"/>
  <c r="A259"/>
  <c r="A257"/>
  <c r="A255"/>
  <c r="A253"/>
  <c r="A251"/>
  <c r="A249" i="14"/>
  <c r="A302"/>
  <c r="A300"/>
  <c r="A298"/>
  <c r="A296"/>
  <c r="A294"/>
  <c r="A292"/>
  <c r="A290"/>
  <c r="A288"/>
  <c r="A286"/>
  <c r="A284"/>
  <c r="A282"/>
  <c r="A280"/>
  <c r="A278"/>
  <c r="A276"/>
  <c r="A274"/>
  <c r="A272"/>
  <c r="A270"/>
  <c r="A268"/>
  <c r="A266"/>
  <c r="A264"/>
  <c r="A262"/>
  <c r="A260"/>
  <c r="A258"/>
  <c r="A256"/>
  <c r="A254"/>
  <c r="A252"/>
  <c r="A250"/>
  <c r="A249" i="9"/>
  <c r="A302"/>
  <c r="A300"/>
  <c r="A298"/>
  <c r="A296"/>
  <c r="A294"/>
  <c r="A292"/>
  <c r="A290"/>
  <c r="A288"/>
  <c r="A286"/>
  <c r="A284"/>
  <c r="A282"/>
  <c r="A280"/>
  <c r="A278"/>
  <c r="A276"/>
  <c r="A274"/>
  <c r="A272"/>
  <c r="A270"/>
  <c r="A268"/>
  <c r="A266"/>
  <c r="A264"/>
  <c r="A262"/>
  <c r="A260"/>
  <c r="A258"/>
  <c r="A256"/>
  <c r="A254"/>
  <c r="A252"/>
  <c r="A250"/>
  <c r="A250" i="10"/>
  <c r="A252"/>
  <c r="A254"/>
  <c r="A256"/>
  <c r="A258"/>
  <c r="A260"/>
  <c r="A262"/>
  <c r="A264"/>
  <c r="A266"/>
  <c r="A268"/>
  <c r="A270"/>
  <c r="A272"/>
  <c r="A274"/>
  <c r="A276"/>
  <c r="A278"/>
  <c r="A280"/>
  <c r="A282"/>
  <c r="A284"/>
  <c r="A286"/>
  <c r="A288"/>
  <c r="A290"/>
  <c r="A292"/>
  <c r="A294"/>
  <c r="A296"/>
  <c r="A298"/>
  <c r="A300"/>
  <c r="A302"/>
  <c r="A241" i="16"/>
  <c r="A239"/>
  <c r="A237"/>
  <c r="A235"/>
  <c r="A233"/>
  <c r="A231"/>
  <c r="A229"/>
  <c r="A227"/>
  <c r="A225"/>
  <c r="A223"/>
  <c r="A221"/>
  <c r="A219"/>
  <c r="A217"/>
  <c r="A215"/>
  <c r="A213"/>
  <c r="A211"/>
  <c r="A209"/>
  <c r="A207"/>
  <c r="A205"/>
  <c r="A203"/>
  <c r="A201"/>
  <c r="A199"/>
  <c r="A197"/>
  <c r="A195"/>
  <c r="A193"/>
  <c r="A191"/>
  <c r="A189"/>
  <c r="Y6" i="3"/>
  <c r="AA6"/>
  <c r="AC6"/>
  <c r="R6"/>
  <c r="T6"/>
  <c r="V6"/>
  <c r="Z9"/>
  <c r="Z6" s="1"/>
  <c r="AB9"/>
  <c r="AB6" s="1"/>
</calcChain>
</file>

<file path=xl/sharedStrings.xml><?xml version="1.0" encoding="utf-8"?>
<sst xmlns="http://schemas.openxmlformats.org/spreadsheetml/2006/main" count="24482" uniqueCount="564">
  <si>
    <t>forma</t>
  </si>
  <si>
    <t>régió</t>
  </si>
  <si>
    <t>megye</t>
  </si>
  <si>
    <t>város</t>
  </si>
  <si>
    <t>intézmény</t>
  </si>
  <si>
    <t>kar</t>
  </si>
  <si>
    <t>képzési terület</t>
  </si>
  <si>
    <t>szempont</t>
  </si>
  <si>
    <t>érték</t>
  </si>
  <si>
    <t>m.e.</t>
  </si>
  <si>
    <t>év</t>
  </si>
  <si>
    <t>szak</t>
  </si>
  <si>
    <t>Budapesti Corvinus Egyetem Közgazdaságtudományi Kar (BCE-KTK)</t>
  </si>
  <si>
    <t>Eötvös Loránd Tudományegyetem Társadalomtudományi Kar (ELTE-TÁTK)</t>
  </si>
  <si>
    <t>Budapesti Műszaki és Gazdaságtudományi Egyetem Gazdaság- és Társadalomtudományi Kar (BME-GTK)</t>
  </si>
  <si>
    <t>Pannon Egyetem Gazdaságtudományi Kar (PE-GTK)</t>
  </si>
  <si>
    <t>Pécsi Tudományegyetem Közgazdaságtudományi Kar (PTE-KTK)</t>
  </si>
  <si>
    <t>Felvételiben legjobb középiskolából jött</t>
  </si>
  <si>
    <t>alkalmazott közgazdaságtan</t>
  </si>
  <si>
    <t>fő</t>
  </si>
  <si>
    <t>Felvettek pontátlaga</t>
  </si>
  <si>
    <t>Jelentkezők száma első helyen</t>
  </si>
  <si>
    <t>Jelentkezőkből bejutottak aránya</t>
  </si>
  <si>
    <t>%</t>
  </si>
  <si>
    <t>OKTV-helyezettek száma</t>
  </si>
  <si>
    <t>alkotóművészet és muzikológia</t>
  </si>
  <si>
    <t>Pécsi Tudományegyetem Művészeti Kar (PTE-MK)</t>
  </si>
  <si>
    <t>Debreceni Egyetem Zeneművészeti Kar (DE-ZK)</t>
  </si>
  <si>
    <t>Liszt Ferenc Zeneművészeti Egyetem (LFZE)</t>
  </si>
  <si>
    <t>Miskolci Egyetem Bartók Béla Zeneművészeti Intézete (ME-BBZI)</t>
  </si>
  <si>
    <t>nem volt első helyen felvett</t>
  </si>
  <si>
    <t>Kaposvári Egyetem Állattudományi Kar (KE-ÁTK)</t>
  </si>
  <si>
    <t>Szent István Egyetem Mezőgazdaság- és Környezettudományi Kar (SZIE-MKK)</t>
  </si>
  <si>
    <t>Debreceni Egyetem Mezőgazdaság-, Élelmiszertudományi és Környezetgazdálkodási Kar (DE-MÉK)</t>
  </si>
  <si>
    <t>Nyugat-magyarországi Egyetem Mezőgazdaság- és Élelmiszertudományi Kar (NYME-MÉK)</t>
  </si>
  <si>
    <t>Pannon Egyetem Georgikon Kar (PE-GK)</t>
  </si>
  <si>
    <t>állattenyésztő mérnöki</t>
  </si>
  <si>
    <t>Eötvös Loránd Tudományegyetem Pedagógiai és Pszichológiai Kar (ELTE-PPK)</t>
  </si>
  <si>
    <t>Debreceni Egyetem Bölcsészettudományi Kar (DE-BTK)</t>
  </si>
  <si>
    <t>Nyíregyházi Főiskola Gazdasági és Társadalomtudományi Kar (NYF-GTK)</t>
  </si>
  <si>
    <t>Nyugat-magyarországi Egyetem Apáczai Csere János Kar (NYME-AK)</t>
  </si>
  <si>
    <t>Debreceni Egyetem Gyermeknevelési és Felnőttképzési Kar (DE-GYFK)</t>
  </si>
  <si>
    <t>Dunaújvárosi Főiskola (DF)</t>
  </si>
  <si>
    <t>Eötvös József Főiskola Pedagógiai Fakultás (EJF-P)</t>
  </si>
  <si>
    <t>Eszterházy Károly Főiskola Tanárképzési és Tudástechnológiai Kar (EKF-TKTK)</t>
  </si>
  <si>
    <t>Kaposvári Egyetem Pedagógiai Kar (KE-PK)</t>
  </si>
  <si>
    <t>Kodolányi János Főiskola (KJF)</t>
  </si>
  <si>
    <t>Nyugat-magyarországi Egyetem Művészeti, Nevelés- és Sporttudományi Kar (NYME-MNSK)</t>
  </si>
  <si>
    <t>Pázmány Péter Katolikus Egyetem Vitéz János Kar (PPKE-VJK)</t>
  </si>
  <si>
    <t>Pécsi Tudományegyetem Felnőttképzési és Emberi Erőforrás Fejlesztési Kar (PTE-FEEK)</t>
  </si>
  <si>
    <t>Szent István Egyetem Alkalmazott Bölcsészeti Kar (SZIE-ABK)</t>
  </si>
  <si>
    <t>Szent István Egyetem Gazdasági Kar (SZIE-GK)</t>
  </si>
  <si>
    <t>Szent István Egyetem Gazdaság- és Társadalomtudományi Kar (SZIE-GTK)</t>
  </si>
  <si>
    <t>Szegedi Tudományegyetem Juhász Gyula Pedagógusképző Kar (SZTE-JGYPK)</t>
  </si>
  <si>
    <t>Zsigmond Király Főiskola (ZSKF)</t>
  </si>
  <si>
    <t>Eötvös Loránd Tudományegyetem Bölcsészettudományi Kar (ELTE-BTK)</t>
  </si>
  <si>
    <t>Károli Gáspár Református Egyetem Bölcsészettudományi Kar (KRE-BTK)</t>
  </si>
  <si>
    <t>Szegedi Tudományegyetem Bölcsészettudományi Kar (SZTE-BTK)</t>
  </si>
  <si>
    <t>Miskolci Egyetem Bölcsészettudományi Kar (ME-BTK)</t>
  </si>
  <si>
    <t>Nyugat-magyarországi Egyetem Bölcsészettudományi Kar (NYME-BTK)</t>
  </si>
  <si>
    <t>Pázmány Péter Katolikus Egyetem Bölcsészettudományi Kar (PPKE-BTK)</t>
  </si>
  <si>
    <t>Eszterházy Károly Főiskola Bölcsészettudományi Kar (EKF-BTK)</t>
  </si>
  <si>
    <t>Nyíregyházi Főiskola Bölcsészettudományi és Művészeti Kar (NYF-BTMK)</t>
  </si>
  <si>
    <t>Pannon Egyetem Modern Filológiai és Társadalomtudományi Kar (PE-MFTK)</t>
  </si>
  <si>
    <t>Pécsi Tudományegyetem Bölcsészettudományi Kar (PTE-BTK)</t>
  </si>
  <si>
    <t>anglisztika</t>
  </si>
  <si>
    <t>andragógia</t>
  </si>
  <si>
    <t>Miskolci Egyetem Műszaki Anyagtudományi Kar (ME-MAK)</t>
  </si>
  <si>
    <t>Kecskeméti Főiskola Gépipari és Automatizálási Műszaki Főiskolai Kar (KF-GAMFK)</t>
  </si>
  <si>
    <t>Pannon Egyetem Mérnöki Kar (PE-MK)</t>
  </si>
  <si>
    <t>Szegedi Tudományegyetem Természettudományi és Informatikai Kar (SZTE-TTIK)</t>
  </si>
  <si>
    <t>anyagmérnöki</t>
  </si>
  <si>
    <t>Semmelweis Egyetem Egészségtudományi Kar (SE-ETK)</t>
  </si>
  <si>
    <t>Debreceni Egyetem Egészségügyi Kar (DE-EK)</t>
  </si>
  <si>
    <t>Debreceni Egyetem Népegészségügyi Kar (DE-NK)</t>
  </si>
  <si>
    <t>Miskolci Egyetem Egészségügyi Kar (ME-EK)</t>
  </si>
  <si>
    <t>Szegedi Tudományegyetem Egészségtudományi és Szociális Képzési Kar (SZTE-ETSZK)</t>
  </si>
  <si>
    <t>Pécsi Tudományegyetem Egészségtudományi Kar (PTE-ETK)</t>
  </si>
  <si>
    <t>Széchenyi István Egyetem Petz Lajos Egészségügyi és Szociális Intézet (SZE-ESZI)</t>
  </si>
  <si>
    <t>Szent István Egyetem Egészségtudományi és Környezetegészségügyi Intézet (SZIE-EKI)</t>
  </si>
  <si>
    <t>ápolás és betegellátás</t>
  </si>
  <si>
    <t>Eötvös Loránd Tudományegyetem Természettudományi Kar (ELTE-TTK)</t>
  </si>
  <si>
    <t>Debreceni Egyetem Természettudományi és Technológiai Kar (DE-TTK)</t>
  </si>
  <si>
    <t>Pécsi Tudományegyetem Természettudományi Kar (PTE-TTK)</t>
  </si>
  <si>
    <t>Szent István Egyetem Állatorvos-tudományi Kar (SZIE-ÁOTK)</t>
  </si>
  <si>
    <t>Eszterházy Károly Főiskola Természettudományi Kar (EKF-TTK)</t>
  </si>
  <si>
    <t>Nyíregyházi Főiskola Természettudományi és Informatikai Kar (NYF-TTIK)</t>
  </si>
  <si>
    <t>Nyugat-magyarországi Egyetem Természettudományi és Műszaki Kar (NYME-TTMK)</t>
  </si>
  <si>
    <t>biológia</t>
  </si>
  <si>
    <t>Budapesti Műszaki és Gazdaságtudományi Egyetem Vegyészmérnöki és Biomérnöki Kar (BME-VBK)</t>
  </si>
  <si>
    <t>Budapesti Corvinus Egyetem Élelmiszertudományi Kar (BCE-ÉTK)</t>
  </si>
  <si>
    <t>biomérnöki</t>
  </si>
  <si>
    <t>egészségügyi gondozás és prevenció</t>
  </si>
  <si>
    <t>Semmelweis Egyetem Általános Orvostudományi Kar (SE-ÁOK)</t>
  </si>
  <si>
    <t>egészségügyi szervező</t>
  </si>
  <si>
    <t>Szegedi Tudományegyetem Mérnöki Kar (SZTE-MK)</t>
  </si>
  <si>
    <t>élelmiszermérnöki</t>
  </si>
  <si>
    <t>élelmiszer-mérnöki</t>
  </si>
  <si>
    <t>Széchenyi István Egyetem Varga Tibor Zeneművészeti Intézet (SZE-ZMI)</t>
  </si>
  <si>
    <t>Szegedi Tudományegyetem Zeneművészeti Kar (SZTE-ZMK)</t>
  </si>
  <si>
    <t>előadóművészet</t>
  </si>
  <si>
    <t>Budapesti Gazdasági Főiskola Pénzügyi és Számviteli Kar - Budapest (BGF-PSZK-BP)</t>
  </si>
  <si>
    <t>Budapesti Gazdasági Főiskola Pénzügyi és Számviteli Kar - Salgótarjáni Intézet (BGF-PSZK-SA)</t>
  </si>
  <si>
    <t>Budapesti Gazdasági Főiskola Pénzügyi és Számviteli Kar - Zalaegerszegi Intézet (BGF-PSZK-ZA)</t>
  </si>
  <si>
    <t>Eszterházy Károly Főiskola Gazdaság- és Társadalomtudományi Kar (EKF-GTK)</t>
  </si>
  <si>
    <t>Károly Róbert Főiskola Gazdaság- és Társadalomtudományi Kar (KRF-GTK)</t>
  </si>
  <si>
    <t>emberi erőforrások</t>
  </si>
  <si>
    <t>ének-zene</t>
  </si>
  <si>
    <t>Budapesti Műszaki és Gazdaságtudományi Egyetem Építészmérnöki Kar (BME-ÉSZK)</t>
  </si>
  <si>
    <t>Széchenyi István Egyetem Műszaki Tudományi Kar (SZE-MTK)</t>
  </si>
  <si>
    <t>Pécsi Tudományegyetem Pollack Mihály Műszaki Kar (PTE-PMMK)</t>
  </si>
  <si>
    <t>építész</t>
  </si>
  <si>
    <t>Debreceni Egyetem Műszaki Kar (DE-MK)</t>
  </si>
  <si>
    <t>Szent István Egyetem Ybl Miklós Építéstudományi Kar (SZIE-YMÉK)</t>
  </si>
  <si>
    <t>építészmérnöki</t>
  </si>
  <si>
    <t>Budapesti Műszaki és Gazdaságtudományi Egyetem Építőmérnöki Kar (BME-ÉŐK)</t>
  </si>
  <si>
    <t>Eötvös József Főiskola Műszaki és Gazdálkodási Fakultás (EJF-M)</t>
  </si>
  <si>
    <t>építőmérnöki</t>
  </si>
  <si>
    <t>Budapesti Műszaki és Gazdaságtudományi Egyetem Természettudományi Kar (BME-TTK)</t>
  </si>
  <si>
    <t>Nyíregyházi Főiskola Műszaki és Mezőgazdasági Kar (NYF-MMK)</t>
  </si>
  <si>
    <t>fizika</t>
  </si>
  <si>
    <t>Semmelweis Egyetem Fogorvostudományi Kar (SE-FOK)</t>
  </si>
  <si>
    <t>Debreceni Egyetem Fogorvostudományi Kar (DE-FOK)</t>
  </si>
  <si>
    <t>Pécsi Tudományegyetem Általános Orvostudományi Kar (PTE-ÁOK)</t>
  </si>
  <si>
    <t>Szegedi Tudományegyetem Fogorvostudományi Kar (SZTE-FOK)</t>
  </si>
  <si>
    <t>fogorvos</t>
  </si>
  <si>
    <t>Miskolci Egyetem Műszaki Földtudományi Kar (ME-MFK)</t>
  </si>
  <si>
    <t>földrajz</t>
  </si>
  <si>
    <t>földtudományi</t>
  </si>
  <si>
    <t>Budapesti Corvinus Egyetem Gazdálkodástudományi Kar (BCE-GTK)</t>
  </si>
  <si>
    <t>Debreceni Egyetem Közgazdaság- és Gazdaságtudományi Kar (DE-KTK)</t>
  </si>
  <si>
    <t>Széchenyi István Egyetem Kautz Gyula Gazdaságtudományi Kar (SZE-GK)</t>
  </si>
  <si>
    <t>Szegedi Tudományegyetem Gazdaságtudományi Kar (SZTE-GTK)</t>
  </si>
  <si>
    <t>Miskolci Egyetem Gazdaságtudományi Kar (ME-GTK)</t>
  </si>
  <si>
    <t>Általános Vállalkozási Főiskola (ÁVF)</t>
  </si>
  <si>
    <t>Budapesti Kommunikációs és Üzleti Főiskola Heller Farkas Turisztikai és Gazdasági Kar (BKF-HFTGK)</t>
  </si>
  <si>
    <t>Budapesti Kommunikációs és Üzleti Főiskola Kommunikációs és Művészeti Kar (BKF-KMK)</t>
  </si>
  <si>
    <t>Gábor Dénes Főiskola (GDF)</t>
  </si>
  <si>
    <t>Harsányi János Főiskola (HJF)</t>
  </si>
  <si>
    <t>Modern Üzleti Tudományok Főiskolája (MÜTF)</t>
  </si>
  <si>
    <t>Nyugat-magyarországi Egyetem Közgazdaságtudományi Kar (NYME-KTK)</t>
  </si>
  <si>
    <t>Óbudai Egyetem Keleti Károly Gazdasági Kar (OE-KGK)</t>
  </si>
  <si>
    <t>Tomori Pál Főiskola (TPF)</t>
  </si>
  <si>
    <t>Debreceni Egyetem Gazdálkodástudományi és Vidékfejlesztési Kar (DE-GVK)</t>
  </si>
  <si>
    <t>Károly Róbert Főiskola Természeti Erőforrás-gazdálkodási és Vidékfejlesztési Kar (KRF-TVK)</t>
  </si>
  <si>
    <t>Kaposvári Egyetem Gazdaságtudományi Kar (KE-GTK)</t>
  </si>
  <si>
    <t>Kecskeméti Főiskola Kertészeti Főiskolai Kar (KF-KFK)</t>
  </si>
  <si>
    <t>Szolnoki Főiskola Műszaki és Mezőgazdasági Fakultás (SZF-MMF)</t>
  </si>
  <si>
    <t>Szent István Egyetem Víz- és Környezetgazdálkodási Kar (SZIE-VKK)</t>
  </si>
  <si>
    <t>gazdasági és vidékfejlesztései agrármérnöki</t>
  </si>
  <si>
    <t>Debreceni Egyetem Agrárgazdasági és Vidékfejlesztési Kar (DE-AVK)</t>
  </si>
  <si>
    <t>Károly Róbert Főiskola Agrár- és Vidékfejlesztési Kar (KRF-AVK)</t>
  </si>
  <si>
    <t>Budapesti Kommunikációs és Üzleti Főiskola (BKF)</t>
  </si>
  <si>
    <t>Budapesti Műszaki Főiskola Keleti Károly Gazdasági Kar (BMF-KGK)</t>
  </si>
  <si>
    <t>Heller Farkas Gazdasági és Turisztikai Szolgáltatások Főiskolája (HFF)</t>
  </si>
  <si>
    <t>Szent István Egyetem Gazdaság- és Társadalomtudományi Kar Vállalkozási Akadémia és Továbbképző Intézet (SZIE-VATI)</t>
  </si>
  <si>
    <t>Debreceni Egyetem Közgazdaságtudományi Kar (DE-KTK)</t>
  </si>
  <si>
    <t>Nyíregyházi Főiskola Gazdasági és Társadalomtudományi Főiskolai Kar (NYF-GTFK)</t>
  </si>
  <si>
    <t>Károly Róbert Főiskola Gazdálkodási Kar (KRF-GK)</t>
  </si>
  <si>
    <t>Eszterházy Károly Főiskola Gazdaság- és Társadalomtudományi Főiskolai Kar (EKF-GTK)</t>
  </si>
  <si>
    <t xml:space="preserve">  </t>
  </si>
  <si>
    <t>gazdaságtudományok</t>
  </si>
  <si>
    <t>művészet</t>
  </si>
  <si>
    <t>agrár</t>
  </si>
  <si>
    <t>bölcsészettudomány</t>
  </si>
  <si>
    <t>műszaki</t>
  </si>
  <si>
    <t>orvos- és egészségtudomány</t>
  </si>
  <si>
    <t>természettudomány</t>
  </si>
  <si>
    <t>művészetközvetítés</t>
  </si>
  <si>
    <t>gazdálkodási és menedzsment</t>
  </si>
  <si>
    <t>főiskola</t>
  </si>
  <si>
    <t>Közép-Mo.</t>
  </si>
  <si>
    <t>Budapest</t>
  </si>
  <si>
    <t>Pest</t>
  </si>
  <si>
    <t>egyetem</t>
  </si>
  <si>
    <t>Budapesti Corvinus Egyetem</t>
  </si>
  <si>
    <t>Budapesti Kommunikációs és Üzleti Főiskola</t>
  </si>
  <si>
    <t>Budapesti Műszaki és Gazdaságtudományi Egyetem</t>
  </si>
  <si>
    <t>Budapesti Műszaki Főiskola</t>
  </si>
  <si>
    <t>Észak-Alföld</t>
  </si>
  <si>
    <t>Hajdú-Bihar</t>
  </si>
  <si>
    <t>Debrecen</t>
  </si>
  <si>
    <t>Debreceni Egyetem</t>
  </si>
  <si>
    <t>Közép-Dunántúl</t>
  </si>
  <si>
    <t>Fejér</t>
  </si>
  <si>
    <t>Dunaújváros</t>
  </si>
  <si>
    <t>Dunaújvárosi Főiskola</t>
  </si>
  <si>
    <t>Eötvös Loránd Tudományegyetem</t>
  </si>
  <si>
    <t>Gábor Dénes Főiskola</t>
  </si>
  <si>
    <t>Dél-Dunántúl</t>
  </si>
  <si>
    <t>Somogy</t>
  </si>
  <si>
    <t>Kaposvár</t>
  </si>
  <si>
    <t>Kaposvári Egyetem</t>
  </si>
  <si>
    <t>Károli Gáspár Református Egyetem</t>
  </si>
  <si>
    <t>Észak-Mo.</t>
  </si>
  <si>
    <t>Heves</t>
  </si>
  <si>
    <t>Gyöngyös</t>
  </si>
  <si>
    <t>Károly Róbert Főiskola</t>
  </si>
  <si>
    <t>Dél-Alföld</t>
  </si>
  <si>
    <t>Bács-Kiskun</t>
  </si>
  <si>
    <t>Kecskemét</t>
  </si>
  <si>
    <t>Kecskeméti Főiskola</t>
  </si>
  <si>
    <t>Székesfehérvár</t>
  </si>
  <si>
    <t>BAZ</t>
  </si>
  <si>
    <t>Miskolc</t>
  </si>
  <si>
    <t>Miskolci Egyetem</t>
  </si>
  <si>
    <t>Komárom</t>
  </si>
  <si>
    <t>Tatabánya</t>
  </si>
  <si>
    <t>SZSZB</t>
  </si>
  <si>
    <t>Nyíregyháza</t>
  </si>
  <si>
    <t>Nyíregyházi Főiskola</t>
  </si>
  <si>
    <t>Nyugat-Mo.</t>
  </si>
  <si>
    <t>GYMS</t>
  </si>
  <si>
    <t>Sopron</t>
  </si>
  <si>
    <t>Nyugat-magyarországi Egyetem</t>
  </si>
  <si>
    <t>Óbudai Egyetem</t>
  </si>
  <si>
    <t>Veszprém</t>
  </si>
  <si>
    <t>Pannon Egyetem</t>
  </si>
  <si>
    <t>Pázmány Péter Katolikus Egyetem</t>
  </si>
  <si>
    <t>Baranya</t>
  </si>
  <si>
    <t>Pécs</t>
  </si>
  <si>
    <t>Pécsi Tudományegyetem</t>
  </si>
  <si>
    <t>Semmelweis Egyetem</t>
  </si>
  <si>
    <t>Győr</t>
  </si>
  <si>
    <t>Széchenyi István Egyetem</t>
  </si>
  <si>
    <t>Csongrád</t>
  </si>
  <si>
    <t>Szeged</t>
  </si>
  <si>
    <t>Szegedi Tudományegyetem</t>
  </si>
  <si>
    <t>JNSZ</t>
  </si>
  <si>
    <t>Jászberény</t>
  </si>
  <si>
    <t>Szent István Egyetem</t>
  </si>
  <si>
    <t>Békés</t>
  </si>
  <si>
    <t>Gyula</t>
  </si>
  <si>
    <t>Gödöllő</t>
  </si>
  <si>
    <t>Békéscsaba</t>
  </si>
  <si>
    <t>Szarvas</t>
  </si>
  <si>
    <t>Szolnok</t>
  </si>
  <si>
    <t>Szolnoki Főiskola</t>
  </si>
  <si>
    <t>Szent István Egyetem Víz- és Környezetgazdálkodási Főiskolai Kar (TSF-MVK)</t>
  </si>
  <si>
    <t>Kalocsa</t>
  </si>
  <si>
    <t>Tomori Pál Főiskola</t>
  </si>
  <si>
    <t>Eger</t>
  </si>
  <si>
    <t>Eszterházy Károly Főiskola</t>
  </si>
  <si>
    <t>Zalaegerszeg</t>
  </si>
  <si>
    <t>Nyugat-Dt.</t>
  </si>
  <si>
    <t>Zala</t>
  </si>
  <si>
    <t>Nógrád</t>
  </si>
  <si>
    <t>Salgótarján</t>
  </si>
  <si>
    <t>Eötvös József Főiskola</t>
  </si>
  <si>
    <t>Szent István Egyetem Gazdasági Kar (TSF-GFK)</t>
  </si>
  <si>
    <t>Darab / érték</t>
  </si>
  <si>
    <t>(üres)</t>
  </si>
  <si>
    <t>Összeg / érték</t>
  </si>
  <si>
    <t>irány</t>
  </si>
  <si>
    <t>pont</t>
  </si>
  <si>
    <t>Y0</t>
  </si>
  <si>
    <t>LINEAR approximation (additive)</t>
  </si>
  <si>
    <t>Basic data of the job:</t>
  </si>
  <si>
    <t>-</t>
  </si>
  <si>
    <t>ID der Aufgabe:</t>
  </si>
  <si>
    <t>gvam002</t>
  </si>
  <si>
    <t>Objekte (Grundzeilen):</t>
  </si>
  <si>
    <t>X-Attribute (Spalten):</t>
  </si>
  <si>
    <t>Treppen:</t>
  </si>
  <si>
    <t>Verschiebung</t>
  </si>
  <si>
    <t>Beschreibung der Aufgabe</t>
  </si>
  <si>
    <t>Y0: demo</t>
  </si>
  <si>
    <t>Rangzahlen</t>
  </si>
  <si>
    <t>für die Aufgabe N°= gvam002</t>
  </si>
  <si>
    <t>X (A1)</t>
  </si>
  <si>
    <t>X (A2)</t>
  </si>
  <si>
    <t>X (A3)</t>
  </si>
  <si>
    <t>X (A4)</t>
  </si>
  <si>
    <t>X (A5)</t>
  </si>
  <si>
    <t>Y (A6)</t>
  </si>
  <si>
    <t>O(1)</t>
  </si>
  <si>
    <t>O(2)</t>
  </si>
  <si>
    <t>O(3)</t>
  </si>
  <si>
    <t>O(4)</t>
  </si>
  <si>
    <t>O(5)</t>
  </si>
  <si>
    <t>O(6)</t>
  </si>
  <si>
    <t>O(7)</t>
  </si>
  <si>
    <t>O(8)</t>
  </si>
  <si>
    <t>O(9)</t>
  </si>
  <si>
    <t>O(10)</t>
  </si>
  <si>
    <t>O(11)</t>
  </si>
  <si>
    <t>O(12)</t>
  </si>
  <si>
    <t>O(13)</t>
  </si>
  <si>
    <t>O(14)</t>
  </si>
  <si>
    <t>O(15)</t>
  </si>
  <si>
    <t>O(16)</t>
  </si>
  <si>
    <t>O(17)</t>
  </si>
  <si>
    <t>O(18)</t>
  </si>
  <si>
    <t>O(19)</t>
  </si>
  <si>
    <t>O(20)</t>
  </si>
  <si>
    <t>O(21)</t>
  </si>
  <si>
    <t>O(22)</t>
  </si>
  <si>
    <t>O(23)</t>
  </si>
  <si>
    <t>O(24)</t>
  </si>
  <si>
    <t>O(25)</t>
  </si>
  <si>
    <t>O(26)</t>
  </si>
  <si>
    <t>O(27)</t>
  </si>
  <si>
    <t>O(28)</t>
  </si>
  <si>
    <t>O(29)</t>
  </si>
  <si>
    <t>O(30)</t>
  </si>
  <si>
    <t>O(31)</t>
  </si>
  <si>
    <t>O(32)</t>
  </si>
  <si>
    <t>O(33)</t>
  </si>
  <si>
    <t>O(34)</t>
  </si>
  <si>
    <t>O(35)</t>
  </si>
  <si>
    <t>O(36)</t>
  </si>
  <si>
    <t>O(37)</t>
  </si>
  <si>
    <t>O(38)</t>
  </si>
  <si>
    <t>O(39)</t>
  </si>
  <si>
    <t>O(40)</t>
  </si>
  <si>
    <t>O(41)</t>
  </si>
  <si>
    <t>O(42)</t>
  </si>
  <si>
    <t>O(43)</t>
  </si>
  <si>
    <t>O(44)</t>
  </si>
  <si>
    <t>O(45)</t>
  </si>
  <si>
    <t>O(46)</t>
  </si>
  <si>
    <t>O(47)</t>
  </si>
  <si>
    <t>O(48)</t>
  </si>
  <si>
    <t>O(49)</t>
  </si>
  <si>
    <t>O(50)</t>
  </si>
  <si>
    <t>O(51)</t>
  </si>
  <si>
    <t>O(52)</t>
  </si>
  <si>
    <t>O(53)</t>
  </si>
  <si>
    <t>O(54)</t>
  </si>
  <si>
    <t>O(55)</t>
  </si>
  <si>
    <t>Treppen (durchschnittliche)</t>
  </si>
  <si>
    <t>S1</t>
  </si>
  <si>
    <t>(87.1+5)/(2)=46.05</t>
  </si>
  <si>
    <t>(5+5)/(2)=5</t>
  </si>
  <si>
    <t>(5+7)/(2)=6</t>
  </si>
  <si>
    <t>(7+5)/(2)=6</t>
  </si>
  <si>
    <t>(10+97.1)/(2)=53.55</t>
  </si>
  <si>
    <t>S2</t>
  </si>
  <si>
    <t>(86.1+4)/(2)=45.05</t>
  </si>
  <si>
    <t>(4+4)/(2)=4</t>
  </si>
  <si>
    <t>(4+6)/(2)=5</t>
  </si>
  <si>
    <t>(4+96.1)/(2)=50.05</t>
  </si>
  <si>
    <t>S3</t>
  </si>
  <si>
    <t>(85.1+3)/(2)=44.05</t>
  </si>
  <si>
    <t>(3+3)/(2)=3</t>
  </si>
  <si>
    <t>(3+5)/(2)=4</t>
  </si>
  <si>
    <t>(3+95.1)/(2)=49.05</t>
  </si>
  <si>
    <t>S4</t>
  </si>
  <si>
    <t>(84.1+2)/(2)=43.05</t>
  </si>
  <si>
    <t>(2+2)/(2)=2</t>
  </si>
  <si>
    <t>(2+4)/(2)=3</t>
  </si>
  <si>
    <t>(2+94.1)/(2)=48.05</t>
  </si>
  <si>
    <t>S5</t>
  </si>
  <si>
    <t>(83.1+1)/(2)=42.05</t>
  </si>
  <si>
    <t>(1+1)/(2)=1</t>
  </si>
  <si>
    <t>(1+3)/(2)=2</t>
  </si>
  <si>
    <t>(1+93.1)/(2)=47.05</t>
  </si>
  <si>
    <t>S6</t>
  </si>
  <si>
    <t>(0+0)/(2)=0</t>
  </si>
  <si>
    <t>(0+92.1)/(2)=46.05</t>
  </si>
  <si>
    <t>COCO-matrix N°: gvam002</t>
  </si>
  <si>
    <t>Y(*) (A6)</t>
  </si>
  <si>
    <t>Y</t>
  </si>
  <si>
    <t>delta</t>
  </si>
  <si>
    <t>=Y-Y(*)</t>
  </si>
  <si>
    <t>(=delta/Y)</t>
  </si>
  <si>
    <t>x1</t>
  </si>
  <si>
    <t>x2</t>
  </si>
  <si>
    <t>x3</t>
  </si>
  <si>
    <t>x4</t>
  </si>
  <si>
    <t>x1=y1</t>
  </si>
  <si>
    <t>x5</t>
  </si>
  <si>
    <t>LINEÁRIS közelítés (additív)</t>
  </si>
  <si>
    <t>A feladat alapadatainak visszaigazolása:</t>
  </si>
  <si>
    <t>Feladat azonosítója:</t>
  </si>
  <si>
    <t>gvam003</t>
  </si>
  <si>
    <t>Objektumok (primer sorok) száma:</t>
  </si>
  <si>
    <t>X-attribútumok (oszlopok) száma:</t>
  </si>
  <si>
    <t>Lépcsők száma:</t>
  </si>
  <si>
    <t>Az eltolás mértéke</t>
  </si>
  <si>
    <t>A feladat részletes jellemzése</t>
  </si>
  <si>
    <t>COCO-STD: a</t>
  </si>
  <si>
    <t>Rangsorszámok</t>
  </si>
  <si>
    <t>feladatkód N°= gvam003</t>
  </si>
  <si>
    <t>Y (A5)</t>
  </si>
  <si>
    <t>Lépcsők (átlag)</t>
  </si>
  <si>
    <t>(2.3+2.3)/(2)=2.3</t>
  </si>
  <si>
    <t>(7.6+6.1)/(2)=6.85</t>
  </si>
  <si>
    <t>(1.5+1.5)/(2)=1.55</t>
  </si>
  <si>
    <t>(0.8+0.8)/(2)=0.75</t>
  </si>
  <si>
    <t>(0.8+1.5)/(2)=1.15</t>
  </si>
  <si>
    <t>(0+1.5)/(2)=0.75</t>
  </si>
  <si>
    <t>S7</t>
  </si>
  <si>
    <t>S8</t>
  </si>
  <si>
    <t>(0+0.8)/(2)=0.4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</si>
  <si>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</si>
  <si>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</si>
  <si>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</si>
  <si>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</si>
  <si>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</si>
  <si>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</si>
  <si>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</si>
  <si>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</si>
  <si>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</si>
  <si>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</si>
  <si>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</si>
  <si>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</si>
  <si>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</si>
  <si>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</si>
  <si>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</si>
  <si>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</si>
  <si>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</si>
  <si>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</si>
  <si>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</si>
  <si>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</si>
  <si>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</si>
  <si>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</si>
  <si>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</si>
  <si>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</si>
  <si>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</si>
  <si>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</si>
  <si>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</si>
  <si>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</si>
  <si>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</si>
  <si>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</si>
  <si>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</si>
  <si>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</si>
  <si>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</si>
  <si>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</si>
  <si>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</si>
  <si>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</si>
  <si>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</si>
  <si>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</si>
  <si>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</si>
  <si>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</si>
  <si>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</si>
  <si>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</si>
  <si>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</si>
  <si>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</si>
  <si>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</si>
  <si>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</si>
  <si>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</si>
  <si>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COCO-matrix N°: gvam003</t>
  </si>
  <si>
    <t>Y(*) (A5)</t>
  </si>
  <si>
    <t>gvam004</t>
  </si>
  <si>
    <t>COCO-STD: b</t>
  </si>
  <si>
    <t>feladatkód N°= gvam004</t>
  </si>
  <si>
    <t>(4+98.8)/(2)=51.4</t>
  </si>
  <si>
    <t>(10+10)/(2)=10</t>
  </si>
  <si>
    <t>(1+99.8)/(2)=50.4</t>
  </si>
  <si>
    <t>(98.8+0)/(2)=49.4</t>
  </si>
  <si>
    <t>(3+97.8)/(2)=50.4</t>
  </si>
  <si>
    <t>(2+97.8)/(2)=49.9</t>
  </si>
  <si>
    <t>(1+97.8)/(2)=49.4</t>
  </si>
  <si>
    <t>(0+2)/(2)=1</t>
  </si>
  <si>
    <t>(0+3)/(2)=1.5</t>
  </si>
  <si>
    <t>(1+96.8)/(2)=48.9</t>
  </si>
  <si>
    <t>(1+95.8)/(2)=48.4</t>
  </si>
  <si>
    <t>(0+1)/(2)=0.5</t>
  </si>
  <si>
    <t>COCO-matrix N°: gvam004</t>
  </si>
  <si>
    <t>Y+100</t>
  </si>
  <si>
    <t>COCO-STD: Felvettek pontátlaga</t>
  </si>
  <si>
    <t>COCO-STD: Jelentkezők száma első helyen</t>
  </si>
  <si>
    <t>gvamx2</t>
  </si>
  <si>
    <t>feladatkód N°= gvamx2</t>
  </si>
  <si>
    <t>(134.6+576.8)/(2)=355.7</t>
  </si>
  <si>
    <t>(1209.7+3719.3)/(2)=2464.5</t>
  </si>
  <si>
    <t>(0+440)/(2)=220</t>
  </si>
  <si>
    <t>(55.1+0)/(2)=27.55</t>
  </si>
  <si>
    <t>(134.6+427.3)/(2)=280.95</t>
  </si>
  <si>
    <t>(53+0)/(2)=26.5</t>
  </si>
  <si>
    <t>(134.6+269.3)/(2)=201.95</t>
  </si>
  <si>
    <t>(79.5+269.3)/(2)=174.4</t>
  </si>
  <si>
    <t>(1180+3719.3)/(2)=2449.65</t>
  </si>
  <si>
    <t>(0+247)/(2)=123.5</t>
  </si>
  <si>
    <t>(1180+3649.3)/(2)=2414.65</t>
  </si>
  <si>
    <t>(0+3649.3)/(2)=1824.65</t>
  </si>
  <si>
    <t>(0+3514.6)/(2)=1757.3</t>
  </si>
  <si>
    <t>(0+3272.9)/(2)=1636.45</t>
  </si>
  <si>
    <t>(0+3053.4)/(2)=1526.7</t>
  </si>
  <si>
    <t>COCO-matrix N°: gvamx2</t>
  </si>
  <si>
    <t>2006Szent István Egyetem Gazdaság- és Társadalomtudományi Kar (SZIE-GTK)</t>
  </si>
  <si>
    <t>2007Szent István Egyetem Gazdaság- és Társadalomtudományi Kar (SZIE-GTK)</t>
  </si>
  <si>
    <t>2008Szent István Egyetem Gazdaság- és Társadalomtudományi Kar (SZIE-GTK)</t>
  </si>
  <si>
    <t>2009Szent István Egyetem Gazdaság- és Társadalomtudományi Kar (SZIE-GTK)</t>
  </si>
  <si>
    <t>2010Szent István Egyetem Gazdaság- és Társadalomtudományi Kar (SZIE-GTK)</t>
  </si>
  <si>
    <t>Becslés</t>
  </si>
  <si>
    <t>Tény</t>
  </si>
  <si>
    <t>gvamx3_2</t>
  </si>
  <si>
    <t>feladatkód N°= gvamx3_2</t>
  </si>
  <si>
    <t>(128.7+80.5)/(2)=104.6</t>
  </si>
  <si>
    <t>(20.1+63)/(2)=41.6</t>
  </si>
  <si>
    <t>(0.9+19.3)/(2)=10.05</t>
  </si>
  <si>
    <t>(33.3+0)/(2)=16.65</t>
  </si>
  <si>
    <t>(5.3+36.8)/(2)=21</t>
  </si>
  <si>
    <t>(28.9+0)/(2)=14.45</t>
  </si>
  <si>
    <t>(5.3+34.1)/(2)=19.7</t>
  </si>
  <si>
    <t>(10.5+0)/(2)=5.25</t>
  </si>
  <si>
    <t>(7+0)/(2)=3.5</t>
  </si>
  <si>
    <t>(0.9+34.1)/(2)=17.5</t>
  </si>
  <si>
    <t>(20.1+46.4)/(2)=33.25</t>
  </si>
  <si>
    <t>(7+46.4)/(2)=26.7</t>
  </si>
  <si>
    <t>(7+44.6)/(2)=25.8</t>
  </si>
  <si>
    <t>(4.4+44.6)/(2)=24.5</t>
  </si>
  <si>
    <t>(0+19.3)/(2)=9.65</t>
  </si>
  <si>
    <t>(4.4+24.5)/(2)=14.45</t>
  </si>
  <si>
    <t>COCO-matrix N°: gvamx3_2</t>
  </si>
  <si>
    <t>gvamx4</t>
  </si>
  <si>
    <t>COCO-STD: Jelentkezőkből bejutottak aránya</t>
  </si>
  <si>
    <t>feladatkód N°= gvamx4</t>
  </si>
  <si>
    <t>(511.4+0)/(2)=255.7</t>
  </si>
  <si>
    <t>(2144.6+2675.9)/(2)=2410.25</t>
  </si>
  <si>
    <t>(906.2+5085.7)/(2)=2995.95</t>
  </si>
  <si>
    <t>(3809.1+537.4)/(2)=2173.25</t>
  </si>
  <si>
    <t>(1043.6+2675.9)/(2)=1859.75</t>
  </si>
  <si>
    <t>(330.5+0)/(2)=165.25</t>
  </si>
  <si>
    <t>(466.1+0)/(2)=233.05</t>
  </si>
  <si>
    <t>(163.5+0)/(2)=81.75</t>
  </si>
  <si>
    <t>(760.9+2675.9)/(2)=1718.45</t>
  </si>
  <si>
    <t>(663.5+2675.9)/(2)=1669.75</t>
  </si>
  <si>
    <t>(906.2+3979.5)/(2)=2442.85</t>
  </si>
  <si>
    <t>(906.2+3731.7)/(2)=2318.9</t>
  </si>
  <si>
    <t>(869.7+3731.7)/(2)=2300.65</t>
  </si>
  <si>
    <t>(580.1+2675.9)/(2)=1628</t>
  </si>
  <si>
    <t>(580.1+989.7)/(2)=784.85</t>
  </si>
  <si>
    <t>(579.2+3731.7)/(2)=2155.45</t>
  </si>
  <si>
    <t>(0+3731.7)/(2)=1865.85</t>
  </si>
  <si>
    <t>(0+3604.7)/(2)=1802.35</t>
  </si>
  <si>
    <t>(0+545.3)/(2)=272.65</t>
  </si>
  <si>
    <t>(0+41.7)/(2)=20.85</t>
  </si>
  <si>
    <t>(580.1+476.6)/(2)=528.3</t>
  </si>
  <si>
    <t>(580.1+0)/(2)=290.05</t>
  </si>
  <si>
    <t>COCO-matrix N°: gvamx4</t>
  </si>
  <si>
    <t>gvamx5</t>
  </si>
  <si>
    <t>COCO-STD: OKTV helyezettek száma</t>
  </si>
  <si>
    <t>feladatkód N°= gvamx5</t>
  </si>
  <si>
    <t>(0.6+1.7)/(2)=1.1</t>
  </si>
  <si>
    <t>(0+0.6)/(2)=0.3</t>
  </si>
  <si>
    <t>(0+1.7)/(2)=0.85</t>
  </si>
  <si>
    <t>(0+1.1)/(2)=0.55</t>
  </si>
  <si>
    <t>COCO-matrix N°: gvamx5</t>
  </si>
  <si>
    <t>gvamx5_2</t>
  </si>
  <si>
    <t>COCO-STD: OKTV elcsúsztatott</t>
  </si>
  <si>
    <t>feladatkód N°= gvamx5_2</t>
  </si>
  <si>
    <t>(99.5+0)/(2)=49.75</t>
  </si>
  <si>
    <t>(0+99.5)/(2)=49.75</t>
  </si>
  <si>
    <t>(0+96.5)/(2)=48.25</t>
  </si>
  <si>
    <t>COCO-matrix N°: gvamx5_2</t>
  </si>
  <si>
    <t>Alapadatok</t>
  </si>
  <si>
    <t>Agrár szakok</t>
  </si>
  <si>
    <t>Kimutatás</t>
  </si>
  <si>
    <t>x1_2</t>
  </si>
  <si>
    <t>GVAM SWOT</t>
  </si>
  <si>
    <t>GVAM dinamikus SWOT</t>
  </si>
  <si>
    <t>Szakkötődés</t>
  </si>
  <si>
    <t>GVAM</t>
  </si>
  <si>
    <t>Munkalap</t>
  </si>
  <si>
    <t>x5_2</t>
  </si>
  <si>
    <t>2006-2010 között a GVAM szakot indító karokra vonatkozó dinamikus elemzés</t>
  </si>
  <si>
    <t>Y0 elemzés</t>
  </si>
  <si>
    <t>Visszakorrigált adatok</t>
  </si>
  <si>
    <t>A felvételi rendszerben 2007 és 2008 között megváltozott a pótszámítási rendszer: A korábbi maximum 144-ről 480-ra nőtt, ezért a két év között a pontátlag értékek jelentősen növekedtek.</t>
  </si>
  <si>
    <t>Felvételi pontarány</t>
  </si>
  <si>
    <t>Segédtábla (Felvettek pontátlaga százalékosan):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</si>
</sst>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Font="1"/>
    <xf numFmtId="10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3" borderId="5" xfId="0" applyFill="1" applyBorder="1"/>
    <xf numFmtId="0" fontId="0" fillId="2" borderId="6" xfId="0" applyFill="1" applyBorder="1"/>
    <xf numFmtId="0" fontId="0" fillId="0" borderId="7" xfId="0" applyBorder="1"/>
    <xf numFmtId="0" fontId="0" fillId="3" borderId="0" xfId="0" applyFill="1" applyBorder="1"/>
    <xf numFmtId="0" fontId="0" fillId="2" borderId="8" xfId="0" applyFill="1" applyBorder="1"/>
    <xf numFmtId="0" fontId="0" fillId="0" borderId="9" xfId="0" applyBorder="1"/>
    <xf numFmtId="0" fontId="0" fillId="3" borderId="10" xfId="0" applyFill="1" applyBorder="1"/>
    <xf numFmtId="0" fontId="0" fillId="2" borderId="11" xfId="0" applyFill="1" applyBorder="1"/>
    <xf numFmtId="0" fontId="3" fillId="0" borderId="0" xfId="1" applyAlignment="1" applyProtection="1">
      <alignment horizontal="center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5" fillId="0" borderId="0" xfId="0" applyFont="1" applyBorder="1" applyAlignment="1">
      <alignment wrapText="1"/>
    </xf>
    <xf numFmtId="9" fontId="0" fillId="3" borderId="0" xfId="2" applyFont="1" applyFill="1" applyBorder="1"/>
    <xf numFmtId="9" fontId="0" fillId="2" borderId="8" xfId="2" applyFont="1" applyFill="1" applyBorder="1"/>
    <xf numFmtId="9" fontId="0" fillId="3" borderId="0" xfId="2" applyNumberFormat="1" applyFont="1" applyFill="1" applyBorder="1"/>
    <xf numFmtId="0" fontId="7" fillId="0" borderId="0" xfId="0" applyFont="1" applyAlignment="1">
      <alignment horizontal="center" vertical="center"/>
    </xf>
    <xf numFmtId="9" fontId="0" fillId="0" borderId="0" xfId="2" applyFont="1"/>
    <xf numFmtId="10" fontId="0" fillId="0" borderId="0" xfId="2" applyNumberFormat="1" applyFont="1"/>
    <xf numFmtId="0" fontId="0" fillId="0" borderId="0" xfId="0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6" fillId="0" borderId="0" xfId="0" applyFont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4" borderId="0" xfId="0" applyFill="1"/>
    <xf numFmtId="0" fontId="1" fillId="3" borderId="0" xfId="0" applyFont="1" applyFill="1"/>
    <xf numFmtId="0" fontId="1" fillId="4" borderId="0" xfId="0" applyFont="1" applyFill="1"/>
    <xf numFmtId="9" fontId="0" fillId="4" borderId="0" xfId="2" applyFont="1" applyFill="1"/>
    <xf numFmtId="9" fontId="0" fillId="3" borderId="0" xfId="2" applyFont="1" applyFill="1"/>
    <xf numFmtId="0" fontId="0" fillId="5" borderId="0" xfId="0" applyFill="1"/>
    <xf numFmtId="9" fontId="0" fillId="5" borderId="0" xfId="2" applyFont="1" applyFill="1"/>
    <xf numFmtId="0" fontId="0" fillId="4" borderId="0" xfId="0" applyFill="1" applyAlignment="1">
      <alignment wrapText="1"/>
    </xf>
    <xf numFmtId="0" fontId="0" fillId="3" borderId="0" xfId="0" applyFill="1" applyAlignment="1">
      <alignment wrapText="1"/>
    </xf>
  </cellXfs>
  <cellStyles count="3">
    <cellStyle name="Hivatkozás" xfId="1" builtinId="8"/>
    <cellStyle name="Normál" xfId="0" builtinId="0"/>
    <cellStyle name="Százalék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A</a:t>
            </a:r>
            <a:r>
              <a:rPr lang="hu-HU" baseline="0"/>
              <a:t> SZIE GVAM vizsgált tényezők alapján elért eredményei a normaértékhez képest (%)</a:t>
            </a:r>
            <a:endParaRPr lang="hu-HU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Tényleges teljesítés</c:v>
          </c:tx>
          <c:marker>
            <c:symbol val="none"/>
          </c:marker>
          <c:dLbls>
            <c:dLbl>
              <c:idx val="0"/>
              <c:layout>
                <c:manualLayout>
                  <c:x val="-2.5912838633686687E-2"/>
                  <c:y val="-4.1666666666666664E-2"/>
                </c:manualLayout>
              </c:layout>
              <c:showVal val="1"/>
            </c:dLbl>
            <c:dLbl>
              <c:idx val="3"/>
              <c:layout>
                <c:manualLayout>
                  <c:x val="-2.1201413427561894E-2"/>
                  <c:y val="-4.1666666666666664E-2"/>
                </c:manualLayout>
              </c:layout>
              <c:showVal val="1"/>
            </c:dLbl>
            <c:showVal val="1"/>
          </c:dLbls>
          <c:trendline>
            <c:trendlineType val="linear"/>
          </c:trendline>
          <c:cat>
            <c:numRef>
              <c:f>('GVAM SWOT'!$K$38,'GVAM SWOT'!$K$39,'GVAM SWOT'!$K$40,'GVAM SWOT'!$K$41,'GVAM SWOT'!$K$42)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'GVAM SWOT'!$G$38:$G$42</c:f>
              <c:numCache>
                <c:formatCode>General</c:formatCode>
                <c:ptCount val="5"/>
                <c:pt idx="0">
                  <c:v>100.1</c:v>
                </c:pt>
                <c:pt idx="1">
                  <c:v>99.1</c:v>
                </c:pt>
                <c:pt idx="2">
                  <c:v>96.1</c:v>
                </c:pt>
                <c:pt idx="3">
                  <c:v>104.1</c:v>
                </c:pt>
                <c:pt idx="4">
                  <c:v>103.1</c:v>
                </c:pt>
              </c:numCache>
            </c:numRef>
          </c:val>
        </c:ser>
        <c:ser>
          <c:idx val="1"/>
          <c:order val="1"/>
          <c:tx>
            <c:v>Norma</c:v>
          </c:tx>
          <c:marker>
            <c:symbol val="none"/>
          </c:marker>
          <c:cat>
            <c:numRef>
              <c:f>('GVAM SWOT'!$K$38,'GVAM SWOT'!$K$39,'GVAM SWOT'!$K$40,'GVAM SWOT'!$K$41,'GVAM SWOT'!$K$42)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'GVAM SWOT'!$H$38:$H$42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marker val="1"/>
        <c:axId val="140386304"/>
        <c:axId val="140387840"/>
      </c:lineChart>
      <c:catAx>
        <c:axId val="140386304"/>
        <c:scaling>
          <c:orientation val="minMax"/>
        </c:scaling>
        <c:axPos val="b"/>
        <c:numFmt formatCode="General" sourceLinked="1"/>
        <c:tickLblPos val="nextTo"/>
        <c:crossAx val="140387840"/>
        <c:crosses val="autoZero"/>
        <c:auto val="1"/>
        <c:lblAlgn val="ctr"/>
        <c:lblOffset val="100"/>
      </c:catAx>
      <c:valAx>
        <c:axId val="140387840"/>
        <c:scaling>
          <c:orientation val="minMax"/>
        </c:scaling>
        <c:axPos val="l"/>
        <c:majorGridlines/>
        <c:numFmt formatCode="General" sourceLinked="1"/>
        <c:tickLblPos val="nextTo"/>
        <c:crossAx val="140386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Legjobb</a:t>
            </a:r>
            <a:r>
              <a:rPr lang="hu-HU" baseline="0"/>
              <a:t> középiskolából jött</a:t>
            </a:r>
          </a:p>
        </c:rich>
      </c:tx>
      <c:layout>
        <c:manualLayout>
          <c:xMode val="edge"/>
          <c:yMode val="edge"/>
          <c:x val="0.19956896551724138"/>
          <c:y val="2.68006770863971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x1_2!$F$185</c:f>
              <c:strCache>
                <c:ptCount val="1"/>
                <c:pt idx="0">
                  <c:v>Y(*) (A5)</c:v>
                </c:pt>
              </c:strCache>
            </c:strRef>
          </c:tx>
          <c:marker>
            <c:symbol val="none"/>
          </c:marker>
          <c:cat>
            <c:numRef>
              <c:f>x1_2!$K$195:$K$239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x1_2!$F$186:$F$239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0.3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</c:ser>
        <c:ser>
          <c:idx val="1"/>
          <c:order val="1"/>
          <c:tx>
            <c:strRef>
              <c:f>x1_2!$G$185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x1_2!$K$195:$K$239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x1_2!$G$186:$G$239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marker val="1"/>
        <c:axId val="142190848"/>
        <c:axId val="142196736"/>
      </c:lineChart>
      <c:catAx>
        <c:axId val="142190848"/>
        <c:scaling>
          <c:orientation val="minMax"/>
        </c:scaling>
        <c:axPos val="b"/>
        <c:numFmt formatCode="General" sourceLinked="1"/>
        <c:tickLblPos val="nextTo"/>
        <c:crossAx val="142196736"/>
        <c:crosses val="autoZero"/>
        <c:auto val="1"/>
        <c:lblAlgn val="ctr"/>
        <c:lblOffset val="100"/>
      </c:catAx>
      <c:valAx>
        <c:axId val="142196736"/>
        <c:scaling>
          <c:orientation val="minMax"/>
        </c:scaling>
        <c:axPos val="l"/>
        <c:majorGridlines/>
        <c:numFmt formatCode="General" sourceLinked="1"/>
        <c:tickLblPos val="nextTo"/>
        <c:crossAx val="1421908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Felvettek</a:t>
            </a:r>
            <a:r>
              <a:rPr lang="hu-HU" baseline="0"/>
              <a:t> pontátlaga</a:t>
            </a:r>
            <a:endParaRPr lang="hu-HU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'x2'!$F$248</c:f>
              <c:strCache>
                <c:ptCount val="1"/>
                <c:pt idx="0">
                  <c:v>Y(*) (A5)</c:v>
                </c:pt>
              </c:strCache>
            </c:strRef>
          </c:tx>
          <c:marker>
            <c:symbol val="none"/>
          </c:marker>
          <c:cat>
            <c:numRef>
              <c:f>'x2'!$J$258:$J$302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'x2'!$F$249:$F$302</c:f>
              <c:numCache>
                <c:formatCode>General</c:formatCode>
                <c:ptCount val="5"/>
                <c:pt idx="0">
                  <c:v>2573.1999999999998</c:v>
                </c:pt>
                <c:pt idx="1">
                  <c:v>2854.1</c:v>
                </c:pt>
                <c:pt idx="2">
                  <c:v>2589.1</c:v>
                </c:pt>
                <c:pt idx="3">
                  <c:v>2854.1</c:v>
                </c:pt>
                <c:pt idx="4">
                  <c:v>2747.6</c:v>
                </c:pt>
              </c:numCache>
            </c:numRef>
          </c:val>
        </c:ser>
        <c:ser>
          <c:idx val="1"/>
          <c:order val="1"/>
          <c:tx>
            <c:strRef>
              <c:f>'x2'!$G$248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'x2'!$J$258:$J$302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'x2'!$G$249:$G$302</c:f>
              <c:numCache>
                <c:formatCode>General</c:formatCode>
                <c:ptCount val="5"/>
                <c:pt idx="0">
                  <c:v>1334</c:v>
                </c:pt>
                <c:pt idx="1">
                  <c:v>1291</c:v>
                </c:pt>
                <c:pt idx="2">
                  <c:v>3367</c:v>
                </c:pt>
                <c:pt idx="3">
                  <c:v>3596</c:v>
                </c:pt>
                <c:pt idx="4">
                  <c:v>3768</c:v>
                </c:pt>
              </c:numCache>
            </c:numRef>
          </c:val>
        </c:ser>
        <c:marker val="1"/>
        <c:axId val="161386880"/>
        <c:axId val="161388416"/>
      </c:lineChart>
      <c:catAx>
        <c:axId val="161386880"/>
        <c:scaling>
          <c:orientation val="minMax"/>
        </c:scaling>
        <c:axPos val="b"/>
        <c:numFmt formatCode="General" sourceLinked="1"/>
        <c:tickLblPos val="nextTo"/>
        <c:crossAx val="161388416"/>
        <c:crosses val="autoZero"/>
        <c:auto val="1"/>
        <c:lblAlgn val="ctr"/>
        <c:lblOffset val="100"/>
      </c:catAx>
      <c:valAx>
        <c:axId val="161388416"/>
        <c:scaling>
          <c:orientation val="minMax"/>
        </c:scaling>
        <c:axPos val="l"/>
        <c:majorGridlines/>
        <c:numFmt formatCode="General" sourceLinked="1"/>
        <c:tickLblPos val="nextTo"/>
        <c:crossAx val="161386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Jelentkezők</a:t>
            </a:r>
            <a:r>
              <a:rPr lang="hu-HU" baseline="0"/>
              <a:t> száma első helyen</a:t>
            </a:r>
            <a:endParaRPr lang="hu-HU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'x3'!$F$247</c:f>
              <c:strCache>
                <c:ptCount val="1"/>
                <c:pt idx="0">
                  <c:v>Y(*) (A5)</c:v>
                </c:pt>
              </c:strCache>
            </c:strRef>
          </c:tx>
          <c:marker>
            <c:symbol val="none"/>
          </c:marker>
          <c:cat>
            <c:numRef>
              <c:f>'x3'!$J$257:$J$301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'x3'!$F$248:$F$301</c:f>
              <c:numCache>
                <c:formatCode>General</c:formatCode>
                <c:ptCount val="5"/>
                <c:pt idx="0">
                  <c:v>38.1</c:v>
                </c:pt>
                <c:pt idx="1">
                  <c:v>57.3</c:v>
                </c:pt>
                <c:pt idx="2">
                  <c:v>55.1</c:v>
                </c:pt>
                <c:pt idx="3">
                  <c:v>59.1</c:v>
                </c:pt>
                <c:pt idx="4">
                  <c:v>64.3</c:v>
                </c:pt>
              </c:numCache>
            </c:numRef>
          </c:val>
        </c:ser>
        <c:ser>
          <c:idx val="1"/>
          <c:order val="1"/>
          <c:tx>
            <c:strRef>
              <c:f>'x3'!$G$247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'x3'!$J$257:$J$301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'x3'!$G$248:$G$301</c:f>
              <c:numCache>
                <c:formatCode>General</c:formatCode>
                <c:ptCount val="5"/>
                <c:pt idx="0">
                  <c:v>61</c:v>
                </c:pt>
                <c:pt idx="1">
                  <c:v>42</c:v>
                </c:pt>
                <c:pt idx="2">
                  <c:v>26</c:v>
                </c:pt>
                <c:pt idx="3">
                  <c:v>59</c:v>
                </c:pt>
                <c:pt idx="4">
                  <c:v>63</c:v>
                </c:pt>
              </c:numCache>
            </c:numRef>
          </c:val>
        </c:ser>
        <c:marker val="1"/>
        <c:axId val="141842688"/>
        <c:axId val="141860864"/>
      </c:lineChart>
      <c:catAx>
        <c:axId val="141842688"/>
        <c:scaling>
          <c:orientation val="minMax"/>
        </c:scaling>
        <c:axPos val="b"/>
        <c:numFmt formatCode="General" sourceLinked="1"/>
        <c:tickLblPos val="nextTo"/>
        <c:crossAx val="141860864"/>
        <c:crosses val="autoZero"/>
        <c:auto val="1"/>
        <c:lblAlgn val="ctr"/>
        <c:lblOffset val="100"/>
      </c:catAx>
      <c:valAx>
        <c:axId val="141860864"/>
        <c:scaling>
          <c:orientation val="minMax"/>
        </c:scaling>
        <c:axPos val="l"/>
        <c:majorGridlines/>
        <c:numFmt formatCode="General" sourceLinked="1"/>
        <c:tickLblPos val="nextTo"/>
        <c:crossAx val="141842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Jelentkezőkből</a:t>
            </a:r>
            <a:r>
              <a:rPr lang="hu-HU" baseline="0"/>
              <a:t> bejutottak aránya</a:t>
            </a:r>
            <a:endParaRPr lang="hu-HU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'x4'!$F$247</c:f>
              <c:strCache>
                <c:ptCount val="1"/>
                <c:pt idx="0">
                  <c:v>Y(*) (A5)</c:v>
                </c:pt>
              </c:strCache>
            </c:strRef>
          </c:tx>
          <c:marker>
            <c:symbol val="none"/>
          </c:marker>
          <c:cat>
            <c:numRef>
              <c:f>'x4'!$J$257:$J$301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'x4'!$F$248:$F$301</c:f>
              <c:numCache>
                <c:formatCode>General</c:formatCode>
                <c:ptCount val="5"/>
                <c:pt idx="0">
                  <c:v>3946.9</c:v>
                </c:pt>
                <c:pt idx="1">
                  <c:v>3318.6</c:v>
                </c:pt>
                <c:pt idx="2">
                  <c:v>3783.4</c:v>
                </c:pt>
                <c:pt idx="3">
                  <c:v>4161.7</c:v>
                </c:pt>
                <c:pt idx="4">
                  <c:v>3988.7</c:v>
                </c:pt>
              </c:numCache>
            </c:numRef>
          </c:val>
        </c:ser>
        <c:ser>
          <c:idx val="1"/>
          <c:order val="1"/>
          <c:tx>
            <c:strRef>
              <c:f>'x4'!$G$247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'x4'!$J$257:$J$301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'x4'!$G$248:$G$301</c:f>
              <c:numCache>
                <c:formatCode>General</c:formatCode>
                <c:ptCount val="5"/>
                <c:pt idx="0">
                  <c:v>2459</c:v>
                </c:pt>
                <c:pt idx="1">
                  <c:v>4286</c:v>
                </c:pt>
                <c:pt idx="2">
                  <c:v>6538</c:v>
                </c:pt>
                <c:pt idx="3">
                  <c:v>2203</c:v>
                </c:pt>
                <c:pt idx="4">
                  <c:v>3016</c:v>
                </c:pt>
              </c:numCache>
            </c:numRef>
          </c:val>
        </c:ser>
        <c:marker val="1"/>
        <c:axId val="163721600"/>
        <c:axId val="163723136"/>
      </c:lineChart>
      <c:catAx>
        <c:axId val="163721600"/>
        <c:scaling>
          <c:orientation val="minMax"/>
        </c:scaling>
        <c:axPos val="b"/>
        <c:numFmt formatCode="General" sourceLinked="1"/>
        <c:tickLblPos val="nextTo"/>
        <c:crossAx val="163723136"/>
        <c:crosses val="autoZero"/>
        <c:auto val="1"/>
        <c:lblAlgn val="ctr"/>
        <c:lblOffset val="100"/>
      </c:catAx>
      <c:valAx>
        <c:axId val="163723136"/>
        <c:scaling>
          <c:orientation val="minMax"/>
        </c:scaling>
        <c:axPos val="l"/>
        <c:majorGridlines/>
        <c:numFmt formatCode="General" sourceLinked="1"/>
        <c:tickLblPos val="nextTo"/>
        <c:crossAx val="1637216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lineChart>
        <c:grouping val="standard"/>
        <c:ser>
          <c:idx val="0"/>
          <c:order val="0"/>
          <c:tx>
            <c:strRef>
              <c:f>'x5'!$F$247</c:f>
              <c:strCache>
                <c:ptCount val="1"/>
                <c:pt idx="0">
                  <c:v>Y(*) (A5)</c:v>
                </c:pt>
              </c:strCache>
            </c:strRef>
          </c:tx>
          <c:marker>
            <c:symbol val="none"/>
          </c:marker>
          <c:val>
            <c:numRef>
              <c:f>'x5'!$F$248:$F$301</c:f>
              <c:numCache>
                <c:formatCode>General</c:formatCode>
                <c:ptCount val="5"/>
                <c:pt idx="0">
                  <c:v>0.8</c:v>
                </c:pt>
                <c:pt idx="1">
                  <c:v>0.6</c:v>
                </c:pt>
                <c:pt idx="2">
                  <c:v>0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'x5'!$G$247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'x5'!$G$248:$G$301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158246784"/>
        <c:axId val="158248320"/>
      </c:lineChart>
      <c:catAx>
        <c:axId val="158246784"/>
        <c:scaling>
          <c:orientation val="minMax"/>
        </c:scaling>
        <c:axPos val="b"/>
        <c:tickLblPos val="nextTo"/>
        <c:crossAx val="158248320"/>
        <c:crosses val="autoZero"/>
        <c:auto val="1"/>
        <c:lblAlgn val="ctr"/>
        <c:lblOffset val="100"/>
      </c:catAx>
      <c:valAx>
        <c:axId val="158248320"/>
        <c:scaling>
          <c:orientation val="minMax"/>
        </c:scaling>
        <c:axPos val="l"/>
        <c:majorGridlines/>
        <c:numFmt formatCode="General" sourceLinked="1"/>
        <c:tickLblPos val="nextTo"/>
        <c:crossAx val="158246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OKTV</a:t>
            </a:r>
            <a:r>
              <a:rPr lang="hu-HU" baseline="0"/>
              <a:t> helyezettek száma</a:t>
            </a:r>
            <a:endParaRPr lang="hu-HU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x5_2!$F$185</c:f>
              <c:strCache>
                <c:ptCount val="1"/>
                <c:pt idx="0">
                  <c:v>Y(*) (A5)</c:v>
                </c:pt>
              </c:strCache>
            </c:strRef>
          </c:tx>
          <c:marker>
            <c:symbol val="none"/>
          </c:marker>
          <c:cat>
            <c:numRef>
              <c:f>x5_2!$J$195:$J$239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x5_2!$F$186:$F$239</c:f>
              <c:numCache>
                <c:formatCode>General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-0.5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x5_2!$G$185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x5_2!$J$195:$J$239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x5_2!$G$186:$G$239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163910016"/>
        <c:axId val="163911552"/>
      </c:lineChart>
      <c:catAx>
        <c:axId val="163910016"/>
        <c:scaling>
          <c:orientation val="minMax"/>
        </c:scaling>
        <c:axPos val="b"/>
        <c:numFmt formatCode="General" sourceLinked="1"/>
        <c:tickLblPos val="nextTo"/>
        <c:crossAx val="163911552"/>
        <c:crosses val="autoZero"/>
        <c:auto val="1"/>
        <c:lblAlgn val="ctr"/>
        <c:lblOffset val="100"/>
      </c:catAx>
      <c:valAx>
        <c:axId val="163911552"/>
        <c:scaling>
          <c:orientation val="minMax"/>
        </c:scaling>
        <c:axPos val="l"/>
        <c:majorGridlines/>
        <c:numFmt formatCode="General" sourceLinked="1"/>
        <c:tickLblPos val="nextTo"/>
        <c:crossAx val="163910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Felvételiben legjobb középiskolából jött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Becslés</c:v>
          </c:tx>
          <c:marker>
            <c:symbol val="none"/>
          </c:marker>
          <c:val>
            <c:numRef>
              <c:f>'GVAM SWOT'!$F$2:$F$6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0.3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</c:ser>
        <c:ser>
          <c:idx val="1"/>
          <c:order val="1"/>
          <c:tx>
            <c:v>Tény</c:v>
          </c:tx>
          <c:marker>
            <c:symbol val="none"/>
          </c:marker>
          <c:trendline>
            <c:trendlineType val="linear"/>
          </c:trendline>
          <c:val>
            <c:numRef>
              <c:f>'GVAM SWOT'!$G$2:$G$6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marker val="1"/>
        <c:axId val="163974144"/>
        <c:axId val="164008704"/>
      </c:lineChart>
      <c:catAx>
        <c:axId val="163974144"/>
        <c:scaling>
          <c:orientation val="minMax"/>
        </c:scaling>
        <c:axPos val="b"/>
        <c:tickLblPos val="nextTo"/>
        <c:crossAx val="164008704"/>
        <c:crosses val="autoZero"/>
        <c:auto val="1"/>
        <c:lblAlgn val="ctr"/>
        <c:lblOffset val="100"/>
      </c:catAx>
      <c:valAx>
        <c:axId val="164008704"/>
        <c:scaling>
          <c:orientation val="minMax"/>
        </c:scaling>
        <c:axPos val="l"/>
        <c:majorGridlines/>
        <c:numFmt formatCode="General" sourceLinked="1"/>
        <c:tickLblPos val="nextTo"/>
        <c:crossAx val="163974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Jelentkezők száma első helyen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Becslés</c:v>
          </c:tx>
          <c:marker>
            <c:symbol val="none"/>
          </c:marker>
          <c:val>
            <c:numRef>
              <c:f>'GVAM SWOT'!$F$16:$F$20</c:f>
              <c:numCache>
                <c:formatCode>General</c:formatCode>
                <c:ptCount val="5"/>
                <c:pt idx="0">
                  <c:v>38.1</c:v>
                </c:pt>
                <c:pt idx="1">
                  <c:v>57.3</c:v>
                </c:pt>
                <c:pt idx="2">
                  <c:v>55.1</c:v>
                </c:pt>
                <c:pt idx="3">
                  <c:v>59.1</c:v>
                </c:pt>
                <c:pt idx="4">
                  <c:v>64.3</c:v>
                </c:pt>
              </c:numCache>
            </c:numRef>
          </c:val>
        </c:ser>
        <c:ser>
          <c:idx val="1"/>
          <c:order val="1"/>
          <c:tx>
            <c:v>Tény</c:v>
          </c:tx>
          <c:marker>
            <c:symbol val="none"/>
          </c:marker>
          <c:trendline>
            <c:trendlineType val="linear"/>
          </c:trendline>
          <c:val>
            <c:numRef>
              <c:f>'GVAM SWOT'!$G$16:$G$20</c:f>
              <c:numCache>
                <c:formatCode>General</c:formatCode>
                <c:ptCount val="5"/>
                <c:pt idx="0">
                  <c:v>61</c:v>
                </c:pt>
                <c:pt idx="1">
                  <c:v>42</c:v>
                </c:pt>
                <c:pt idx="2">
                  <c:v>26</c:v>
                </c:pt>
                <c:pt idx="3">
                  <c:v>59</c:v>
                </c:pt>
                <c:pt idx="4">
                  <c:v>63</c:v>
                </c:pt>
              </c:numCache>
            </c:numRef>
          </c:val>
        </c:ser>
        <c:marker val="1"/>
        <c:axId val="164034432"/>
        <c:axId val="164035968"/>
      </c:lineChart>
      <c:catAx>
        <c:axId val="164034432"/>
        <c:scaling>
          <c:orientation val="minMax"/>
        </c:scaling>
        <c:axPos val="b"/>
        <c:tickLblPos val="nextTo"/>
        <c:crossAx val="164035968"/>
        <c:crosses val="autoZero"/>
        <c:auto val="1"/>
        <c:lblAlgn val="ctr"/>
        <c:lblOffset val="100"/>
      </c:catAx>
      <c:valAx>
        <c:axId val="164035968"/>
        <c:scaling>
          <c:orientation val="minMax"/>
        </c:scaling>
        <c:axPos val="l"/>
        <c:majorGridlines/>
        <c:numFmt formatCode="General" sourceLinked="1"/>
        <c:tickLblPos val="nextTo"/>
        <c:crossAx val="164034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OKTV-helyezettek száma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Becslés</c:v>
          </c:tx>
          <c:marker>
            <c:symbol val="none"/>
          </c:marker>
          <c:val>
            <c:numRef>
              <c:f>'GVAM SWOT'!$F$31:$F$35</c:f>
              <c:numCache>
                <c:formatCode>General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-0.5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Tény</c:v>
          </c:tx>
          <c:marker>
            <c:symbol val="none"/>
          </c:marker>
          <c:val>
            <c:numRef>
              <c:f>'GVAM SWOT'!$G$31:$G$35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164073472"/>
        <c:axId val="164075008"/>
      </c:lineChart>
      <c:catAx>
        <c:axId val="164073472"/>
        <c:scaling>
          <c:orientation val="minMax"/>
        </c:scaling>
        <c:axPos val="b"/>
        <c:tickLblPos val="nextTo"/>
        <c:crossAx val="164075008"/>
        <c:crosses val="autoZero"/>
        <c:auto val="1"/>
        <c:lblAlgn val="ctr"/>
        <c:lblOffset val="100"/>
      </c:catAx>
      <c:valAx>
        <c:axId val="164075008"/>
        <c:scaling>
          <c:orientation val="minMax"/>
        </c:scaling>
        <c:axPos val="l"/>
        <c:majorGridlines/>
        <c:numFmt formatCode="General" sourceLinked="1"/>
        <c:tickLblPos val="nextTo"/>
        <c:crossAx val="164073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A</a:t>
            </a:r>
            <a:r>
              <a:rPr lang="hu-HU" baseline="0"/>
              <a:t> SZIE GVAM vizsgált tényezők alapján elért eredményei a normaértékhez képest (%)</a:t>
            </a:r>
            <a:endParaRPr lang="hu-HU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Tényleges teljesítés</c:v>
          </c:tx>
          <c:marker>
            <c:symbol val="none"/>
          </c:marker>
          <c:dLbls>
            <c:dLbl>
              <c:idx val="0"/>
              <c:layout>
                <c:manualLayout>
                  <c:x val="-2.5912838633686687E-2"/>
                  <c:y val="-4.1666666666666664E-2"/>
                </c:manualLayout>
              </c:layout>
              <c:showVal val="1"/>
            </c:dLbl>
            <c:dLbl>
              <c:idx val="3"/>
              <c:layout>
                <c:manualLayout>
                  <c:x val="-2.1201413427561874E-2"/>
                  <c:y val="-4.1666666666666664E-2"/>
                </c:manualLayout>
              </c:layout>
              <c:showVal val="1"/>
            </c:dLbl>
            <c:showVal val="1"/>
          </c:dLbls>
          <c:trendline>
            <c:trendlineType val="linear"/>
          </c:trendline>
          <c:cat>
            <c:numRef>
              <c:f>('GVAM SWOT'!$K$38,'GVAM SWOT'!$K$39,'GVAM SWOT'!$K$40,'GVAM SWOT'!$K$41,'GVAM SWOT'!$K$42)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'GVAM SWOT'!$G$38:$G$42</c:f>
              <c:numCache>
                <c:formatCode>General</c:formatCode>
                <c:ptCount val="5"/>
                <c:pt idx="0">
                  <c:v>100.1</c:v>
                </c:pt>
                <c:pt idx="1">
                  <c:v>99.1</c:v>
                </c:pt>
                <c:pt idx="2">
                  <c:v>96.1</c:v>
                </c:pt>
                <c:pt idx="3">
                  <c:v>104.1</c:v>
                </c:pt>
                <c:pt idx="4">
                  <c:v>103.1</c:v>
                </c:pt>
              </c:numCache>
            </c:numRef>
          </c:val>
        </c:ser>
        <c:ser>
          <c:idx val="1"/>
          <c:order val="1"/>
          <c:tx>
            <c:v>Norma</c:v>
          </c:tx>
          <c:marker>
            <c:symbol val="none"/>
          </c:marker>
          <c:cat>
            <c:numRef>
              <c:f>('GVAM SWOT'!$K$38,'GVAM SWOT'!$K$39,'GVAM SWOT'!$K$40,'GVAM SWOT'!$K$41,'GVAM SWOT'!$K$42)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'GVAM SWOT'!$H$38:$H$42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marker val="1"/>
        <c:axId val="164109312"/>
        <c:axId val="164131584"/>
      </c:lineChart>
      <c:catAx>
        <c:axId val="164109312"/>
        <c:scaling>
          <c:orientation val="minMax"/>
        </c:scaling>
        <c:axPos val="b"/>
        <c:numFmt formatCode="General" sourceLinked="1"/>
        <c:tickLblPos val="nextTo"/>
        <c:crossAx val="164131584"/>
        <c:crosses val="autoZero"/>
        <c:auto val="1"/>
        <c:lblAlgn val="ctr"/>
        <c:lblOffset val="100"/>
      </c:catAx>
      <c:valAx>
        <c:axId val="164131584"/>
        <c:scaling>
          <c:orientation val="minMax"/>
        </c:scaling>
        <c:axPos val="l"/>
        <c:majorGridlines/>
        <c:numFmt formatCode="General" sourceLinked="1"/>
        <c:tickLblPos val="nextTo"/>
        <c:crossAx val="164109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Felvettek</a:t>
            </a:r>
            <a:r>
              <a:rPr lang="hu-HU" baseline="0"/>
              <a:t> pontátlaga</a:t>
            </a:r>
            <a:endParaRPr lang="hu-HU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Becslés</c:v>
          </c:tx>
          <c:marker>
            <c:symbol val="none"/>
          </c:marker>
          <c:val>
            <c:numRef>
              <c:f>'GVAM SWOT'!$J$9:$J$13</c:f>
              <c:numCache>
                <c:formatCode>General</c:formatCode>
                <c:ptCount val="5"/>
                <c:pt idx="0">
                  <c:v>257.32</c:v>
                </c:pt>
                <c:pt idx="1">
                  <c:v>285.40999999999997</c:v>
                </c:pt>
                <c:pt idx="2">
                  <c:v>258.90999999999997</c:v>
                </c:pt>
                <c:pt idx="3">
                  <c:v>285.40999999999997</c:v>
                </c:pt>
                <c:pt idx="4">
                  <c:v>274.76</c:v>
                </c:pt>
              </c:numCache>
            </c:numRef>
          </c:val>
        </c:ser>
        <c:ser>
          <c:idx val="1"/>
          <c:order val="1"/>
          <c:tx>
            <c:v>Tény</c:v>
          </c:tx>
          <c:marker>
            <c:symbol val="none"/>
          </c:marker>
          <c:trendline>
            <c:trendlineType val="linear"/>
          </c:trendline>
          <c:val>
            <c:numRef>
              <c:f>'GVAM SWOT'!$K$9:$K$13</c:f>
              <c:numCache>
                <c:formatCode>General</c:formatCode>
                <c:ptCount val="5"/>
                <c:pt idx="0">
                  <c:v>133.4</c:v>
                </c:pt>
                <c:pt idx="1">
                  <c:v>129.1</c:v>
                </c:pt>
                <c:pt idx="2">
                  <c:v>336.7</c:v>
                </c:pt>
                <c:pt idx="3">
                  <c:v>359.6</c:v>
                </c:pt>
                <c:pt idx="4">
                  <c:v>376.8</c:v>
                </c:pt>
              </c:numCache>
            </c:numRef>
          </c:val>
        </c:ser>
        <c:marker val="1"/>
        <c:axId val="164157312"/>
        <c:axId val="164158848"/>
      </c:lineChart>
      <c:catAx>
        <c:axId val="164157312"/>
        <c:scaling>
          <c:orientation val="minMax"/>
        </c:scaling>
        <c:axPos val="b"/>
        <c:tickLblPos val="nextTo"/>
        <c:crossAx val="164158848"/>
        <c:crosses val="autoZero"/>
        <c:auto val="1"/>
        <c:lblAlgn val="ctr"/>
        <c:lblOffset val="100"/>
      </c:catAx>
      <c:valAx>
        <c:axId val="164158848"/>
        <c:scaling>
          <c:orientation val="minMax"/>
        </c:scaling>
        <c:axPos val="l"/>
        <c:majorGridlines/>
        <c:numFmt formatCode="General" sourceLinked="1"/>
        <c:tickLblPos val="nextTo"/>
        <c:crossAx val="16415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Jelentkezőkből</a:t>
            </a:r>
            <a:r>
              <a:rPr lang="hu-HU" baseline="0"/>
              <a:t> bejutottak aránya</a:t>
            </a:r>
            <a:endParaRPr lang="hu-HU"/>
          </a:p>
        </c:rich>
      </c:tx>
      <c:layout>
        <c:manualLayout>
          <c:xMode val="edge"/>
          <c:yMode val="edge"/>
          <c:x val="0.14873600174978127"/>
          <c:y val="2.7777777777777776E-2"/>
        </c:manualLayout>
      </c:layout>
    </c:title>
    <c:plotArea>
      <c:layout/>
      <c:lineChart>
        <c:grouping val="standard"/>
        <c:ser>
          <c:idx val="0"/>
          <c:order val="0"/>
          <c:tx>
            <c:v>Becslés</c:v>
          </c:tx>
          <c:marker>
            <c:symbol val="none"/>
          </c:marker>
          <c:cat>
            <c:numRef>
              <c:f>'GVAM SWOT'!$L$23:$L$27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'GVAM SWOT'!$J$23:$J$27</c:f>
              <c:numCache>
                <c:formatCode>0%</c:formatCode>
                <c:ptCount val="5"/>
                <c:pt idx="0">
                  <c:v>0.39468999999999999</c:v>
                </c:pt>
                <c:pt idx="1">
                  <c:v>0.33185999999999999</c:v>
                </c:pt>
                <c:pt idx="2">
                  <c:v>0.37834000000000001</c:v>
                </c:pt>
                <c:pt idx="3">
                  <c:v>0.41616999999999998</c:v>
                </c:pt>
                <c:pt idx="4">
                  <c:v>0.39887</c:v>
                </c:pt>
              </c:numCache>
            </c:numRef>
          </c:val>
        </c:ser>
        <c:ser>
          <c:idx val="1"/>
          <c:order val="1"/>
          <c:tx>
            <c:v>Tény</c:v>
          </c:tx>
          <c:marker>
            <c:symbol val="none"/>
          </c:marker>
          <c:trendline>
            <c:trendlineType val="linear"/>
          </c:trendline>
          <c:cat>
            <c:numRef>
              <c:f>'GVAM SWOT'!$L$23:$L$27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'GVAM SWOT'!$K$23:$K$27</c:f>
              <c:numCache>
                <c:formatCode>0%</c:formatCode>
                <c:ptCount val="5"/>
                <c:pt idx="0">
                  <c:v>0.24590000000000001</c:v>
                </c:pt>
                <c:pt idx="1">
                  <c:v>0.42859999999999998</c:v>
                </c:pt>
                <c:pt idx="2">
                  <c:v>0.65380000000000005</c:v>
                </c:pt>
                <c:pt idx="3">
                  <c:v>0.2203</c:v>
                </c:pt>
                <c:pt idx="4">
                  <c:v>0.30159999999999998</c:v>
                </c:pt>
              </c:numCache>
            </c:numRef>
          </c:val>
        </c:ser>
        <c:marker val="1"/>
        <c:axId val="164188928"/>
        <c:axId val="164190464"/>
      </c:lineChart>
      <c:catAx>
        <c:axId val="164188928"/>
        <c:scaling>
          <c:orientation val="minMax"/>
        </c:scaling>
        <c:axPos val="b"/>
        <c:numFmt formatCode="General" sourceLinked="1"/>
        <c:tickLblPos val="nextTo"/>
        <c:crossAx val="164190464"/>
        <c:crosses val="autoZero"/>
        <c:auto val="1"/>
        <c:lblAlgn val="ctr"/>
        <c:lblOffset val="100"/>
      </c:catAx>
      <c:valAx>
        <c:axId val="164190464"/>
        <c:scaling>
          <c:orientation val="minMax"/>
        </c:scaling>
        <c:axPos val="l"/>
        <c:majorGridlines/>
        <c:numFmt formatCode="0%" sourceLinked="1"/>
        <c:tickLblPos val="nextTo"/>
        <c:crossAx val="164188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2"/>
  <c:chart>
    <c:title>
      <c:tx>
        <c:rich>
          <a:bodyPr/>
          <a:lstStyle/>
          <a:p>
            <a:pPr>
              <a:defRPr/>
            </a:pPr>
            <a:r>
              <a:rPr lang="hu-HU"/>
              <a:t>A felvettek pontátlaga a maximálisan megszerezhető pontok százalékában</a:t>
            </a:r>
          </a:p>
        </c:rich>
      </c:tx>
      <c:layout>
        <c:manualLayout>
          <c:xMode val="edge"/>
          <c:yMode val="edge"/>
          <c:x val="0.10779855643044622"/>
          <c:y val="3.7037037037037049E-2"/>
        </c:manualLayout>
      </c:layout>
    </c:title>
    <c:plotArea>
      <c:layout/>
      <c:lineChart>
        <c:grouping val="standard"/>
        <c:ser>
          <c:idx val="0"/>
          <c:order val="0"/>
          <c:tx>
            <c:v>Elért ponthányad</c:v>
          </c:tx>
          <c:spPr>
            <a:ln w="38100"/>
          </c:spPr>
          <c:marker>
            <c:symbol val="none"/>
          </c:marker>
          <c:trendline>
            <c:trendlineType val="linear"/>
          </c:trendline>
          <c:cat>
            <c:numRef>
              <c:f>'GVAM SWOT'!$L$9:$L$13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'GVAM SWOT'!$AH$12:$AH$16</c:f>
              <c:numCache>
                <c:formatCode>0%</c:formatCode>
                <c:ptCount val="5"/>
                <c:pt idx="0">
                  <c:v>0.78500000000000003</c:v>
                </c:pt>
                <c:pt idx="1">
                  <c:v>0.74916666666666676</c:v>
                </c:pt>
                <c:pt idx="2">
                  <c:v>0.70145833333333329</c:v>
                </c:pt>
                <c:pt idx="3">
                  <c:v>0.8965277777777777</c:v>
                </c:pt>
                <c:pt idx="4">
                  <c:v>0.92638888888888893</c:v>
                </c:pt>
              </c:numCache>
            </c:numRef>
          </c:val>
        </c:ser>
        <c:marker val="1"/>
        <c:axId val="164211328"/>
        <c:axId val="164241792"/>
      </c:lineChart>
      <c:catAx>
        <c:axId val="164211328"/>
        <c:scaling>
          <c:orientation val="minMax"/>
        </c:scaling>
        <c:axPos val="b"/>
        <c:numFmt formatCode="General" sourceLinked="1"/>
        <c:tickLblPos val="nextTo"/>
        <c:crossAx val="164241792"/>
        <c:crosses val="autoZero"/>
        <c:auto val="1"/>
        <c:lblAlgn val="ctr"/>
        <c:lblOffset val="100"/>
      </c:catAx>
      <c:valAx>
        <c:axId val="164241792"/>
        <c:scaling>
          <c:orientation val="minMax"/>
        </c:scaling>
        <c:axPos val="l"/>
        <c:majorGridlines/>
        <c:numFmt formatCode="0%" sourceLinked="1"/>
        <c:tickLblPos val="nextTo"/>
        <c:crossAx val="164211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2006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marker>
            <c:symbol val="none"/>
          </c:marker>
          <c:cat>
            <c:strRef>
              <c:f>'GVAM dinamikus SWOT'!$J$5:$J$10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SWOT'!$K$5:$K$10</c:f>
              <c:numCache>
                <c:formatCode>General</c:formatCode>
                <c:ptCount val="6"/>
                <c:pt idx="0">
                  <c:v>100.1</c:v>
                </c:pt>
                <c:pt idx="1">
                  <c:v>0.8</c:v>
                </c:pt>
                <c:pt idx="2">
                  <c:v>257.32</c:v>
                </c:pt>
                <c:pt idx="3">
                  <c:v>38.1</c:v>
                </c:pt>
                <c:pt idx="4" formatCode="0%">
                  <c:v>0.39468999999999999</c:v>
                </c:pt>
                <c:pt idx="5">
                  <c:v>1</c:v>
                </c:pt>
              </c:numCache>
            </c:numRef>
          </c:val>
          <c:smooth val="1"/>
        </c:ser>
        <c:ser>
          <c:idx val="1"/>
          <c:order val="1"/>
          <c:marker>
            <c:symbol val="none"/>
          </c:marker>
          <c:cat>
            <c:strRef>
              <c:f>'GVAM dinamikus SWOT'!$J$5:$J$10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SWOT'!$L$5:$L$10</c:f>
              <c:numCache>
                <c:formatCode>General</c:formatCode>
                <c:ptCount val="6"/>
                <c:pt idx="0">
                  <c:v>100</c:v>
                </c:pt>
                <c:pt idx="1">
                  <c:v>0</c:v>
                </c:pt>
                <c:pt idx="2">
                  <c:v>133.4</c:v>
                </c:pt>
                <c:pt idx="3">
                  <c:v>61</c:v>
                </c:pt>
                <c:pt idx="4" formatCode="0%">
                  <c:v>0.24590000000000001</c:v>
                </c:pt>
                <c:pt idx="5">
                  <c:v>0</c:v>
                </c:pt>
              </c:numCache>
            </c:numRef>
          </c:val>
        </c:ser>
        <c:axId val="164369536"/>
        <c:axId val="164371072"/>
      </c:radarChart>
      <c:catAx>
        <c:axId val="164369536"/>
        <c:scaling>
          <c:orientation val="minMax"/>
        </c:scaling>
        <c:axPos val="b"/>
        <c:majorGridlines/>
        <c:numFmt formatCode="General" sourceLinked="1"/>
        <c:tickLblPos val="nextTo"/>
        <c:crossAx val="164371072"/>
        <c:crosses val="autoZero"/>
        <c:lblAlgn val="ctr"/>
        <c:lblOffset val="100"/>
      </c:catAx>
      <c:valAx>
        <c:axId val="164371072"/>
        <c:scaling>
          <c:orientation val="minMax"/>
        </c:scaling>
        <c:axPos val="l"/>
        <c:majorGridlines/>
        <c:numFmt formatCode="General" sourceLinked="1"/>
        <c:tickLblPos val="nextTo"/>
        <c:crossAx val="164369536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2007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marker>
            <c:symbol val="none"/>
          </c:marker>
          <c:cat>
            <c:strRef>
              <c:f>'GVAM dinamikus SWOT'!$J$11:$J$16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SWOT'!$K$11:$K$16</c:f>
              <c:numCache>
                <c:formatCode>General</c:formatCode>
                <c:ptCount val="6"/>
                <c:pt idx="0">
                  <c:v>99.1</c:v>
                </c:pt>
                <c:pt idx="1">
                  <c:v>0.8</c:v>
                </c:pt>
                <c:pt idx="2">
                  <c:v>285.40999999999997</c:v>
                </c:pt>
                <c:pt idx="3">
                  <c:v>57.3</c:v>
                </c:pt>
                <c:pt idx="4" formatCode="0%">
                  <c:v>0.33185999999999999</c:v>
                </c:pt>
                <c:pt idx="5">
                  <c:v>0.5</c:v>
                </c:pt>
              </c:numCache>
            </c:numRef>
          </c:val>
          <c:smooth val="1"/>
        </c:ser>
        <c:ser>
          <c:idx val="1"/>
          <c:order val="1"/>
          <c:marker>
            <c:symbol val="none"/>
          </c:marker>
          <c:cat>
            <c:strRef>
              <c:f>'GVAM dinamikus SWOT'!$J$11:$J$16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SWOT'!$L$11:$L$16</c:f>
              <c:numCache>
                <c:formatCode>General</c:formatCode>
                <c:ptCount val="6"/>
                <c:pt idx="0">
                  <c:v>100</c:v>
                </c:pt>
                <c:pt idx="1">
                  <c:v>2</c:v>
                </c:pt>
                <c:pt idx="2">
                  <c:v>129.1</c:v>
                </c:pt>
                <c:pt idx="3">
                  <c:v>42</c:v>
                </c:pt>
                <c:pt idx="4" formatCode="0%">
                  <c:v>0.42859999999999998</c:v>
                </c:pt>
                <c:pt idx="5">
                  <c:v>0</c:v>
                </c:pt>
              </c:numCache>
            </c:numRef>
          </c:val>
        </c:ser>
        <c:axId val="164407936"/>
        <c:axId val="164413824"/>
      </c:radarChart>
      <c:catAx>
        <c:axId val="164407936"/>
        <c:scaling>
          <c:orientation val="minMax"/>
        </c:scaling>
        <c:axPos val="b"/>
        <c:majorGridlines/>
        <c:numFmt formatCode="General" sourceLinked="1"/>
        <c:tickLblPos val="nextTo"/>
        <c:crossAx val="164413824"/>
        <c:crosses val="autoZero"/>
        <c:lblAlgn val="ctr"/>
        <c:lblOffset val="100"/>
      </c:catAx>
      <c:valAx>
        <c:axId val="164413824"/>
        <c:scaling>
          <c:orientation val="minMax"/>
        </c:scaling>
        <c:axPos val="l"/>
        <c:majorGridlines/>
        <c:numFmt formatCode="General" sourceLinked="1"/>
        <c:tickLblPos val="nextTo"/>
        <c:crossAx val="164407936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2008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marker>
            <c:symbol val="none"/>
          </c:marker>
          <c:cat>
            <c:strRef>
              <c:f>'GVAM dinamikus SWOT'!$J$17:$J$22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SWOT'!$K$17:$K$22</c:f>
              <c:numCache>
                <c:formatCode>General</c:formatCode>
                <c:ptCount val="6"/>
                <c:pt idx="0">
                  <c:v>96.1</c:v>
                </c:pt>
                <c:pt idx="1">
                  <c:v>0.3</c:v>
                </c:pt>
                <c:pt idx="2">
                  <c:v>258.90999999999997</c:v>
                </c:pt>
                <c:pt idx="3">
                  <c:v>55.1</c:v>
                </c:pt>
                <c:pt idx="4" formatCode="0%">
                  <c:v>0.37834000000000001</c:v>
                </c:pt>
                <c:pt idx="5">
                  <c:v>-0.5</c:v>
                </c:pt>
              </c:numCache>
            </c:numRef>
          </c:val>
          <c:smooth val="1"/>
        </c:ser>
        <c:ser>
          <c:idx val="1"/>
          <c:order val="1"/>
          <c:marker>
            <c:symbol val="none"/>
          </c:marker>
          <c:cat>
            <c:strRef>
              <c:f>'GVAM dinamikus SWOT'!$J$17:$J$22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SWOT'!$L$17:$L$22</c:f>
              <c:numCache>
                <c:formatCode>General</c:formatCode>
                <c:ptCount val="6"/>
                <c:pt idx="0">
                  <c:v>100</c:v>
                </c:pt>
                <c:pt idx="1">
                  <c:v>1</c:v>
                </c:pt>
                <c:pt idx="2">
                  <c:v>336.7</c:v>
                </c:pt>
                <c:pt idx="3">
                  <c:v>26</c:v>
                </c:pt>
                <c:pt idx="4" formatCode="0%">
                  <c:v>0.65380000000000005</c:v>
                </c:pt>
                <c:pt idx="5">
                  <c:v>0</c:v>
                </c:pt>
              </c:numCache>
            </c:numRef>
          </c:val>
        </c:ser>
        <c:axId val="164430208"/>
        <c:axId val="164431744"/>
      </c:radarChart>
      <c:catAx>
        <c:axId val="164430208"/>
        <c:scaling>
          <c:orientation val="minMax"/>
        </c:scaling>
        <c:axPos val="b"/>
        <c:majorGridlines/>
        <c:numFmt formatCode="General" sourceLinked="1"/>
        <c:tickLblPos val="nextTo"/>
        <c:crossAx val="164431744"/>
        <c:crosses val="autoZero"/>
        <c:lblAlgn val="ctr"/>
        <c:lblOffset val="100"/>
      </c:catAx>
      <c:valAx>
        <c:axId val="164431744"/>
        <c:scaling>
          <c:orientation val="minMax"/>
        </c:scaling>
        <c:axPos val="l"/>
        <c:majorGridlines/>
        <c:numFmt formatCode="General" sourceLinked="1"/>
        <c:tickLblPos val="nextTo"/>
        <c:crossAx val="164430208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2009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marker>
            <c:symbol val="none"/>
          </c:marker>
          <c:cat>
            <c:strRef>
              <c:f>'GVAM dinamikus SWOT'!$J$23:$J$28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SWOT'!$K$23:$K$28</c:f>
              <c:numCache>
                <c:formatCode>General</c:formatCode>
                <c:ptCount val="6"/>
                <c:pt idx="0">
                  <c:v>104.1</c:v>
                </c:pt>
                <c:pt idx="1">
                  <c:v>0.8</c:v>
                </c:pt>
                <c:pt idx="2">
                  <c:v>285.40999999999997</c:v>
                </c:pt>
                <c:pt idx="3">
                  <c:v>59.1</c:v>
                </c:pt>
                <c:pt idx="4" formatCode="0%">
                  <c:v>0.41616999999999998</c:v>
                </c:pt>
                <c:pt idx="5">
                  <c:v>1</c:v>
                </c:pt>
              </c:numCache>
            </c:numRef>
          </c:val>
          <c:smooth val="1"/>
        </c:ser>
        <c:ser>
          <c:idx val="1"/>
          <c:order val="1"/>
          <c:marker>
            <c:symbol val="none"/>
          </c:marker>
          <c:cat>
            <c:strRef>
              <c:f>'GVAM dinamikus SWOT'!$J$23:$J$28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SWOT'!$L$23:$L$28</c:f>
              <c:numCache>
                <c:formatCode>General</c:formatCode>
                <c:ptCount val="6"/>
                <c:pt idx="0">
                  <c:v>100</c:v>
                </c:pt>
                <c:pt idx="1">
                  <c:v>2</c:v>
                </c:pt>
                <c:pt idx="2">
                  <c:v>359.6</c:v>
                </c:pt>
                <c:pt idx="3">
                  <c:v>59</c:v>
                </c:pt>
                <c:pt idx="4" formatCode="0%">
                  <c:v>0.2203</c:v>
                </c:pt>
                <c:pt idx="5">
                  <c:v>0</c:v>
                </c:pt>
              </c:numCache>
            </c:numRef>
          </c:val>
        </c:ser>
        <c:axId val="164480896"/>
        <c:axId val="164482432"/>
      </c:radarChart>
      <c:catAx>
        <c:axId val="164480896"/>
        <c:scaling>
          <c:orientation val="minMax"/>
        </c:scaling>
        <c:axPos val="b"/>
        <c:majorGridlines/>
        <c:numFmt formatCode="General" sourceLinked="1"/>
        <c:tickLblPos val="nextTo"/>
        <c:crossAx val="164482432"/>
        <c:crosses val="autoZero"/>
        <c:lblAlgn val="ctr"/>
        <c:lblOffset val="100"/>
      </c:catAx>
      <c:valAx>
        <c:axId val="164482432"/>
        <c:scaling>
          <c:orientation val="minMax"/>
        </c:scaling>
        <c:axPos val="l"/>
        <c:majorGridlines/>
        <c:numFmt formatCode="General" sourceLinked="1"/>
        <c:tickLblPos val="nextTo"/>
        <c:crossAx val="164480896"/>
        <c:crosses val="autoZero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2010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marker>
            <c:symbol val="none"/>
          </c:marker>
          <c:cat>
            <c:strRef>
              <c:f>'GVAM dinamikus SWOT'!$J$29:$J$34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SWOT'!$K$29:$K$34</c:f>
              <c:numCache>
                <c:formatCode>General</c:formatCode>
                <c:ptCount val="6"/>
                <c:pt idx="0">
                  <c:v>103.1</c:v>
                </c:pt>
                <c:pt idx="1">
                  <c:v>0.8</c:v>
                </c:pt>
                <c:pt idx="2">
                  <c:v>274.76</c:v>
                </c:pt>
                <c:pt idx="3">
                  <c:v>64.3</c:v>
                </c:pt>
                <c:pt idx="4" formatCode="0%">
                  <c:v>0.39887</c:v>
                </c:pt>
                <c:pt idx="5">
                  <c:v>1</c:v>
                </c:pt>
              </c:numCache>
            </c:numRef>
          </c:val>
          <c:smooth val="1"/>
        </c:ser>
        <c:ser>
          <c:idx val="1"/>
          <c:order val="1"/>
          <c:marker>
            <c:symbol val="none"/>
          </c:marker>
          <c:cat>
            <c:strRef>
              <c:f>'GVAM dinamikus SWOT'!$J$29:$J$34</c:f>
              <c:strCache>
                <c:ptCount val="6"/>
                <c:pt idx="0">
                  <c:v>Y0</c:v>
                </c:pt>
                <c:pt idx="1">
                  <c:v>Felvételiben legjobb középiskolából jött</c:v>
                </c:pt>
                <c:pt idx="2">
                  <c:v>Felvettek pontátlaga</c:v>
                </c:pt>
                <c:pt idx="3">
                  <c:v>Jelentkezők száma első helyen</c:v>
                </c:pt>
                <c:pt idx="4">
                  <c:v>Jelentkezőkből bejutottak aránya</c:v>
                </c:pt>
                <c:pt idx="5">
                  <c:v>OKTV-helyezettek száma</c:v>
                </c:pt>
              </c:strCache>
            </c:strRef>
          </c:cat>
          <c:val>
            <c:numRef>
              <c:f>'GVAM dinamikus SWOT'!$L$29:$L$34</c:f>
              <c:numCache>
                <c:formatCode>General</c:formatCode>
                <c:ptCount val="6"/>
                <c:pt idx="0">
                  <c:v>100</c:v>
                </c:pt>
                <c:pt idx="1">
                  <c:v>1</c:v>
                </c:pt>
                <c:pt idx="2">
                  <c:v>376.8</c:v>
                </c:pt>
                <c:pt idx="3">
                  <c:v>63</c:v>
                </c:pt>
                <c:pt idx="4" formatCode="0%">
                  <c:v>0.30159999999999998</c:v>
                </c:pt>
                <c:pt idx="5">
                  <c:v>0</c:v>
                </c:pt>
              </c:numCache>
            </c:numRef>
          </c:val>
        </c:ser>
        <c:axId val="164564352"/>
        <c:axId val="164578432"/>
      </c:radarChart>
      <c:catAx>
        <c:axId val="164564352"/>
        <c:scaling>
          <c:orientation val="minMax"/>
        </c:scaling>
        <c:axPos val="b"/>
        <c:majorGridlines/>
        <c:numFmt formatCode="General" sourceLinked="1"/>
        <c:tickLblPos val="nextTo"/>
        <c:crossAx val="164578432"/>
        <c:crosses val="autoZero"/>
        <c:lblAlgn val="ctr"/>
        <c:lblOffset val="100"/>
      </c:catAx>
      <c:valAx>
        <c:axId val="164578432"/>
        <c:scaling>
          <c:orientation val="minMax"/>
        </c:scaling>
        <c:axPos val="l"/>
        <c:majorGridlines/>
        <c:numFmt formatCode="General" sourceLinked="1"/>
        <c:tickLblPos val="nextTo"/>
        <c:crossAx val="164564352"/>
        <c:crosses val="autoZero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145</xdr:row>
      <xdr:rowOff>114300</xdr:rowOff>
    </xdr:from>
    <xdr:to>
      <xdr:col>8</xdr:col>
      <xdr:colOff>476249</xdr:colOff>
      <xdr:row>164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184</xdr:row>
      <xdr:rowOff>371476</xdr:rowOff>
    </xdr:from>
    <xdr:to>
      <xdr:col>16</xdr:col>
      <xdr:colOff>152400</xdr:colOff>
      <xdr:row>238</xdr:row>
      <xdr:rowOff>733425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247</xdr:row>
      <xdr:rowOff>371475</xdr:rowOff>
    </xdr:from>
    <xdr:to>
      <xdr:col>15</xdr:col>
      <xdr:colOff>485776</xdr:colOff>
      <xdr:row>301</xdr:row>
      <xdr:rowOff>257175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246</xdr:row>
      <xdr:rowOff>400050</xdr:rowOff>
    </xdr:from>
    <xdr:to>
      <xdr:col>16</xdr:col>
      <xdr:colOff>342900</xdr:colOff>
      <xdr:row>303</xdr:row>
      <xdr:rowOff>38100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246</xdr:row>
      <xdr:rowOff>371474</xdr:rowOff>
    </xdr:from>
    <xdr:to>
      <xdr:col>16</xdr:col>
      <xdr:colOff>381000</xdr:colOff>
      <xdr:row>304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256</xdr:row>
      <xdr:rowOff>990599</xdr:rowOff>
    </xdr:from>
    <xdr:to>
      <xdr:col>14</xdr:col>
      <xdr:colOff>342900</xdr:colOff>
      <xdr:row>300</xdr:row>
      <xdr:rowOff>209550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184</xdr:row>
      <xdr:rowOff>571499</xdr:rowOff>
    </xdr:from>
    <xdr:to>
      <xdr:col>16</xdr:col>
      <xdr:colOff>333375</xdr:colOff>
      <xdr:row>241</xdr:row>
      <xdr:rowOff>19049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257175</xdr:rowOff>
    </xdr:from>
    <xdr:to>
      <xdr:col>17</xdr:col>
      <xdr:colOff>333375</xdr:colOff>
      <xdr:row>5</xdr:row>
      <xdr:rowOff>571500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542925</xdr:colOff>
      <xdr:row>16</xdr:row>
      <xdr:rowOff>66675</xdr:rowOff>
    </xdr:from>
    <xdr:to>
      <xdr:col>17</xdr:col>
      <xdr:colOff>295275</xdr:colOff>
      <xdr:row>19</xdr:row>
      <xdr:rowOff>523875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590550</xdr:colOff>
      <xdr:row>30</xdr:row>
      <xdr:rowOff>733425</xdr:rowOff>
    </xdr:from>
    <xdr:to>
      <xdr:col>17</xdr:col>
      <xdr:colOff>285750</xdr:colOff>
      <xdr:row>34</xdr:row>
      <xdr:rowOff>428625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28576</xdr:colOff>
      <xdr:row>37</xdr:row>
      <xdr:rowOff>333375</xdr:rowOff>
    </xdr:from>
    <xdr:to>
      <xdr:col>19</xdr:col>
      <xdr:colOff>447675</xdr:colOff>
      <xdr:row>42</xdr:row>
      <xdr:rowOff>28575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9525</xdr:colOff>
      <xdr:row>5</xdr:row>
      <xdr:rowOff>657225</xdr:rowOff>
    </xdr:from>
    <xdr:to>
      <xdr:col>19</xdr:col>
      <xdr:colOff>314325</xdr:colOff>
      <xdr:row>10</xdr:row>
      <xdr:rowOff>733425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104775</xdr:colOff>
      <xdr:row>22</xdr:row>
      <xdr:rowOff>609600</xdr:rowOff>
    </xdr:from>
    <xdr:to>
      <xdr:col>18</xdr:col>
      <xdr:colOff>409575</xdr:colOff>
      <xdr:row>26</xdr:row>
      <xdr:rowOff>704850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10</xdr:row>
      <xdr:rowOff>742950</xdr:rowOff>
    </xdr:from>
    <xdr:to>
      <xdr:col>19</xdr:col>
      <xdr:colOff>304800</xdr:colOff>
      <xdr:row>16</xdr:row>
      <xdr:rowOff>57150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590550</xdr:colOff>
      <xdr:row>10</xdr:row>
      <xdr:rowOff>171450</xdr:rowOff>
    </xdr:to>
    <xdr:graphicFrame macro="">
      <xdr:nvGraphicFramePr>
        <xdr:cNvPr id="104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38100</xdr:rowOff>
    </xdr:from>
    <xdr:to>
      <xdr:col>7</xdr:col>
      <xdr:colOff>561976</xdr:colOff>
      <xdr:row>21</xdr:row>
      <xdr:rowOff>76200</xdr:rowOff>
    </xdr:to>
    <xdr:graphicFrame macro="">
      <xdr:nvGraphicFramePr>
        <xdr:cNvPr id="104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47625</xdr:rowOff>
    </xdr:from>
    <xdr:to>
      <xdr:col>7</xdr:col>
      <xdr:colOff>590550</xdr:colOff>
      <xdr:row>32</xdr:row>
      <xdr:rowOff>9525</xdr:rowOff>
    </xdr:to>
    <xdr:graphicFrame macro="">
      <xdr:nvGraphicFramePr>
        <xdr:cNvPr id="104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342898</xdr:rowOff>
    </xdr:from>
    <xdr:to>
      <xdr:col>7</xdr:col>
      <xdr:colOff>590550</xdr:colOff>
      <xdr:row>48</xdr:row>
      <xdr:rowOff>171450</xdr:rowOff>
    </xdr:to>
    <xdr:graphicFrame macro="">
      <xdr:nvGraphicFramePr>
        <xdr:cNvPr id="1048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600075</xdr:colOff>
      <xdr:row>34</xdr:row>
      <xdr:rowOff>0</xdr:rowOff>
    </xdr:from>
    <xdr:to>
      <xdr:col>12</xdr:col>
      <xdr:colOff>952500</xdr:colOff>
      <xdr:row>51</xdr:row>
      <xdr:rowOff>161925</xdr:rowOff>
    </xdr:to>
    <xdr:graphicFrame macro="">
      <xdr:nvGraphicFramePr>
        <xdr:cNvPr id="1049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2" refreshedDate="40581.4885587963" createdVersion="3" refreshedVersion="3" minRefreshableVersion="3" recordCount="275">
  <cacheSource type="worksheet">
    <worksheetSource ref="A1:L276" sheet="Agrár szakok"/>
  </cacheSource>
  <cacheFields count="12">
    <cacheField name="forma" numFmtId="0">
      <sharedItems/>
    </cacheField>
    <cacheField name="régió" numFmtId="0">
      <sharedItems/>
    </cacheField>
    <cacheField name="megye" numFmtId="0">
      <sharedItems/>
    </cacheField>
    <cacheField name="város" numFmtId="0">
      <sharedItems/>
    </cacheField>
    <cacheField name="intézmény" numFmtId="0">
      <sharedItems/>
    </cacheField>
    <cacheField name="kar" numFmtId="0">
      <sharedItems count="14">
        <s v="Budapesti Corvinus Egyetem Gazdálkodástudományi Kar (BCE-GTK)"/>
        <s v="Debreceni Egyetem Gazdálkodástudományi és Vidékfejlesztési Kar (DE-GVK)"/>
        <s v="Károly Róbert Főiskola Természeti Erőforrás-gazdálkodási és Vidékfejlesztési Kar (KRF-TVK)"/>
        <s v="Szent István Egyetem Gazdaság- és Társadalomtudományi Kar (SZIE-GTK)"/>
        <s v="Szegedi Tudományegyetem Mérnöki Kar (SZTE-MK)"/>
        <s v="Kaposvári Egyetem Gazdaságtudományi Kar (KE-GTK)"/>
        <s v="Kecskeméti Főiskola Kertészeti Főiskolai Kar (KF-KFK)"/>
        <s v="Nyugat-magyarországi Egyetem Mezőgazdaság- és Élelmiszertudományi Kar (NYME-MÉK)"/>
        <s v="Pannon Egyetem Georgikon Kar (PE-GK)"/>
        <s v="Szolnoki Főiskola Műszaki és Mezőgazdasági Fakultás (SZF-MMF)"/>
        <s v="Szent István Egyetem Víz- és Környezetgazdálkodási Kar (SZIE-VKK)"/>
        <s v="Debreceni Egyetem Agrárgazdasági és Vidékfejlesztési Kar (DE-AVK)"/>
        <s v="Károly Róbert Főiskola Agrár- és Vidékfejlesztési Kar (KRF-AVK)"/>
        <s v="Szent István Egyetem Víz- és Környezetgazdálkodási Főiskolai Kar (TSF-MVK)"/>
      </sharedItems>
    </cacheField>
    <cacheField name="képzési terület" numFmtId="0">
      <sharedItems/>
    </cacheField>
    <cacheField name="szempont" numFmtId="0">
      <sharedItems count="5">
        <s v="Felvételiben legjobb középiskolából jött"/>
        <s v="Felvettek pontátlaga"/>
        <s v="Jelentkezők száma első helyen"/>
        <s v="Jelentkezőkből bejutottak aránya"/>
        <s v="OKTV-helyezettek száma"/>
      </sharedItems>
    </cacheField>
    <cacheField name="szak" numFmtId="0">
      <sharedItems count="1">
        <s v="gazdasági és vidékfejlesztései agrármérnöki"/>
      </sharedItems>
    </cacheField>
    <cacheField name="érték" numFmtId="0">
      <sharedItems containsMixedTypes="1" containsNumber="1" minValue="0" maxValue="428.5"/>
    </cacheField>
    <cacheField name="m.e." numFmtId="0">
      <sharedItems containsBlank="1" count="3">
        <s v="fő"/>
        <m/>
        <s v="%"/>
      </sharedItems>
    </cacheField>
    <cacheField name="év" numFmtId="0">
      <sharedItems containsSemiMixedTypes="0" containsString="0" containsNumber="1" containsInteger="1" minValue="2006" maxValue="2010" count="5">
        <n v="2010"/>
        <n v="2009"/>
        <n v="2008"/>
        <n v="2007"/>
        <n v="200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s v="egyetem"/>
    <s v="Közép-Mo."/>
    <s v="Pest"/>
    <s v="Budapest"/>
    <s v="Budapesti Corvinus Egyetem"/>
    <x v="0"/>
    <s v="agrár"/>
    <x v="0"/>
    <x v="0"/>
    <n v="2"/>
    <x v="0"/>
    <x v="0"/>
  </r>
  <r>
    <s v="egyetem"/>
    <s v="Észak-Alföld"/>
    <s v="Hajdú-Bihar"/>
    <s v="Debrecen"/>
    <s v="Debreceni Egyetem"/>
    <x v="1"/>
    <s v="agrár"/>
    <x v="0"/>
    <x v="0"/>
    <n v="1"/>
    <x v="0"/>
    <x v="0"/>
  </r>
  <r>
    <s v="főiskola"/>
    <s v="Észak-Mo."/>
    <s v="Heves"/>
    <s v="Gyöngyös"/>
    <s v="Károly Róbert Főiskola"/>
    <x v="2"/>
    <s v="agrár"/>
    <x v="0"/>
    <x v="0"/>
    <n v="1"/>
    <x v="0"/>
    <x v="0"/>
  </r>
  <r>
    <s v="egyetem"/>
    <s v="Közép-Mo."/>
    <s v="Pest"/>
    <s v="Gödöllő"/>
    <s v="Szent István Egyetem"/>
    <x v="3"/>
    <s v="agrár"/>
    <x v="0"/>
    <x v="0"/>
    <n v="1"/>
    <x v="0"/>
    <x v="0"/>
  </r>
  <r>
    <s v="egyetem"/>
    <s v="Dél-Alföld"/>
    <s v="Csongrád"/>
    <s v="Szeged"/>
    <s v="Szegedi Tudományegyetem"/>
    <x v="4"/>
    <s v="agrár"/>
    <x v="0"/>
    <x v="0"/>
    <n v="1"/>
    <x v="0"/>
    <x v="0"/>
  </r>
  <r>
    <s v="egyetem"/>
    <s v="Dél-Dunántúl"/>
    <s v="Somogy"/>
    <s v="Kaposvár"/>
    <s v="Kaposvári Egyetem"/>
    <x v="5"/>
    <s v="agrár"/>
    <x v="0"/>
    <x v="0"/>
    <n v="0"/>
    <x v="0"/>
    <x v="0"/>
  </r>
  <r>
    <s v="főiskola"/>
    <s v="Dél-Alföld"/>
    <s v="Bács-Kiskun"/>
    <s v="Kecskemét"/>
    <s v="Kecskeméti Főiskola"/>
    <x v="6"/>
    <s v="agrár"/>
    <x v="0"/>
    <x v="0"/>
    <n v="0"/>
    <x v="0"/>
    <x v="0"/>
  </r>
  <r>
    <s v="egyetem"/>
    <s v="Nyugat-Mo."/>
    <s v="GYMS"/>
    <s v="Sopron"/>
    <s v="Nyugat-magyarországi Egyetem"/>
    <x v="7"/>
    <s v="agrár"/>
    <x v="0"/>
    <x v="0"/>
    <n v="0"/>
    <x v="0"/>
    <x v="0"/>
  </r>
  <r>
    <s v="egyetem"/>
    <s v="Közép-Dunántúl"/>
    <s v="Veszprém"/>
    <s v="Veszprém"/>
    <s v="Pannon Egyetem"/>
    <x v="8"/>
    <s v="agrár"/>
    <x v="0"/>
    <x v="0"/>
    <n v="0"/>
    <x v="0"/>
    <x v="0"/>
  </r>
  <r>
    <s v="főiskola"/>
    <s v="Észak-Alföld"/>
    <s v="JNSZ"/>
    <s v="Szolnok"/>
    <s v="Szolnoki Főiskola"/>
    <x v="9"/>
    <s v="agrár"/>
    <x v="0"/>
    <x v="0"/>
    <s v="nem volt első helyen felvett"/>
    <x v="0"/>
    <x v="0"/>
  </r>
  <r>
    <s v="egyetem"/>
    <s v="Dél-Alföld"/>
    <s v="Békés"/>
    <s v="Szarvas"/>
    <s v="Szent István Egyetem"/>
    <x v="10"/>
    <s v="agrár"/>
    <x v="0"/>
    <x v="0"/>
    <n v="0"/>
    <x v="0"/>
    <x v="0"/>
  </r>
  <r>
    <s v="egyetem"/>
    <s v="Közép-Mo."/>
    <s v="Pest"/>
    <s v="Budapest"/>
    <s v="Budapesti Corvinus Egyetem"/>
    <x v="0"/>
    <s v="agrár"/>
    <x v="1"/>
    <x v="0"/>
    <n v="414.4"/>
    <x v="1"/>
    <x v="0"/>
  </r>
  <r>
    <s v="főiskola"/>
    <s v="Dél-Alföld"/>
    <s v="Bács-Kiskun"/>
    <s v="Kecskemét"/>
    <s v="Kecskeméti Főiskola"/>
    <x v="6"/>
    <s v="agrár"/>
    <x v="1"/>
    <x v="0"/>
    <n v="392.3"/>
    <x v="1"/>
    <x v="0"/>
  </r>
  <r>
    <s v="egyetem"/>
    <s v="Észak-Alföld"/>
    <s v="Hajdú-Bihar"/>
    <s v="Debrecen"/>
    <s v="Debreceni Egyetem"/>
    <x v="1"/>
    <s v="agrár"/>
    <x v="1"/>
    <x v="0"/>
    <n v="379.3"/>
    <x v="1"/>
    <x v="0"/>
  </r>
  <r>
    <s v="egyetem"/>
    <s v="Közép-Mo."/>
    <s v="Pest"/>
    <s v="Gödöllő"/>
    <s v="Szent István Egyetem"/>
    <x v="3"/>
    <s v="agrár"/>
    <x v="1"/>
    <x v="0"/>
    <n v="376.8"/>
    <x v="1"/>
    <x v="0"/>
  </r>
  <r>
    <s v="egyetem"/>
    <s v="Dél-Alföld"/>
    <s v="Csongrád"/>
    <s v="Szeged"/>
    <s v="Szegedi Tudományegyetem"/>
    <x v="4"/>
    <s v="agrár"/>
    <x v="1"/>
    <x v="0"/>
    <n v="376.8"/>
    <x v="1"/>
    <x v="0"/>
  </r>
  <r>
    <s v="egyetem"/>
    <s v="Nyugat-Mo."/>
    <s v="GYMS"/>
    <s v="Sopron"/>
    <s v="Nyugat-magyarországi Egyetem"/>
    <x v="7"/>
    <s v="agrár"/>
    <x v="1"/>
    <x v="0"/>
    <n v="373"/>
    <x v="1"/>
    <x v="0"/>
  </r>
  <r>
    <s v="egyetem"/>
    <s v="Közép-Dunántúl"/>
    <s v="Veszprém"/>
    <s v="Veszprém"/>
    <s v="Pannon Egyetem"/>
    <x v="8"/>
    <s v="agrár"/>
    <x v="1"/>
    <x v="0"/>
    <n v="369"/>
    <x v="1"/>
    <x v="0"/>
  </r>
  <r>
    <s v="egyetem"/>
    <s v="Dél-Dunántúl"/>
    <s v="Somogy"/>
    <s v="Kaposvár"/>
    <s v="Kaposvári Egyetem"/>
    <x v="5"/>
    <s v="agrár"/>
    <x v="1"/>
    <x v="0"/>
    <n v="368.1"/>
    <x v="1"/>
    <x v="0"/>
  </r>
  <r>
    <s v="egyetem"/>
    <s v="Dél-Alföld"/>
    <s v="Békés"/>
    <s v="Szarvas"/>
    <s v="Szent István Egyetem"/>
    <x v="10"/>
    <s v="agrár"/>
    <x v="1"/>
    <x v="0"/>
    <n v="367.5"/>
    <x v="1"/>
    <x v="0"/>
  </r>
  <r>
    <s v="főiskola"/>
    <s v="Észak-Mo."/>
    <s v="Heves"/>
    <s v="Gyöngyös"/>
    <s v="Károly Róbert Főiskola"/>
    <x v="2"/>
    <s v="agrár"/>
    <x v="1"/>
    <x v="0"/>
    <n v="347"/>
    <x v="1"/>
    <x v="0"/>
  </r>
  <r>
    <s v="főiskola"/>
    <s v="Észak-Alföld"/>
    <s v="JNSZ"/>
    <s v="Szolnok"/>
    <s v="Szolnoki Főiskola"/>
    <x v="9"/>
    <s v="agrár"/>
    <x v="1"/>
    <x v="0"/>
    <s v="nem volt első helyen felvett"/>
    <x v="1"/>
    <x v="0"/>
  </r>
  <r>
    <s v="egyetem"/>
    <s v="Észak-Alföld"/>
    <s v="Hajdú-Bihar"/>
    <s v="Debrecen"/>
    <s v="Debreceni Egyetem"/>
    <x v="1"/>
    <s v="agrár"/>
    <x v="2"/>
    <x v="0"/>
    <n v="133"/>
    <x v="0"/>
    <x v="0"/>
  </r>
  <r>
    <s v="egyetem"/>
    <s v="Dél-Alföld"/>
    <s v="Csongrád"/>
    <s v="Szeged"/>
    <s v="Szegedi Tudományegyetem"/>
    <x v="4"/>
    <s v="agrár"/>
    <x v="2"/>
    <x v="0"/>
    <n v="81"/>
    <x v="0"/>
    <x v="0"/>
  </r>
  <r>
    <s v="egyetem"/>
    <s v="Közép-Mo."/>
    <s v="Pest"/>
    <s v="Budapest"/>
    <s v="Budapesti Corvinus Egyetem"/>
    <x v="0"/>
    <s v="agrár"/>
    <x v="2"/>
    <x v="0"/>
    <n v="72"/>
    <x v="0"/>
    <x v="0"/>
  </r>
  <r>
    <s v="egyetem"/>
    <s v="Közép-Mo."/>
    <s v="Pest"/>
    <s v="Gödöllő"/>
    <s v="Szent István Egyetem"/>
    <x v="3"/>
    <s v="agrár"/>
    <x v="2"/>
    <x v="0"/>
    <n v="63"/>
    <x v="0"/>
    <x v="0"/>
  </r>
  <r>
    <s v="egyetem"/>
    <s v="Közép-Dunántúl"/>
    <s v="Veszprém"/>
    <s v="Veszprém"/>
    <s v="Pannon Egyetem"/>
    <x v="8"/>
    <s v="agrár"/>
    <x v="2"/>
    <x v="0"/>
    <n v="48"/>
    <x v="0"/>
    <x v="0"/>
  </r>
  <r>
    <s v="egyetem"/>
    <s v="Dél-Dunántúl"/>
    <s v="Somogy"/>
    <s v="Kaposvár"/>
    <s v="Kaposvári Egyetem"/>
    <x v="5"/>
    <s v="agrár"/>
    <x v="2"/>
    <x v="0"/>
    <n v="42"/>
    <x v="0"/>
    <x v="0"/>
  </r>
  <r>
    <s v="főiskola"/>
    <s v="Dél-Alföld"/>
    <s v="Bács-Kiskun"/>
    <s v="Kecskemét"/>
    <s v="Kecskeméti Főiskola"/>
    <x v="6"/>
    <s v="agrár"/>
    <x v="2"/>
    <x v="0"/>
    <n v="32"/>
    <x v="0"/>
    <x v="0"/>
  </r>
  <r>
    <s v="főiskola"/>
    <s v="Észak-Alföld"/>
    <s v="JNSZ"/>
    <s v="Szolnok"/>
    <s v="Szolnoki Főiskola"/>
    <x v="9"/>
    <s v="agrár"/>
    <x v="2"/>
    <x v="0"/>
    <n v="22"/>
    <x v="0"/>
    <x v="0"/>
  </r>
  <r>
    <s v="egyetem"/>
    <s v="Dél-Alföld"/>
    <s v="Békés"/>
    <s v="Szarvas"/>
    <s v="Szent István Egyetem"/>
    <x v="10"/>
    <s v="agrár"/>
    <x v="2"/>
    <x v="0"/>
    <n v="19"/>
    <x v="0"/>
    <x v="0"/>
  </r>
  <r>
    <s v="egyetem"/>
    <s v="Nyugat-Mo."/>
    <s v="GYMS"/>
    <s v="Sopron"/>
    <s v="Nyugat-magyarországi Egyetem"/>
    <x v="7"/>
    <s v="agrár"/>
    <x v="2"/>
    <x v="0"/>
    <n v="17"/>
    <x v="0"/>
    <x v="0"/>
  </r>
  <r>
    <s v="főiskola"/>
    <s v="Észak-Mo."/>
    <s v="Heves"/>
    <s v="Gyöngyös"/>
    <s v="Károly Róbert Főiskola"/>
    <x v="2"/>
    <s v="agrár"/>
    <x v="2"/>
    <x v="0"/>
    <n v="15"/>
    <x v="0"/>
    <x v="0"/>
  </r>
  <r>
    <s v="főiskola"/>
    <s v="Észak-Mo."/>
    <s v="Heves"/>
    <s v="Gyöngyös"/>
    <s v="Károly Róbert Főiskola"/>
    <x v="2"/>
    <s v="agrár"/>
    <x v="3"/>
    <x v="0"/>
    <n v="6.6699999999999995E-2"/>
    <x v="2"/>
    <x v="0"/>
  </r>
  <r>
    <s v="egyetem"/>
    <s v="Nyugat-Mo."/>
    <s v="GYMS"/>
    <s v="Sopron"/>
    <s v="Nyugat-magyarországi Egyetem"/>
    <x v="7"/>
    <s v="agrár"/>
    <x v="3"/>
    <x v="0"/>
    <n v="0.1176"/>
    <x v="2"/>
    <x v="0"/>
  </r>
  <r>
    <s v="egyetem"/>
    <s v="Észak-Alföld"/>
    <s v="Hajdú-Bihar"/>
    <s v="Debrecen"/>
    <s v="Debreceni Egyetem"/>
    <x v="1"/>
    <s v="agrár"/>
    <x v="3"/>
    <x v="0"/>
    <n v="0.18049999999999999"/>
    <x v="2"/>
    <x v="0"/>
  </r>
  <r>
    <s v="főiskola"/>
    <s v="Dél-Alföld"/>
    <s v="Bács-Kiskun"/>
    <s v="Kecskemét"/>
    <s v="Kecskeméti Főiskola"/>
    <x v="6"/>
    <s v="agrár"/>
    <x v="3"/>
    <x v="0"/>
    <n v="0.1875"/>
    <x v="2"/>
    <x v="0"/>
  </r>
  <r>
    <s v="egyetem"/>
    <s v="Dél-Alföld"/>
    <s v="Békés"/>
    <s v="Szarvas"/>
    <s v="Szent István Egyetem"/>
    <x v="10"/>
    <s v="agrár"/>
    <x v="3"/>
    <x v="0"/>
    <n v="0.21049999999999999"/>
    <x v="2"/>
    <x v="0"/>
  </r>
  <r>
    <s v="egyetem"/>
    <s v="Dél-Dunántúl"/>
    <s v="Somogy"/>
    <s v="Kaposvár"/>
    <s v="Kaposvári Egyetem"/>
    <x v="5"/>
    <s v="agrár"/>
    <x v="3"/>
    <x v="0"/>
    <n v="0.21429999999999999"/>
    <x v="2"/>
    <x v="0"/>
  </r>
  <r>
    <s v="egyetem"/>
    <s v="Dél-Alföld"/>
    <s v="Csongrád"/>
    <s v="Szeged"/>
    <s v="Szegedi Tudományegyetem"/>
    <x v="4"/>
    <s v="agrár"/>
    <x v="3"/>
    <x v="0"/>
    <n v="0.2346"/>
    <x v="2"/>
    <x v="0"/>
  </r>
  <r>
    <s v="egyetem"/>
    <s v="Közép-Mo."/>
    <s v="Pest"/>
    <s v="Budapest"/>
    <s v="Budapesti Corvinus Egyetem"/>
    <x v="0"/>
    <s v="agrár"/>
    <x v="3"/>
    <x v="0"/>
    <n v="0.27779999999999999"/>
    <x v="2"/>
    <x v="0"/>
  </r>
  <r>
    <s v="egyetem"/>
    <s v="Közép-Dunántúl"/>
    <s v="Veszprém"/>
    <s v="Veszprém"/>
    <s v="Pannon Egyetem"/>
    <x v="8"/>
    <s v="agrár"/>
    <x v="3"/>
    <x v="0"/>
    <n v="0.29170000000000001"/>
    <x v="2"/>
    <x v="0"/>
  </r>
  <r>
    <s v="egyetem"/>
    <s v="Közép-Mo."/>
    <s v="Pest"/>
    <s v="Gödöllő"/>
    <s v="Szent István Egyetem"/>
    <x v="3"/>
    <s v="agrár"/>
    <x v="3"/>
    <x v="0"/>
    <n v="0.30159999999999998"/>
    <x v="2"/>
    <x v="0"/>
  </r>
  <r>
    <s v="főiskola"/>
    <s v="Észak-Alföld"/>
    <s v="JNSZ"/>
    <s v="Szolnok"/>
    <s v="Szolnoki Főiskola"/>
    <x v="9"/>
    <s v="agrár"/>
    <x v="3"/>
    <x v="0"/>
    <n v="0"/>
    <x v="2"/>
    <x v="0"/>
  </r>
  <r>
    <s v="egyetem"/>
    <s v="Dél-Dunántúl"/>
    <s v="Somogy"/>
    <s v="Kaposvár"/>
    <s v="Kaposvári Egyetem"/>
    <x v="5"/>
    <s v="agrár"/>
    <x v="4"/>
    <x v="0"/>
    <n v="2"/>
    <x v="0"/>
    <x v="0"/>
  </r>
  <r>
    <s v="egyetem"/>
    <s v="Közép-Mo."/>
    <s v="Pest"/>
    <s v="Budapest"/>
    <s v="Budapesti Corvinus Egyetem"/>
    <x v="0"/>
    <s v="agrár"/>
    <x v="4"/>
    <x v="0"/>
    <n v="0"/>
    <x v="0"/>
    <x v="0"/>
  </r>
  <r>
    <s v="egyetem"/>
    <s v="Észak-Alföld"/>
    <s v="Hajdú-Bihar"/>
    <s v="Debrecen"/>
    <s v="Debreceni Egyetem"/>
    <x v="1"/>
    <s v="agrár"/>
    <x v="4"/>
    <x v="0"/>
    <n v="0"/>
    <x v="0"/>
    <x v="0"/>
  </r>
  <r>
    <s v="főiskola"/>
    <s v="Dél-Alföld"/>
    <s v="Bács-Kiskun"/>
    <s v="Kecskemét"/>
    <s v="Kecskeméti Főiskola"/>
    <x v="6"/>
    <s v="agrár"/>
    <x v="4"/>
    <x v="0"/>
    <n v="0"/>
    <x v="0"/>
    <x v="0"/>
  </r>
  <r>
    <s v="főiskola"/>
    <s v="Észak-Mo."/>
    <s v="Heves"/>
    <s v="Gyöngyös"/>
    <s v="Károly Róbert Főiskola"/>
    <x v="2"/>
    <s v="agrár"/>
    <x v="4"/>
    <x v="0"/>
    <n v="0"/>
    <x v="0"/>
    <x v="0"/>
  </r>
  <r>
    <s v="egyetem"/>
    <s v="Nyugat-Mo."/>
    <s v="GYMS"/>
    <s v="Sopron"/>
    <s v="Nyugat-magyarországi Egyetem"/>
    <x v="7"/>
    <s v="agrár"/>
    <x v="4"/>
    <x v="0"/>
    <n v="0"/>
    <x v="0"/>
    <x v="0"/>
  </r>
  <r>
    <s v="egyetem"/>
    <s v="Közép-Dunántúl"/>
    <s v="Veszprém"/>
    <s v="Veszprém"/>
    <s v="Pannon Egyetem"/>
    <x v="8"/>
    <s v="agrár"/>
    <x v="4"/>
    <x v="0"/>
    <n v="0"/>
    <x v="0"/>
    <x v="0"/>
  </r>
  <r>
    <s v="főiskola"/>
    <s v="Észak-Alföld"/>
    <s v="JNSZ"/>
    <s v="Szolnok"/>
    <s v="Szolnoki Főiskola"/>
    <x v="9"/>
    <s v="agrár"/>
    <x v="4"/>
    <x v="0"/>
    <s v="nem volt első helyen felvett"/>
    <x v="0"/>
    <x v="0"/>
  </r>
  <r>
    <s v="egyetem"/>
    <s v="Közép-Mo."/>
    <s v="Pest"/>
    <s v="Gödöllő"/>
    <s v="Szent István Egyetem"/>
    <x v="3"/>
    <s v="agrár"/>
    <x v="4"/>
    <x v="0"/>
    <n v="0"/>
    <x v="0"/>
    <x v="0"/>
  </r>
  <r>
    <s v="egyetem"/>
    <s v="Dél-Alföld"/>
    <s v="Békés"/>
    <s v="Szarvas"/>
    <s v="Szent István Egyetem"/>
    <x v="10"/>
    <s v="agrár"/>
    <x v="4"/>
    <x v="0"/>
    <n v="0"/>
    <x v="0"/>
    <x v="0"/>
  </r>
  <r>
    <s v="egyetem"/>
    <s v="Dél-Alföld"/>
    <s v="Csongrád"/>
    <s v="Szeged"/>
    <s v="Szegedi Tudományegyetem"/>
    <x v="4"/>
    <s v="agrár"/>
    <x v="4"/>
    <x v="0"/>
    <n v="0"/>
    <x v="0"/>
    <x v="0"/>
  </r>
  <r>
    <s v="egyetem"/>
    <s v="Észak-Alföld"/>
    <s v="Hajdú-Bihar"/>
    <s v="Debrecen"/>
    <s v="Debreceni Egyetem"/>
    <x v="1"/>
    <s v="agrár"/>
    <x v="0"/>
    <x v="0"/>
    <n v="3"/>
    <x v="0"/>
    <x v="1"/>
  </r>
  <r>
    <s v="egyetem"/>
    <s v="Közép-Mo."/>
    <s v="Pest"/>
    <s v="Gödöllő"/>
    <s v="Szent István Egyetem"/>
    <x v="3"/>
    <s v="agrár"/>
    <x v="0"/>
    <x v="0"/>
    <n v="2"/>
    <x v="0"/>
    <x v="1"/>
  </r>
  <r>
    <s v="egyetem"/>
    <s v="Közép-Mo."/>
    <s v="Pest"/>
    <s v="Budapest"/>
    <s v="Budapesti Corvinus Egyetem"/>
    <x v="0"/>
    <s v="agrár"/>
    <x v="0"/>
    <x v="0"/>
    <n v="1"/>
    <x v="0"/>
    <x v="1"/>
  </r>
  <r>
    <s v="egyetem"/>
    <s v="Dél-Dunántúl"/>
    <s v="Somogy"/>
    <s v="Kaposvár"/>
    <s v="Kaposvári Egyetem"/>
    <x v="5"/>
    <s v="agrár"/>
    <x v="0"/>
    <x v="0"/>
    <n v="0"/>
    <x v="0"/>
    <x v="1"/>
  </r>
  <r>
    <s v="főiskola"/>
    <s v="Dél-Alföld"/>
    <s v="Bács-Kiskun"/>
    <s v="Kecskemét"/>
    <s v="Kecskeméti Főiskola"/>
    <x v="6"/>
    <s v="agrár"/>
    <x v="0"/>
    <x v="0"/>
    <n v="0"/>
    <x v="0"/>
    <x v="1"/>
  </r>
  <r>
    <s v="főiskola"/>
    <s v="Észak-Mo."/>
    <s v="Heves"/>
    <s v="Gyöngyös"/>
    <s v="Károly Róbert Főiskola"/>
    <x v="2"/>
    <s v="agrár"/>
    <x v="0"/>
    <x v="0"/>
    <n v="0"/>
    <x v="0"/>
    <x v="1"/>
  </r>
  <r>
    <s v="egyetem"/>
    <s v="Nyugat-Mo."/>
    <s v="GYMS"/>
    <s v="Sopron"/>
    <s v="Nyugat-magyarországi Egyetem"/>
    <x v="7"/>
    <s v="agrár"/>
    <x v="0"/>
    <x v="0"/>
    <n v="0"/>
    <x v="0"/>
    <x v="1"/>
  </r>
  <r>
    <s v="egyetem"/>
    <s v="Közép-Dunántúl"/>
    <s v="Veszprém"/>
    <s v="Veszprém"/>
    <s v="Pannon Egyetem"/>
    <x v="8"/>
    <s v="agrár"/>
    <x v="0"/>
    <x v="0"/>
    <n v="0"/>
    <x v="0"/>
    <x v="1"/>
  </r>
  <r>
    <s v="főiskola"/>
    <s v="Észak-Alföld"/>
    <s v="JNSZ"/>
    <s v="Szolnok"/>
    <s v="Szolnoki Főiskola"/>
    <x v="9"/>
    <s v="agrár"/>
    <x v="0"/>
    <x v="0"/>
    <n v="0"/>
    <x v="0"/>
    <x v="1"/>
  </r>
  <r>
    <s v="egyetem"/>
    <s v="Dél-Alföld"/>
    <s v="Békés"/>
    <s v="Szarvas"/>
    <s v="Szent István Egyetem"/>
    <x v="10"/>
    <s v="agrár"/>
    <x v="0"/>
    <x v="0"/>
    <n v="0"/>
    <x v="0"/>
    <x v="1"/>
  </r>
  <r>
    <s v="egyetem"/>
    <s v="Dél-Alföld"/>
    <s v="Csongrád"/>
    <s v="Szeged"/>
    <s v="Szegedi Tudományegyetem"/>
    <x v="4"/>
    <s v="agrár"/>
    <x v="0"/>
    <x v="0"/>
    <n v="0"/>
    <x v="0"/>
    <x v="1"/>
  </r>
  <r>
    <s v="egyetem"/>
    <s v="Közép-Mo."/>
    <s v="Pest"/>
    <s v="Budapest"/>
    <s v="Budapesti Corvinus Egyetem"/>
    <x v="0"/>
    <s v="agrár"/>
    <x v="1"/>
    <x v="0"/>
    <n v="399.5"/>
    <x v="1"/>
    <x v="1"/>
  </r>
  <r>
    <s v="egyetem"/>
    <s v="Dél-Dunántúl"/>
    <s v="Somogy"/>
    <s v="Kaposvár"/>
    <s v="Kaposvári Egyetem"/>
    <x v="5"/>
    <s v="agrár"/>
    <x v="1"/>
    <x v="0"/>
    <n v="374.1"/>
    <x v="1"/>
    <x v="1"/>
  </r>
  <r>
    <s v="egyetem"/>
    <s v="Dél-Alföld"/>
    <s v="Csongrád"/>
    <s v="Szeged"/>
    <s v="Szegedi Tudományegyetem"/>
    <x v="4"/>
    <s v="agrár"/>
    <x v="1"/>
    <x v="0"/>
    <n v="366"/>
    <x v="1"/>
    <x v="1"/>
  </r>
  <r>
    <s v="egyetem"/>
    <s v="Észak-Alföld"/>
    <s v="Hajdú-Bihar"/>
    <s v="Debrecen"/>
    <s v="Debreceni Egyetem"/>
    <x v="1"/>
    <s v="agrár"/>
    <x v="1"/>
    <x v="0"/>
    <n v="365.6"/>
    <x v="1"/>
    <x v="1"/>
  </r>
  <r>
    <s v="főiskola"/>
    <s v="Dél-Alföld"/>
    <s v="Bács-Kiskun"/>
    <s v="Kecskemét"/>
    <s v="Kecskeméti Főiskola"/>
    <x v="6"/>
    <s v="agrár"/>
    <x v="1"/>
    <x v="0"/>
    <n v="362.8"/>
    <x v="1"/>
    <x v="1"/>
  </r>
  <r>
    <s v="egyetem"/>
    <s v="Közép-Dunántúl"/>
    <s v="Veszprém"/>
    <s v="Veszprém"/>
    <s v="Pannon Egyetem"/>
    <x v="8"/>
    <s v="agrár"/>
    <x v="1"/>
    <x v="0"/>
    <n v="362.8"/>
    <x v="1"/>
    <x v="1"/>
  </r>
  <r>
    <s v="egyetem"/>
    <s v="Közép-Mo."/>
    <s v="Pest"/>
    <s v="Gödöllő"/>
    <s v="Szent István Egyetem"/>
    <x v="3"/>
    <s v="agrár"/>
    <x v="1"/>
    <x v="0"/>
    <n v="359.6"/>
    <x v="1"/>
    <x v="1"/>
  </r>
  <r>
    <s v="egyetem"/>
    <s v="Dél-Alföld"/>
    <s v="Békés"/>
    <s v="Szarvas"/>
    <s v="Szent István Egyetem"/>
    <x v="10"/>
    <s v="agrár"/>
    <x v="1"/>
    <x v="0"/>
    <n v="356.5"/>
    <x v="1"/>
    <x v="1"/>
  </r>
  <r>
    <s v="egyetem"/>
    <s v="Nyugat-Mo."/>
    <s v="GYMS"/>
    <s v="Sopron"/>
    <s v="Nyugat-magyarországi Egyetem"/>
    <x v="7"/>
    <s v="agrár"/>
    <x v="1"/>
    <x v="0"/>
    <n v="350.3"/>
    <x v="1"/>
    <x v="1"/>
  </r>
  <r>
    <s v="főiskola"/>
    <s v="Észak-Mo."/>
    <s v="Heves"/>
    <s v="Gyöngyös"/>
    <s v="Károly Róbert Főiskola"/>
    <x v="2"/>
    <s v="agrár"/>
    <x v="1"/>
    <x v="0"/>
    <n v="0"/>
    <x v="1"/>
    <x v="1"/>
  </r>
  <r>
    <s v="főiskola"/>
    <s v="Észak-Alföld"/>
    <s v="JNSZ"/>
    <s v="Szolnok"/>
    <s v="Szolnoki Főiskola"/>
    <x v="9"/>
    <s v="agrár"/>
    <x v="1"/>
    <x v="0"/>
    <n v="0"/>
    <x v="1"/>
    <x v="1"/>
  </r>
  <r>
    <s v="egyetem"/>
    <s v="Észak-Alföld"/>
    <s v="Hajdú-Bihar"/>
    <s v="Debrecen"/>
    <s v="Debreceni Egyetem"/>
    <x v="1"/>
    <s v="agrár"/>
    <x v="2"/>
    <x v="0"/>
    <n v="117"/>
    <x v="0"/>
    <x v="1"/>
  </r>
  <r>
    <s v="egyetem"/>
    <s v="Dél-Alföld"/>
    <s v="Csongrád"/>
    <s v="Szeged"/>
    <s v="Szegedi Tudományegyetem"/>
    <x v="4"/>
    <s v="agrár"/>
    <x v="2"/>
    <x v="0"/>
    <n v="75"/>
    <x v="0"/>
    <x v="1"/>
  </r>
  <r>
    <s v="egyetem"/>
    <s v="Közép-Mo."/>
    <s v="Pest"/>
    <s v="Gödöllő"/>
    <s v="Szent István Egyetem"/>
    <x v="3"/>
    <s v="agrár"/>
    <x v="2"/>
    <x v="0"/>
    <n v="59"/>
    <x v="0"/>
    <x v="1"/>
  </r>
  <r>
    <s v="egyetem"/>
    <s v="Közép-Mo."/>
    <s v="Pest"/>
    <s v="Budapest"/>
    <s v="Budapesti Corvinus Egyetem"/>
    <x v="0"/>
    <s v="agrár"/>
    <x v="2"/>
    <x v="0"/>
    <n v="46"/>
    <x v="0"/>
    <x v="1"/>
  </r>
  <r>
    <s v="egyetem"/>
    <s v="Közép-Dunántúl"/>
    <s v="Veszprém"/>
    <s v="Veszprém"/>
    <s v="Pannon Egyetem"/>
    <x v="8"/>
    <s v="agrár"/>
    <x v="2"/>
    <x v="0"/>
    <n v="46"/>
    <x v="0"/>
    <x v="1"/>
  </r>
  <r>
    <s v="egyetem"/>
    <s v="Dél-Dunántúl"/>
    <s v="Somogy"/>
    <s v="Kaposvár"/>
    <s v="Kaposvári Egyetem"/>
    <x v="5"/>
    <s v="agrár"/>
    <x v="2"/>
    <x v="0"/>
    <n v="41"/>
    <x v="0"/>
    <x v="1"/>
  </r>
  <r>
    <s v="főiskola"/>
    <s v="Dél-Alföld"/>
    <s v="Bács-Kiskun"/>
    <s v="Kecskemét"/>
    <s v="Kecskeméti Főiskola"/>
    <x v="6"/>
    <s v="agrár"/>
    <x v="2"/>
    <x v="0"/>
    <n v="31"/>
    <x v="0"/>
    <x v="1"/>
  </r>
  <r>
    <s v="egyetem"/>
    <s v="Dél-Alföld"/>
    <s v="Békés"/>
    <s v="Szarvas"/>
    <s v="Szent István Egyetem"/>
    <x v="10"/>
    <s v="agrár"/>
    <x v="2"/>
    <x v="0"/>
    <n v="21"/>
    <x v="0"/>
    <x v="1"/>
  </r>
  <r>
    <s v="egyetem"/>
    <s v="Nyugat-Mo."/>
    <s v="GYMS"/>
    <s v="Sopron"/>
    <s v="Nyugat-magyarországi Egyetem"/>
    <x v="7"/>
    <s v="agrár"/>
    <x v="2"/>
    <x v="0"/>
    <n v="19"/>
    <x v="0"/>
    <x v="1"/>
  </r>
  <r>
    <s v="főiskola"/>
    <s v="Észak-Mo."/>
    <s v="Heves"/>
    <s v="Gyöngyös"/>
    <s v="Károly Róbert Főiskola"/>
    <x v="2"/>
    <s v="agrár"/>
    <x v="2"/>
    <x v="0"/>
    <n v="14"/>
    <x v="0"/>
    <x v="1"/>
  </r>
  <r>
    <s v="főiskola"/>
    <s v="Észak-Alföld"/>
    <s v="JNSZ"/>
    <s v="Szolnok"/>
    <s v="Szolnoki Főiskola"/>
    <x v="9"/>
    <s v="agrár"/>
    <x v="2"/>
    <x v="0"/>
    <n v="9"/>
    <x v="0"/>
    <x v="1"/>
  </r>
  <r>
    <s v="egyetem"/>
    <s v="Dél-Alföld"/>
    <s v="Békés"/>
    <s v="Szarvas"/>
    <s v="Szent István Egyetem"/>
    <x v="10"/>
    <s v="agrár"/>
    <x v="3"/>
    <x v="0"/>
    <n v="9.5200000000000007E-2"/>
    <x v="2"/>
    <x v="1"/>
  </r>
  <r>
    <s v="egyetem"/>
    <s v="Nyugat-Mo."/>
    <s v="GYMS"/>
    <s v="Sopron"/>
    <s v="Nyugat-magyarországi Egyetem"/>
    <x v="7"/>
    <s v="agrár"/>
    <x v="3"/>
    <x v="0"/>
    <n v="0.15790000000000001"/>
    <x v="2"/>
    <x v="1"/>
  </r>
  <r>
    <s v="főiskola"/>
    <s v="Dél-Alföld"/>
    <s v="Bács-Kiskun"/>
    <s v="Kecskemét"/>
    <s v="Kecskeméti Főiskola"/>
    <x v="6"/>
    <s v="agrár"/>
    <x v="3"/>
    <x v="0"/>
    <n v="0.19350000000000001"/>
    <x v="2"/>
    <x v="1"/>
  </r>
  <r>
    <s v="egyetem"/>
    <s v="Dél-Dunántúl"/>
    <s v="Somogy"/>
    <s v="Kaposvár"/>
    <s v="Kaposvári Egyetem"/>
    <x v="5"/>
    <s v="agrár"/>
    <x v="3"/>
    <x v="0"/>
    <n v="0.1951"/>
    <x v="2"/>
    <x v="1"/>
  </r>
  <r>
    <s v="egyetem"/>
    <s v="Közép-Dunántúl"/>
    <s v="Veszprém"/>
    <s v="Veszprém"/>
    <s v="Pannon Egyetem"/>
    <x v="8"/>
    <s v="agrár"/>
    <x v="3"/>
    <x v="0"/>
    <n v="0.21740000000000001"/>
    <x v="2"/>
    <x v="1"/>
  </r>
  <r>
    <s v="egyetem"/>
    <s v="Közép-Mo."/>
    <s v="Pest"/>
    <s v="Gödöllő"/>
    <s v="Szent István Egyetem"/>
    <x v="3"/>
    <s v="agrár"/>
    <x v="3"/>
    <x v="0"/>
    <n v="0.2203"/>
    <x v="2"/>
    <x v="1"/>
  </r>
  <r>
    <s v="egyetem"/>
    <s v="Észak-Alföld"/>
    <s v="Hajdú-Bihar"/>
    <s v="Debrecen"/>
    <s v="Debreceni Egyetem"/>
    <x v="1"/>
    <s v="agrár"/>
    <x v="3"/>
    <x v="0"/>
    <n v="0.23930000000000001"/>
    <x v="2"/>
    <x v="1"/>
  </r>
  <r>
    <s v="egyetem"/>
    <s v="Dél-Alföld"/>
    <s v="Csongrád"/>
    <s v="Szeged"/>
    <s v="Szegedi Tudományegyetem"/>
    <x v="4"/>
    <s v="agrár"/>
    <x v="3"/>
    <x v="0"/>
    <n v="0.29330000000000001"/>
    <x v="2"/>
    <x v="1"/>
  </r>
  <r>
    <s v="egyetem"/>
    <s v="Közép-Mo."/>
    <s v="Pest"/>
    <s v="Budapest"/>
    <s v="Budapesti Corvinus Egyetem"/>
    <x v="0"/>
    <s v="agrár"/>
    <x v="3"/>
    <x v="0"/>
    <n v="0.52170000000000005"/>
    <x v="2"/>
    <x v="1"/>
  </r>
  <r>
    <s v="főiskola"/>
    <s v="Észak-Mo."/>
    <s v="Heves"/>
    <s v="Gyöngyös"/>
    <s v="Károly Róbert Főiskola"/>
    <x v="2"/>
    <s v="agrár"/>
    <x v="3"/>
    <x v="0"/>
    <n v="0"/>
    <x v="2"/>
    <x v="1"/>
  </r>
  <r>
    <s v="főiskola"/>
    <s v="Észak-Alföld"/>
    <s v="JNSZ"/>
    <s v="Szolnok"/>
    <s v="Szolnoki Főiskola"/>
    <x v="9"/>
    <s v="agrár"/>
    <x v="3"/>
    <x v="0"/>
    <n v="0"/>
    <x v="2"/>
    <x v="1"/>
  </r>
  <r>
    <s v="egyetem"/>
    <s v="Dél-Dunántúl"/>
    <s v="Somogy"/>
    <s v="Kaposvár"/>
    <s v="Kaposvári Egyetem"/>
    <x v="5"/>
    <s v="agrár"/>
    <x v="4"/>
    <x v="0"/>
    <n v="1"/>
    <x v="0"/>
    <x v="1"/>
  </r>
  <r>
    <s v="egyetem"/>
    <s v="Dél-Alföld"/>
    <s v="Békés"/>
    <s v="Szarvas"/>
    <s v="Szent István Egyetem"/>
    <x v="10"/>
    <s v="agrár"/>
    <x v="4"/>
    <x v="0"/>
    <n v="1"/>
    <x v="0"/>
    <x v="1"/>
  </r>
  <r>
    <s v="egyetem"/>
    <s v="Közép-Mo."/>
    <s v="Pest"/>
    <s v="Budapest"/>
    <s v="Budapesti Corvinus Egyetem"/>
    <x v="0"/>
    <s v="agrár"/>
    <x v="4"/>
    <x v="0"/>
    <n v="0"/>
    <x v="0"/>
    <x v="1"/>
  </r>
  <r>
    <s v="egyetem"/>
    <s v="Észak-Alföld"/>
    <s v="Hajdú-Bihar"/>
    <s v="Debrecen"/>
    <s v="Debreceni Egyetem"/>
    <x v="1"/>
    <s v="agrár"/>
    <x v="4"/>
    <x v="0"/>
    <n v="0"/>
    <x v="0"/>
    <x v="1"/>
  </r>
  <r>
    <s v="főiskola"/>
    <s v="Dél-Alföld"/>
    <s v="Bács-Kiskun"/>
    <s v="Kecskemét"/>
    <s v="Kecskeméti Főiskola"/>
    <x v="6"/>
    <s v="agrár"/>
    <x v="4"/>
    <x v="0"/>
    <n v="0"/>
    <x v="0"/>
    <x v="1"/>
  </r>
  <r>
    <s v="főiskola"/>
    <s v="Észak-Mo."/>
    <s v="Heves"/>
    <s v="Gyöngyös"/>
    <s v="Károly Róbert Főiskola"/>
    <x v="2"/>
    <s v="agrár"/>
    <x v="4"/>
    <x v="0"/>
    <n v="0"/>
    <x v="0"/>
    <x v="1"/>
  </r>
  <r>
    <s v="egyetem"/>
    <s v="Nyugat-Mo."/>
    <s v="GYMS"/>
    <s v="Sopron"/>
    <s v="Nyugat-magyarországi Egyetem"/>
    <x v="7"/>
    <s v="agrár"/>
    <x v="4"/>
    <x v="0"/>
    <n v="0"/>
    <x v="0"/>
    <x v="1"/>
  </r>
  <r>
    <s v="egyetem"/>
    <s v="Közép-Dunántúl"/>
    <s v="Veszprém"/>
    <s v="Veszprém"/>
    <s v="Pannon Egyetem"/>
    <x v="8"/>
    <s v="agrár"/>
    <x v="4"/>
    <x v="0"/>
    <n v="0"/>
    <x v="0"/>
    <x v="1"/>
  </r>
  <r>
    <s v="főiskola"/>
    <s v="Észak-Alföld"/>
    <s v="JNSZ"/>
    <s v="Szolnok"/>
    <s v="Szolnoki Főiskola"/>
    <x v="9"/>
    <s v="agrár"/>
    <x v="4"/>
    <x v="0"/>
    <n v="0"/>
    <x v="0"/>
    <x v="1"/>
  </r>
  <r>
    <s v="egyetem"/>
    <s v="Közép-Mo."/>
    <s v="Pest"/>
    <s v="Gödöllő"/>
    <s v="Szent István Egyetem"/>
    <x v="3"/>
    <s v="agrár"/>
    <x v="4"/>
    <x v="0"/>
    <n v="0"/>
    <x v="0"/>
    <x v="1"/>
  </r>
  <r>
    <s v="egyetem"/>
    <s v="Dél-Alföld"/>
    <s v="Csongrád"/>
    <s v="Szeged"/>
    <s v="Szegedi Tudományegyetem"/>
    <x v="4"/>
    <s v="agrár"/>
    <x v="4"/>
    <x v="0"/>
    <n v="0"/>
    <x v="0"/>
    <x v="1"/>
  </r>
  <r>
    <s v="egyetem"/>
    <s v="Közép-Mo."/>
    <s v="Pest"/>
    <s v="Budapest"/>
    <s v="Budapesti Corvinus Egyetem"/>
    <x v="0"/>
    <s v="agrár"/>
    <x v="0"/>
    <x v="0"/>
    <n v="3"/>
    <x v="0"/>
    <x v="2"/>
  </r>
  <r>
    <s v="egyetem"/>
    <s v="Észak-Alföld"/>
    <s v="Hajdú-Bihar"/>
    <s v="Debrecen"/>
    <s v="Debreceni Egyetem"/>
    <x v="11"/>
    <s v="agrár"/>
    <x v="0"/>
    <x v="0"/>
    <n v="2"/>
    <x v="0"/>
    <x v="2"/>
  </r>
  <r>
    <s v="egyetem"/>
    <s v="Közép-Dunántúl"/>
    <s v="Veszprém"/>
    <s v="Veszprém"/>
    <s v="Pannon Egyetem"/>
    <x v="8"/>
    <s v="agrár"/>
    <x v="0"/>
    <x v="0"/>
    <n v="2"/>
    <x v="0"/>
    <x v="2"/>
  </r>
  <r>
    <s v="egyetem"/>
    <s v="Közép-Mo."/>
    <s v="Pest"/>
    <s v="Gödöllő"/>
    <s v="Szent István Egyetem"/>
    <x v="3"/>
    <s v="agrár"/>
    <x v="0"/>
    <x v="0"/>
    <n v="1"/>
    <x v="0"/>
    <x v="2"/>
  </r>
  <r>
    <s v="egyetem"/>
    <s v="Dél-Alföld"/>
    <s v="Csongrád"/>
    <s v="Szeged"/>
    <s v="Szegedi Tudományegyetem"/>
    <x v="4"/>
    <s v="agrár"/>
    <x v="0"/>
    <x v="0"/>
    <n v="1"/>
    <x v="0"/>
    <x v="2"/>
  </r>
  <r>
    <s v="egyetem"/>
    <s v="Dél-Dunántúl"/>
    <s v="Somogy"/>
    <s v="Kaposvár"/>
    <s v="Kaposvári Egyetem"/>
    <x v="5"/>
    <s v="agrár"/>
    <x v="0"/>
    <x v="0"/>
    <n v="0"/>
    <x v="0"/>
    <x v="2"/>
  </r>
  <r>
    <s v="főiskola"/>
    <s v="Dél-Alföld"/>
    <s v="Bács-Kiskun"/>
    <s v="Kecskemét"/>
    <s v="Kecskeméti Főiskola"/>
    <x v="6"/>
    <s v="agrár"/>
    <x v="0"/>
    <x v="0"/>
    <n v="0"/>
    <x v="0"/>
    <x v="2"/>
  </r>
  <r>
    <s v="főiskola"/>
    <s v="Észak-Mo."/>
    <s v="Heves"/>
    <s v="Gyöngyös"/>
    <s v="Károly Róbert Főiskola"/>
    <x v="12"/>
    <s v="agrár"/>
    <x v="0"/>
    <x v="0"/>
    <n v="0"/>
    <x v="0"/>
    <x v="2"/>
  </r>
  <r>
    <s v="egyetem"/>
    <s v="Nyugat-Mo."/>
    <s v="GYMS"/>
    <s v="Sopron"/>
    <s v="Nyugat-magyarországi Egyetem"/>
    <x v="7"/>
    <s v="agrár"/>
    <x v="0"/>
    <x v="0"/>
    <n v="0"/>
    <x v="0"/>
    <x v="2"/>
  </r>
  <r>
    <s v="főiskola"/>
    <s v="Észak-Alföld"/>
    <s v="JNSZ"/>
    <s v="Szolnok"/>
    <s v="Szolnoki Főiskola"/>
    <x v="9"/>
    <s v="agrár"/>
    <x v="0"/>
    <x v="0"/>
    <n v="0"/>
    <x v="0"/>
    <x v="2"/>
  </r>
  <r>
    <s v="egyetem"/>
    <s v="Dél-Alföld"/>
    <s v="Békés"/>
    <s v="Szarvas"/>
    <s v="Szent István Egyetem"/>
    <x v="13"/>
    <s v="agrár"/>
    <x v="0"/>
    <x v="0"/>
    <n v="0"/>
    <x v="0"/>
    <x v="2"/>
  </r>
  <r>
    <s v="egyetem"/>
    <s v="Közép-Mo."/>
    <s v="Pest"/>
    <s v="Budapest"/>
    <s v="Budapesti Corvinus Egyetem"/>
    <x v="0"/>
    <s v="agrár"/>
    <x v="1"/>
    <x v="0"/>
    <n v="428.5"/>
    <x v="1"/>
    <x v="2"/>
  </r>
  <r>
    <s v="egyetem"/>
    <s v="Nyugat-Mo."/>
    <s v="GYMS"/>
    <s v="Sopron"/>
    <s v="Nyugat-magyarországi Egyetem"/>
    <x v="7"/>
    <s v="agrár"/>
    <x v="1"/>
    <x v="0"/>
    <n v="344.2"/>
    <x v="1"/>
    <x v="2"/>
  </r>
  <r>
    <s v="egyetem"/>
    <s v="Közép-Mo."/>
    <s v="Pest"/>
    <s v="Gödöllő"/>
    <s v="Szent István Egyetem"/>
    <x v="3"/>
    <s v="agrár"/>
    <x v="1"/>
    <x v="0"/>
    <n v="336.7"/>
    <x v="1"/>
    <x v="2"/>
  </r>
  <r>
    <s v="főiskola"/>
    <s v="Észak-Mo."/>
    <s v="Heves"/>
    <s v="Gyöngyös"/>
    <s v="Károly Róbert Főiskola"/>
    <x v="12"/>
    <s v="agrár"/>
    <x v="1"/>
    <x v="0"/>
    <n v="332"/>
    <x v="1"/>
    <x v="2"/>
  </r>
  <r>
    <s v="egyetem"/>
    <s v="Észak-Alföld"/>
    <s v="Hajdú-Bihar"/>
    <s v="Debrecen"/>
    <s v="Debreceni Egyetem"/>
    <x v="11"/>
    <s v="agrár"/>
    <x v="1"/>
    <x v="0"/>
    <n v="326.89999999999998"/>
    <x v="1"/>
    <x v="2"/>
  </r>
  <r>
    <s v="egyetem"/>
    <s v="Dél-Alföld"/>
    <s v="Csongrád"/>
    <s v="Szeged"/>
    <s v="Szegedi Tudományegyetem"/>
    <x v="4"/>
    <s v="agrár"/>
    <x v="1"/>
    <x v="0"/>
    <n v="323.2"/>
    <x v="1"/>
    <x v="2"/>
  </r>
  <r>
    <s v="egyetem"/>
    <s v="Közép-Dunántúl"/>
    <s v="Veszprém"/>
    <s v="Veszprém"/>
    <s v="Pannon Egyetem"/>
    <x v="8"/>
    <s v="agrár"/>
    <x v="1"/>
    <x v="0"/>
    <n v="312.3"/>
    <x v="1"/>
    <x v="2"/>
  </r>
  <r>
    <s v="főiskola"/>
    <s v="Észak-Alföld"/>
    <s v="JNSZ"/>
    <s v="Szolnok"/>
    <s v="Szolnoki Főiskola"/>
    <x v="9"/>
    <s v="agrár"/>
    <x v="1"/>
    <x v="0"/>
    <n v="311.3"/>
    <x v="1"/>
    <x v="2"/>
  </r>
  <r>
    <s v="egyetem"/>
    <s v="Dél-Dunántúl"/>
    <s v="Somogy"/>
    <s v="Kaposvár"/>
    <s v="Kaposvári Egyetem"/>
    <x v="5"/>
    <s v="agrár"/>
    <x v="1"/>
    <x v="0"/>
    <n v="306.7"/>
    <x v="1"/>
    <x v="2"/>
  </r>
  <r>
    <s v="főiskola"/>
    <s v="Dél-Alföld"/>
    <s v="Bács-Kiskun"/>
    <s v="Kecskemét"/>
    <s v="Kecskeméti Főiskola"/>
    <x v="6"/>
    <s v="agrár"/>
    <x v="1"/>
    <x v="0"/>
    <n v="293.8"/>
    <x v="1"/>
    <x v="2"/>
  </r>
  <r>
    <s v="egyetem"/>
    <s v="Dél-Alföld"/>
    <s v="Békés"/>
    <s v="Szarvas"/>
    <s v="Szent István Egyetem"/>
    <x v="13"/>
    <s v="agrár"/>
    <x v="1"/>
    <x v="0"/>
    <n v="273.7"/>
    <x v="1"/>
    <x v="2"/>
  </r>
  <r>
    <s v="egyetem"/>
    <s v="Észak-Alföld"/>
    <s v="Hajdú-Bihar"/>
    <s v="Debrecen"/>
    <s v="Debreceni Egyetem"/>
    <x v="11"/>
    <s v="agrár"/>
    <x v="2"/>
    <x v="0"/>
    <n v="77"/>
    <x v="0"/>
    <x v="2"/>
  </r>
  <r>
    <s v="egyetem"/>
    <s v="Dél-Alföld"/>
    <s v="Csongrád"/>
    <s v="Szeged"/>
    <s v="Szegedi Tudományegyetem"/>
    <x v="4"/>
    <s v="agrár"/>
    <x v="2"/>
    <x v="0"/>
    <n v="41"/>
    <x v="0"/>
    <x v="2"/>
  </r>
  <r>
    <s v="egyetem"/>
    <s v="Közép-Mo."/>
    <s v="Pest"/>
    <s v="Budapest"/>
    <s v="Budapesti Corvinus Egyetem"/>
    <x v="0"/>
    <s v="agrár"/>
    <x v="2"/>
    <x v="0"/>
    <n v="37"/>
    <x v="0"/>
    <x v="2"/>
  </r>
  <r>
    <s v="egyetem"/>
    <s v="Dél-Dunántúl"/>
    <s v="Somogy"/>
    <s v="Kaposvár"/>
    <s v="Kaposvári Egyetem"/>
    <x v="5"/>
    <s v="agrár"/>
    <x v="2"/>
    <x v="0"/>
    <n v="32"/>
    <x v="0"/>
    <x v="2"/>
  </r>
  <r>
    <s v="főiskola"/>
    <s v="Dél-Alföld"/>
    <s v="Bács-Kiskun"/>
    <s v="Kecskemét"/>
    <s v="Kecskeméti Főiskola"/>
    <x v="6"/>
    <s v="agrár"/>
    <x v="2"/>
    <x v="0"/>
    <n v="31"/>
    <x v="0"/>
    <x v="2"/>
  </r>
  <r>
    <s v="egyetem"/>
    <s v="Közép-Mo."/>
    <s v="Pest"/>
    <s v="Gödöllő"/>
    <s v="Szent István Egyetem"/>
    <x v="3"/>
    <s v="agrár"/>
    <x v="2"/>
    <x v="0"/>
    <n v="26"/>
    <x v="0"/>
    <x v="2"/>
  </r>
  <r>
    <s v="egyetem"/>
    <s v="Közép-Dunántúl"/>
    <s v="Veszprém"/>
    <s v="Veszprém"/>
    <s v="Pannon Egyetem"/>
    <x v="8"/>
    <s v="agrár"/>
    <x v="2"/>
    <x v="0"/>
    <n v="19"/>
    <x v="0"/>
    <x v="2"/>
  </r>
  <r>
    <s v="egyetem"/>
    <s v="Nyugat-Mo."/>
    <s v="GYMS"/>
    <s v="Sopron"/>
    <s v="Nyugat-magyarországi Egyetem"/>
    <x v="7"/>
    <s v="agrár"/>
    <x v="2"/>
    <x v="0"/>
    <n v="18"/>
    <x v="0"/>
    <x v="2"/>
  </r>
  <r>
    <s v="főiskola"/>
    <s v="Észak-Mo."/>
    <s v="Heves"/>
    <s v="Gyöngyös"/>
    <s v="Károly Róbert Főiskola"/>
    <x v="12"/>
    <s v="agrár"/>
    <x v="2"/>
    <x v="0"/>
    <n v="16"/>
    <x v="0"/>
    <x v="2"/>
  </r>
  <r>
    <s v="egyetem"/>
    <s v="Dél-Alföld"/>
    <s v="Békés"/>
    <s v="Szarvas"/>
    <s v="Szent István Egyetem"/>
    <x v="13"/>
    <s v="agrár"/>
    <x v="2"/>
    <x v="0"/>
    <n v="15"/>
    <x v="0"/>
    <x v="2"/>
  </r>
  <r>
    <s v="főiskola"/>
    <s v="Észak-Alföld"/>
    <s v="JNSZ"/>
    <s v="Szolnok"/>
    <s v="Szolnoki Főiskola"/>
    <x v="9"/>
    <s v="agrár"/>
    <x v="2"/>
    <x v="0"/>
    <n v="13"/>
    <x v="0"/>
    <x v="2"/>
  </r>
  <r>
    <s v="főiskola"/>
    <s v="Dél-Alföld"/>
    <s v="Bács-Kiskun"/>
    <s v="Kecskemét"/>
    <s v="Kecskeméti Főiskola"/>
    <x v="6"/>
    <s v="agrár"/>
    <x v="3"/>
    <x v="0"/>
    <n v="0.19350000000000001"/>
    <x v="2"/>
    <x v="2"/>
  </r>
  <r>
    <s v="egyetem"/>
    <s v="Dél-Alföld"/>
    <s v="Békés"/>
    <s v="Szarvas"/>
    <s v="Szent István Egyetem"/>
    <x v="13"/>
    <s v="agrár"/>
    <x v="3"/>
    <x v="0"/>
    <n v="0.2"/>
    <x v="2"/>
    <x v="2"/>
  </r>
  <r>
    <s v="főiskola"/>
    <s v="Észak-Alföld"/>
    <s v="JNSZ"/>
    <s v="Szolnok"/>
    <s v="Szolnoki Főiskola"/>
    <x v="9"/>
    <s v="agrár"/>
    <x v="3"/>
    <x v="0"/>
    <n v="0.30769999999999997"/>
    <x v="2"/>
    <x v="2"/>
  </r>
  <r>
    <s v="főiskola"/>
    <s v="Észak-Mo."/>
    <s v="Heves"/>
    <s v="Gyöngyös"/>
    <s v="Károly Róbert Főiskola"/>
    <x v="12"/>
    <s v="agrár"/>
    <x v="3"/>
    <x v="0"/>
    <n v="0.3125"/>
    <x v="2"/>
    <x v="2"/>
  </r>
  <r>
    <s v="egyetem"/>
    <s v="Közép-Mo."/>
    <s v="Pest"/>
    <s v="Budapest"/>
    <s v="Budapesti Corvinus Egyetem"/>
    <x v="0"/>
    <s v="agrár"/>
    <x v="3"/>
    <x v="0"/>
    <n v="0.40539999999999998"/>
    <x v="2"/>
    <x v="2"/>
  </r>
  <r>
    <s v="egyetem"/>
    <s v="Dél-Dunántúl"/>
    <s v="Somogy"/>
    <s v="Kaposvár"/>
    <s v="Kaposvári Egyetem"/>
    <x v="5"/>
    <s v="agrár"/>
    <x v="3"/>
    <x v="0"/>
    <n v="0.5625"/>
    <x v="2"/>
    <x v="2"/>
  </r>
  <r>
    <s v="egyetem"/>
    <s v="Észak-Alföld"/>
    <s v="Hajdú-Bihar"/>
    <s v="Debrecen"/>
    <s v="Debreceni Egyetem"/>
    <x v="11"/>
    <s v="agrár"/>
    <x v="3"/>
    <x v="0"/>
    <n v="0.58440000000000003"/>
    <x v="2"/>
    <x v="2"/>
  </r>
  <r>
    <s v="egyetem"/>
    <s v="Közép-Dunántúl"/>
    <s v="Veszprém"/>
    <s v="Veszprém"/>
    <s v="Pannon Egyetem"/>
    <x v="8"/>
    <s v="agrár"/>
    <x v="3"/>
    <x v="0"/>
    <n v="0.63160000000000005"/>
    <x v="2"/>
    <x v="2"/>
  </r>
  <r>
    <s v="egyetem"/>
    <s v="Közép-Mo."/>
    <s v="Pest"/>
    <s v="Gödöllő"/>
    <s v="Szent István Egyetem"/>
    <x v="3"/>
    <s v="agrár"/>
    <x v="3"/>
    <x v="0"/>
    <n v="0.65380000000000005"/>
    <x v="2"/>
    <x v="2"/>
  </r>
  <r>
    <s v="egyetem"/>
    <s v="Dél-Alföld"/>
    <s v="Csongrád"/>
    <s v="Szeged"/>
    <s v="Szegedi Tudományegyetem"/>
    <x v="4"/>
    <s v="agrár"/>
    <x v="3"/>
    <x v="0"/>
    <n v="0.70730000000000004"/>
    <x v="2"/>
    <x v="2"/>
  </r>
  <r>
    <s v="egyetem"/>
    <s v="Nyugat-Mo."/>
    <s v="GYMS"/>
    <s v="Sopron"/>
    <s v="Nyugat-magyarországi Egyetem"/>
    <x v="7"/>
    <s v="agrár"/>
    <x v="3"/>
    <x v="0"/>
    <n v="0.72219999999999995"/>
    <x v="2"/>
    <x v="2"/>
  </r>
  <r>
    <s v="egyetem"/>
    <s v="Közép-Mo."/>
    <s v="Pest"/>
    <s v="Budapest"/>
    <s v="Budapesti Corvinus Egyetem"/>
    <x v="0"/>
    <s v="agrár"/>
    <x v="4"/>
    <x v="0"/>
    <n v="0"/>
    <x v="0"/>
    <x v="2"/>
  </r>
  <r>
    <s v="egyetem"/>
    <s v="Észak-Alföld"/>
    <s v="Hajdú-Bihar"/>
    <s v="Debrecen"/>
    <s v="Debreceni Egyetem"/>
    <x v="11"/>
    <s v="agrár"/>
    <x v="4"/>
    <x v="0"/>
    <n v="0"/>
    <x v="0"/>
    <x v="2"/>
  </r>
  <r>
    <s v="egyetem"/>
    <s v="Dél-Dunántúl"/>
    <s v="Somogy"/>
    <s v="Kaposvár"/>
    <s v="Kaposvári Egyetem"/>
    <x v="5"/>
    <s v="agrár"/>
    <x v="4"/>
    <x v="0"/>
    <n v="0"/>
    <x v="0"/>
    <x v="2"/>
  </r>
  <r>
    <s v="főiskola"/>
    <s v="Dél-Alföld"/>
    <s v="Bács-Kiskun"/>
    <s v="Kecskemét"/>
    <s v="Kecskeméti Főiskola"/>
    <x v="6"/>
    <s v="agrár"/>
    <x v="4"/>
    <x v="0"/>
    <n v="0"/>
    <x v="0"/>
    <x v="2"/>
  </r>
  <r>
    <s v="főiskola"/>
    <s v="Észak-Mo."/>
    <s v="Heves"/>
    <s v="Gyöngyös"/>
    <s v="Károly Róbert Főiskola"/>
    <x v="12"/>
    <s v="agrár"/>
    <x v="4"/>
    <x v="0"/>
    <n v="0"/>
    <x v="0"/>
    <x v="2"/>
  </r>
  <r>
    <s v="egyetem"/>
    <s v="Nyugat-Mo."/>
    <s v="GYMS"/>
    <s v="Sopron"/>
    <s v="Nyugat-magyarországi Egyetem"/>
    <x v="7"/>
    <s v="agrár"/>
    <x v="4"/>
    <x v="0"/>
    <n v="0"/>
    <x v="0"/>
    <x v="2"/>
  </r>
  <r>
    <s v="egyetem"/>
    <s v="Közép-Dunántúl"/>
    <s v="Veszprém"/>
    <s v="Veszprém"/>
    <s v="Pannon Egyetem"/>
    <x v="8"/>
    <s v="agrár"/>
    <x v="4"/>
    <x v="0"/>
    <n v="0"/>
    <x v="0"/>
    <x v="2"/>
  </r>
  <r>
    <s v="főiskola"/>
    <s v="Észak-Alföld"/>
    <s v="JNSZ"/>
    <s v="Szolnok"/>
    <s v="Szolnoki Főiskola"/>
    <x v="9"/>
    <s v="agrár"/>
    <x v="4"/>
    <x v="0"/>
    <n v="0"/>
    <x v="0"/>
    <x v="2"/>
  </r>
  <r>
    <s v="egyetem"/>
    <s v="Közép-Mo."/>
    <s v="Pest"/>
    <s v="Gödöllő"/>
    <s v="Szent István Egyetem"/>
    <x v="3"/>
    <s v="agrár"/>
    <x v="4"/>
    <x v="0"/>
    <n v="0"/>
    <x v="0"/>
    <x v="2"/>
  </r>
  <r>
    <s v="egyetem"/>
    <s v="Dél-Alföld"/>
    <s v="Csongrád"/>
    <s v="Szeged"/>
    <s v="Szegedi Tudományegyetem"/>
    <x v="4"/>
    <s v="agrár"/>
    <x v="4"/>
    <x v="0"/>
    <n v="0"/>
    <x v="0"/>
    <x v="2"/>
  </r>
  <r>
    <s v="egyetem"/>
    <s v="Dél-Alföld"/>
    <s v="Békés"/>
    <s v="Szarvas"/>
    <s v="Szent István Egyetem"/>
    <x v="13"/>
    <s v="agrár"/>
    <x v="4"/>
    <x v="0"/>
    <n v="0"/>
    <x v="0"/>
    <x v="2"/>
  </r>
  <r>
    <s v="egyetem"/>
    <s v="Észak-Alföld"/>
    <s v="Hajdú-Bihar"/>
    <s v="Debrecen"/>
    <s v="Debreceni Egyetem"/>
    <x v="11"/>
    <s v="agrár"/>
    <x v="0"/>
    <x v="0"/>
    <n v="3"/>
    <x v="0"/>
    <x v="3"/>
  </r>
  <r>
    <s v="egyetem"/>
    <s v="Közép-Mo."/>
    <s v="Pest"/>
    <s v="Gödöllő"/>
    <s v="Szent István Egyetem"/>
    <x v="3"/>
    <s v="agrár"/>
    <x v="0"/>
    <x v="0"/>
    <n v="2"/>
    <x v="0"/>
    <x v="3"/>
  </r>
  <r>
    <s v="egyetem"/>
    <s v="Közép-Dunántúl"/>
    <s v="Veszprém"/>
    <s v="Veszprém"/>
    <s v="Pannon Egyetem"/>
    <x v="8"/>
    <s v="agrár"/>
    <x v="0"/>
    <x v="0"/>
    <n v="1"/>
    <x v="0"/>
    <x v="3"/>
  </r>
  <r>
    <s v="egyetem"/>
    <s v="Dél-Alföld"/>
    <s v="Csongrád"/>
    <s v="Szeged"/>
    <s v="Szegedi Tudományegyetem"/>
    <x v="4"/>
    <s v="agrár"/>
    <x v="0"/>
    <x v="0"/>
    <n v="1"/>
    <x v="0"/>
    <x v="3"/>
  </r>
  <r>
    <s v="egyetem"/>
    <s v="Közép-Mo."/>
    <s v="Pest"/>
    <s v="Budapest"/>
    <s v="Budapesti Corvinus Egyetem"/>
    <x v="0"/>
    <s v="agrár"/>
    <x v="0"/>
    <x v="0"/>
    <n v="0"/>
    <x v="0"/>
    <x v="3"/>
  </r>
  <r>
    <s v="egyetem"/>
    <s v="Dél-Dunántúl"/>
    <s v="Somogy"/>
    <s v="Kaposvár"/>
    <s v="Kaposvári Egyetem"/>
    <x v="5"/>
    <s v="agrár"/>
    <x v="0"/>
    <x v="0"/>
    <n v="0"/>
    <x v="0"/>
    <x v="3"/>
  </r>
  <r>
    <s v="főiskola"/>
    <s v="Dél-Alföld"/>
    <s v="Bács-Kiskun"/>
    <s v="Kecskemét"/>
    <s v="Kecskeméti Főiskola"/>
    <x v="6"/>
    <s v="agrár"/>
    <x v="0"/>
    <x v="0"/>
    <n v="0"/>
    <x v="0"/>
    <x v="3"/>
  </r>
  <r>
    <s v="főiskola"/>
    <s v="Észak-Mo."/>
    <s v="Heves"/>
    <s v="Gyöngyös"/>
    <s v="Károly Róbert Főiskola"/>
    <x v="12"/>
    <s v="agrár"/>
    <x v="0"/>
    <x v="0"/>
    <n v="0"/>
    <x v="0"/>
    <x v="3"/>
  </r>
  <r>
    <s v="egyetem"/>
    <s v="Nyugat-Mo."/>
    <s v="GYMS"/>
    <s v="Sopron"/>
    <s v="Nyugat-magyarországi Egyetem"/>
    <x v="7"/>
    <s v="agrár"/>
    <x v="0"/>
    <x v="0"/>
    <n v="0"/>
    <x v="0"/>
    <x v="3"/>
  </r>
  <r>
    <s v="főiskola"/>
    <s v="Észak-Alföld"/>
    <s v="JNSZ"/>
    <s v="Szolnok"/>
    <s v="Szolnoki Főiskola"/>
    <x v="9"/>
    <s v="agrár"/>
    <x v="0"/>
    <x v="0"/>
    <n v="0"/>
    <x v="0"/>
    <x v="3"/>
  </r>
  <r>
    <s v="egyetem"/>
    <s v="Dél-Alföld"/>
    <s v="Békés"/>
    <s v="Szarvas"/>
    <s v="Szent István Egyetem"/>
    <x v="13"/>
    <s v="agrár"/>
    <x v="0"/>
    <x v="0"/>
    <n v="0"/>
    <x v="0"/>
    <x v="3"/>
  </r>
  <r>
    <s v="egyetem"/>
    <s v="Közép-Mo."/>
    <s v="Pest"/>
    <s v="Budapest"/>
    <s v="Budapesti Corvinus Egyetem"/>
    <x v="0"/>
    <s v="agrár"/>
    <x v="1"/>
    <x v="0"/>
    <n v="133.1"/>
    <x v="1"/>
    <x v="3"/>
  </r>
  <r>
    <s v="egyetem"/>
    <s v="Közép-Mo."/>
    <s v="Pest"/>
    <s v="Gödöllő"/>
    <s v="Szent István Egyetem"/>
    <x v="3"/>
    <s v="agrár"/>
    <x v="1"/>
    <x v="0"/>
    <n v="129.1"/>
    <x v="1"/>
    <x v="3"/>
  </r>
  <r>
    <s v="egyetem"/>
    <s v="Észak-Alföld"/>
    <s v="Hajdú-Bihar"/>
    <s v="Debrecen"/>
    <s v="Debreceni Egyetem"/>
    <x v="11"/>
    <s v="agrár"/>
    <x v="1"/>
    <x v="0"/>
    <n v="126.8"/>
    <x v="1"/>
    <x v="3"/>
  </r>
  <r>
    <s v="egyetem"/>
    <s v="Nyugat-Mo."/>
    <s v="GYMS"/>
    <s v="Sopron"/>
    <s v="Nyugat-magyarországi Egyetem"/>
    <x v="7"/>
    <s v="agrár"/>
    <x v="1"/>
    <x v="0"/>
    <n v="126.6"/>
    <x v="1"/>
    <x v="3"/>
  </r>
  <r>
    <s v="egyetem"/>
    <s v="Közép-Dunántúl"/>
    <s v="Veszprém"/>
    <s v="Veszprém"/>
    <s v="Pannon Egyetem"/>
    <x v="8"/>
    <s v="agrár"/>
    <x v="1"/>
    <x v="0"/>
    <n v="124.3"/>
    <x v="1"/>
    <x v="3"/>
  </r>
  <r>
    <s v="főiskola"/>
    <s v="Dél-Alföld"/>
    <s v="Bács-Kiskun"/>
    <s v="Kecskemét"/>
    <s v="Kecskeméti Főiskola"/>
    <x v="6"/>
    <s v="agrár"/>
    <x v="1"/>
    <x v="0"/>
    <n v="122.5"/>
    <x v="1"/>
    <x v="3"/>
  </r>
  <r>
    <s v="egyetem"/>
    <s v="Dél-Dunántúl"/>
    <s v="Somogy"/>
    <s v="Kaposvár"/>
    <s v="Kaposvári Egyetem"/>
    <x v="5"/>
    <s v="agrár"/>
    <x v="1"/>
    <x v="0"/>
    <n v="122.3"/>
    <x v="1"/>
    <x v="3"/>
  </r>
  <r>
    <s v="egyetem"/>
    <s v="Dél-Alföld"/>
    <s v="Csongrád"/>
    <s v="Szeged"/>
    <s v="Szegedi Tudományegyetem"/>
    <x v="4"/>
    <s v="agrár"/>
    <x v="1"/>
    <x v="0"/>
    <n v="121.6"/>
    <x v="1"/>
    <x v="3"/>
  </r>
  <r>
    <s v="főiskola"/>
    <s v="Észak-Mo."/>
    <s v="Heves"/>
    <s v="Gyöngyös"/>
    <s v="Károly Róbert Főiskola"/>
    <x v="12"/>
    <s v="agrár"/>
    <x v="1"/>
    <x v="0"/>
    <n v="121"/>
    <x v="1"/>
    <x v="3"/>
  </r>
  <r>
    <s v="egyetem"/>
    <s v="Dél-Alföld"/>
    <s v="Békés"/>
    <s v="Szarvas"/>
    <s v="Szent István Egyetem"/>
    <x v="13"/>
    <s v="agrár"/>
    <x v="1"/>
    <x v="0"/>
    <n v="119.2"/>
    <x v="1"/>
    <x v="3"/>
  </r>
  <r>
    <s v="főiskola"/>
    <s v="Észak-Alföld"/>
    <s v="JNSZ"/>
    <s v="Szolnok"/>
    <s v="Szolnoki Főiskola"/>
    <x v="9"/>
    <s v="agrár"/>
    <x v="1"/>
    <x v="0"/>
    <n v="112"/>
    <x v="1"/>
    <x v="3"/>
  </r>
  <r>
    <s v="egyetem"/>
    <s v="Dél-Alföld"/>
    <s v="Csongrád"/>
    <s v="Szeged"/>
    <s v="Szegedi Tudományegyetem"/>
    <x v="4"/>
    <s v="agrár"/>
    <x v="2"/>
    <x v="0"/>
    <n v="112"/>
    <x v="0"/>
    <x v="3"/>
  </r>
  <r>
    <s v="egyetem"/>
    <s v="Észak-Alföld"/>
    <s v="Hajdú-Bihar"/>
    <s v="Debrecen"/>
    <s v="Debreceni Egyetem"/>
    <x v="11"/>
    <s v="agrár"/>
    <x v="2"/>
    <x v="0"/>
    <n v="91"/>
    <x v="0"/>
    <x v="3"/>
  </r>
  <r>
    <s v="egyetem"/>
    <s v="Dél-Dunántúl"/>
    <s v="Somogy"/>
    <s v="Kaposvár"/>
    <s v="Kaposvári Egyetem"/>
    <x v="5"/>
    <s v="agrár"/>
    <x v="2"/>
    <x v="0"/>
    <n v="73"/>
    <x v="0"/>
    <x v="3"/>
  </r>
  <r>
    <s v="egyetem"/>
    <s v="Közép-Mo."/>
    <s v="Pest"/>
    <s v="Gödöllő"/>
    <s v="Szent István Egyetem"/>
    <x v="3"/>
    <s v="agrár"/>
    <x v="2"/>
    <x v="0"/>
    <n v="42"/>
    <x v="0"/>
    <x v="3"/>
  </r>
  <r>
    <s v="egyetem"/>
    <s v="Nyugat-Mo."/>
    <s v="GYMS"/>
    <s v="Sopron"/>
    <s v="Nyugat-magyarországi Egyetem"/>
    <x v="7"/>
    <s v="agrár"/>
    <x v="2"/>
    <x v="0"/>
    <n v="40"/>
    <x v="0"/>
    <x v="3"/>
  </r>
  <r>
    <s v="főiskola"/>
    <s v="Észak-Mo."/>
    <s v="Heves"/>
    <s v="Gyöngyös"/>
    <s v="Károly Róbert Főiskola"/>
    <x v="12"/>
    <s v="agrár"/>
    <x v="2"/>
    <x v="0"/>
    <n v="34"/>
    <x v="0"/>
    <x v="3"/>
  </r>
  <r>
    <s v="egyetem"/>
    <s v="Dél-Alföld"/>
    <s v="Békés"/>
    <s v="Szarvas"/>
    <s v="Szent István Egyetem"/>
    <x v="13"/>
    <s v="agrár"/>
    <x v="2"/>
    <x v="0"/>
    <n v="32"/>
    <x v="0"/>
    <x v="3"/>
  </r>
  <r>
    <s v="főiskola"/>
    <s v="Dél-Alföld"/>
    <s v="Bács-Kiskun"/>
    <s v="Kecskemét"/>
    <s v="Kecskeméti Főiskola"/>
    <x v="6"/>
    <s v="agrár"/>
    <x v="2"/>
    <x v="0"/>
    <n v="30"/>
    <x v="0"/>
    <x v="3"/>
  </r>
  <r>
    <s v="egyetem"/>
    <s v="Közép-Dunántúl"/>
    <s v="Veszprém"/>
    <s v="Veszprém"/>
    <s v="Pannon Egyetem"/>
    <x v="8"/>
    <s v="agrár"/>
    <x v="2"/>
    <x v="0"/>
    <n v="28"/>
    <x v="0"/>
    <x v="3"/>
  </r>
  <r>
    <s v="egyetem"/>
    <s v="Közép-Mo."/>
    <s v="Pest"/>
    <s v="Budapest"/>
    <s v="Budapesti Corvinus Egyetem"/>
    <x v="0"/>
    <s v="agrár"/>
    <x v="2"/>
    <x v="0"/>
    <n v="19"/>
    <x v="0"/>
    <x v="3"/>
  </r>
  <r>
    <s v="főiskola"/>
    <s v="Észak-Alföld"/>
    <s v="JNSZ"/>
    <s v="Szolnok"/>
    <s v="Szolnoki Főiskola"/>
    <x v="9"/>
    <s v="agrár"/>
    <x v="2"/>
    <x v="0"/>
    <n v="17"/>
    <x v="0"/>
    <x v="3"/>
  </r>
  <r>
    <s v="főiskola"/>
    <s v="Dél-Alföld"/>
    <s v="Bács-Kiskun"/>
    <s v="Kecskemét"/>
    <s v="Kecskeméti Főiskola"/>
    <x v="6"/>
    <s v="agrár"/>
    <x v="3"/>
    <x v="0"/>
    <n v="0.1333"/>
    <x v="2"/>
    <x v="3"/>
  </r>
  <r>
    <s v="főiskola"/>
    <s v="Észak-Mo."/>
    <s v="Heves"/>
    <s v="Gyöngyös"/>
    <s v="Károly Róbert Főiskola"/>
    <x v="12"/>
    <s v="agrár"/>
    <x v="3"/>
    <x v="0"/>
    <n v="0.17649999999999999"/>
    <x v="2"/>
    <x v="3"/>
  </r>
  <r>
    <s v="főiskola"/>
    <s v="Észak-Alföld"/>
    <s v="JNSZ"/>
    <s v="Szolnok"/>
    <s v="Szolnoki Főiskola"/>
    <x v="9"/>
    <s v="agrár"/>
    <x v="3"/>
    <x v="0"/>
    <n v="0.17649999999999999"/>
    <x v="2"/>
    <x v="3"/>
  </r>
  <r>
    <s v="egyetem"/>
    <s v="Dél-Dunántúl"/>
    <s v="Somogy"/>
    <s v="Kaposvár"/>
    <s v="Kaposvári Egyetem"/>
    <x v="5"/>
    <s v="agrár"/>
    <x v="3"/>
    <x v="0"/>
    <n v="0.26029999999999998"/>
    <x v="2"/>
    <x v="3"/>
  </r>
  <r>
    <s v="egyetem"/>
    <s v="Dél-Alföld"/>
    <s v="Békés"/>
    <s v="Szarvas"/>
    <s v="Szent István Egyetem"/>
    <x v="13"/>
    <s v="agrár"/>
    <x v="3"/>
    <x v="0"/>
    <n v="0.3125"/>
    <x v="2"/>
    <x v="3"/>
  </r>
  <r>
    <s v="egyetem"/>
    <s v="Közép-Dunántúl"/>
    <s v="Veszprém"/>
    <s v="Veszprém"/>
    <s v="Pannon Egyetem"/>
    <x v="8"/>
    <s v="agrár"/>
    <x v="3"/>
    <x v="0"/>
    <n v="0.35709999999999997"/>
    <x v="2"/>
    <x v="3"/>
  </r>
  <r>
    <s v="egyetem"/>
    <s v="Dél-Alföld"/>
    <s v="Csongrád"/>
    <s v="Szeged"/>
    <s v="Szegedi Tudományegyetem"/>
    <x v="4"/>
    <s v="agrár"/>
    <x v="3"/>
    <x v="0"/>
    <n v="0.36609999999999998"/>
    <x v="2"/>
    <x v="3"/>
  </r>
  <r>
    <s v="egyetem"/>
    <s v="Nyugat-Mo."/>
    <s v="GYMS"/>
    <s v="Sopron"/>
    <s v="Nyugat-magyarországi Egyetem"/>
    <x v="7"/>
    <s v="agrár"/>
    <x v="3"/>
    <x v="0"/>
    <n v="0.375"/>
    <x v="2"/>
    <x v="3"/>
  </r>
  <r>
    <s v="egyetem"/>
    <s v="Közép-Mo."/>
    <s v="Pest"/>
    <s v="Gödöllő"/>
    <s v="Szent István Egyetem"/>
    <x v="3"/>
    <s v="agrár"/>
    <x v="3"/>
    <x v="0"/>
    <n v="0.42859999999999998"/>
    <x v="2"/>
    <x v="3"/>
  </r>
  <r>
    <s v="egyetem"/>
    <s v="Észak-Alföld"/>
    <s v="Hajdú-Bihar"/>
    <s v="Debrecen"/>
    <s v="Debreceni Egyetem"/>
    <x v="11"/>
    <s v="agrár"/>
    <x v="3"/>
    <x v="0"/>
    <n v="0.57140000000000002"/>
    <x v="2"/>
    <x v="3"/>
  </r>
  <r>
    <s v="egyetem"/>
    <s v="Közép-Mo."/>
    <s v="Pest"/>
    <s v="Budapest"/>
    <s v="Budapesti Corvinus Egyetem"/>
    <x v="0"/>
    <s v="agrár"/>
    <x v="3"/>
    <x v="0"/>
    <n v="0.73680000000000001"/>
    <x v="2"/>
    <x v="3"/>
  </r>
  <r>
    <s v="egyetem"/>
    <s v="Közép-Mo."/>
    <s v="Pest"/>
    <s v="Budapest"/>
    <s v="Budapesti Corvinus Egyetem"/>
    <x v="0"/>
    <s v="agrár"/>
    <x v="4"/>
    <x v="0"/>
    <n v="0"/>
    <x v="0"/>
    <x v="3"/>
  </r>
  <r>
    <s v="egyetem"/>
    <s v="Észak-Alföld"/>
    <s v="Hajdú-Bihar"/>
    <s v="Debrecen"/>
    <s v="Debreceni Egyetem"/>
    <x v="11"/>
    <s v="agrár"/>
    <x v="4"/>
    <x v="0"/>
    <n v="0"/>
    <x v="0"/>
    <x v="3"/>
  </r>
  <r>
    <s v="egyetem"/>
    <s v="Dél-Dunántúl"/>
    <s v="Somogy"/>
    <s v="Kaposvár"/>
    <s v="Kaposvári Egyetem"/>
    <x v="5"/>
    <s v="agrár"/>
    <x v="4"/>
    <x v="0"/>
    <n v="0"/>
    <x v="0"/>
    <x v="3"/>
  </r>
  <r>
    <s v="főiskola"/>
    <s v="Dél-Alföld"/>
    <s v="Bács-Kiskun"/>
    <s v="Kecskemét"/>
    <s v="Kecskeméti Főiskola"/>
    <x v="6"/>
    <s v="agrár"/>
    <x v="4"/>
    <x v="0"/>
    <n v="0"/>
    <x v="0"/>
    <x v="3"/>
  </r>
  <r>
    <s v="főiskola"/>
    <s v="Észak-Mo."/>
    <s v="Heves"/>
    <s v="Gyöngyös"/>
    <s v="Károly Róbert Főiskola"/>
    <x v="12"/>
    <s v="agrár"/>
    <x v="4"/>
    <x v="0"/>
    <n v="0"/>
    <x v="0"/>
    <x v="3"/>
  </r>
  <r>
    <s v="egyetem"/>
    <s v="Nyugat-Mo."/>
    <s v="GYMS"/>
    <s v="Sopron"/>
    <s v="Nyugat-magyarországi Egyetem"/>
    <x v="7"/>
    <s v="agrár"/>
    <x v="4"/>
    <x v="0"/>
    <n v="0"/>
    <x v="0"/>
    <x v="3"/>
  </r>
  <r>
    <s v="egyetem"/>
    <s v="Közép-Dunántúl"/>
    <s v="Veszprém"/>
    <s v="Veszprém"/>
    <s v="Pannon Egyetem"/>
    <x v="8"/>
    <s v="agrár"/>
    <x v="4"/>
    <x v="0"/>
    <n v="0"/>
    <x v="0"/>
    <x v="3"/>
  </r>
  <r>
    <s v="főiskola"/>
    <s v="Észak-Alföld"/>
    <s v="JNSZ"/>
    <s v="Szolnok"/>
    <s v="Szolnoki Főiskola"/>
    <x v="9"/>
    <s v="agrár"/>
    <x v="4"/>
    <x v="0"/>
    <n v="0"/>
    <x v="0"/>
    <x v="3"/>
  </r>
  <r>
    <s v="egyetem"/>
    <s v="Közép-Mo."/>
    <s v="Pest"/>
    <s v="Gödöllő"/>
    <s v="Szent István Egyetem"/>
    <x v="3"/>
    <s v="agrár"/>
    <x v="4"/>
    <x v="0"/>
    <n v="0"/>
    <x v="0"/>
    <x v="3"/>
  </r>
  <r>
    <s v="egyetem"/>
    <s v="Dél-Alföld"/>
    <s v="Csongrád"/>
    <s v="Szeged"/>
    <s v="Szegedi Tudományegyetem"/>
    <x v="4"/>
    <s v="agrár"/>
    <x v="4"/>
    <x v="0"/>
    <n v="0"/>
    <x v="0"/>
    <x v="3"/>
  </r>
  <r>
    <s v="egyetem"/>
    <s v="Dél-Alföld"/>
    <s v="Békés"/>
    <s v="Szarvas"/>
    <s v="Szent István Egyetem"/>
    <x v="13"/>
    <s v="agrár"/>
    <x v="4"/>
    <x v="0"/>
    <n v="0"/>
    <x v="0"/>
    <x v="3"/>
  </r>
  <r>
    <s v="egyetem"/>
    <s v="Észak-Alföld"/>
    <s v="Hajdú-Bihar"/>
    <s v="Debrecen"/>
    <s v="Debreceni Egyetem"/>
    <x v="11"/>
    <s v="agrár"/>
    <x v="0"/>
    <x v="0"/>
    <n v="10"/>
    <x v="0"/>
    <x v="4"/>
  </r>
  <r>
    <s v="egyetem"/>
    <s v="Közép-Mo."/>
    <s v="Pest"/>
    <s v="Budapest"/>
    <s v="Budapesti Corvinus Egyetem"/>
    <x v="0"/>
    <s v="agrár"/>
    <x v="0"/>
    <x v="0"/>
    <n v="1"/>
    <x v="0"/>
    <x v="4"/>
  </r>
  <r>
    <s v="egyetem"/>
    <s v="Dél-Alföld"/>
    <s v="Csongrád"/>
    <s v="Szeged"/>
    <s v="Szegedi Tudományegyetem"/>
    <x v="4"/>
    <s v="agrár"/>
    <x v="0"/>
    <x v="0"/>
    <n v="1"/>
    <x v="0"/>
    <x v="4"/>
  </r>
  <r>
    <s v="egyetem"/>
    <s v="Dél-Dunántúl"/>
    <s v="Somogy"/>
    <s v="Kaposvár"/>
    <s v="Kaposvári Egyetem"/>
    <x v="5"/>
    <s v="agrár"/>
    <x v="0"/>
    <x v="0"/>
    <n v="0"/>
    <x v="0"/>
    <x v="4"/>
  </r>
  <r>
    <s v="főiskola"/>
    <s v="Dél-Alföld"/>
    <s v="Bács-Kiskun"/>
    <s v="Kecskemét"/>
    <s v="Kecskeméti Főiskola"/>
    <x v="6"/>
    <s v="agrár"/>
    <x v="0"/>
    <x v="0"/>
    <n v="0"/>
    <x v="0"/>
    <x v="4"/>
  </r>
  <r>
    <s v="főiskola"/>
    <s v="Észak-Mo."/>
    <s v="Heves"/>
    <s v="Gyöngyös"/>
    <s v="Károly Róbert Főiskola"/>
    <x v="12"/>
    <s v="agrár"/>
    <x v="0"/>
    <x v="0"/>
    <n v="0"/>
    <x v="0"/>
    <x v="4"/>
  </r>
  <r>
    <s v="egyetem"/>
    <s v="Nyugat-Mo."/>
    <s v="GYMS"/>
    <s v="Sopron"/>
    <s v="Nyugat-magyarországi Egyetem"/>
    <x v="7"/>
    <s v="agrár"/>
    <x v="0"/>
    <x v="0"/>
    <n v="0"/>
    <x v="0"/>
    <x v="4"/>
  </r>
  <r>
    <s v="egyetem"/>
    <s v="Közép-Dunántúl"/>
    <s v="Veszprém"/>
    <s v="Veszprém"/>
    <s v="Pannon Egyetem"/>
    <x v="8"/>
    <s v="agrár"/>
    <x v="0"/>
    <x v="0"/>
    <n v="0"/>
    <x v="0"/>
    <x v="4"/>
  </r>
  <r>
    <s v="főiskola"/>
    <s v="Észak-Alföld"/>
    <s v="JNSZ"/>
    <s v="Szolnok"/>
    <s v="Szolnoki Főiskola"/>
    <x v="9"/>
    <s v="agrár"/>
    <x v="0"/>
    <x v="0"/>
    <n v="0"/>
    <x v="0"/>
    <x v="4"/>
  </r>
  <r>
    <s v="egyetem"/>
    <s v="Közép-Mo."/>
    <s v="Pest"/>
    <s v="Gödöllő"/>
    <s v="Szent István Egyetem"/>
    <x v="3"/>
    <s v="agrár"/>
    <x v="0"/>
    <x v="0"/>
    <n v="0"/>
    <x v="0"/>
    <x v="4"/>
  </r>
  <r>
    <s v="egyetem"/>
    <s v="Dél-Alföld"/>
    <s v="Békés"/>
    <s v="Szarvas"/>
    <s v="Szent István Egyetem"/>
    <x v="13"/>
    <s v="agrár"/>
    <x v="0"/>
    <x v="0"/>
    <n v="0"/>
    <x v="0"/>
    <x v="4"/>
  </r>
  <r>
    <s v="egyetem"/>
    <s v="Közép-Mo."/>
    <s v="Pest"/>
    <s v="Budapest"/>
    <s v="Budapesti Corvinus Egyetem"/>
    <x v="0"/>
    <s v="agrár"/>
    <x v="1"/>
    <x v="0"/>
    <n v="141.69999999999999"/>
    <x v="1"/>
    <x v="4"/>
  </r>
  <r>
    <s v="egyetem"/>
    <s v="Közép-Mo."/>
    <s v="Pest"/>
    <s v="Gödöllő"/>
    <s v="Szent István Egyetem"/>
    <x v="3"/>
    <s v="agrár"/>
    <x v="1"/>
    <x v="0"/>
    <n v="133.4"/>
    <x v="1"/>
    <x v="4"/>
  </r>
  <r>
    <s v="egyetem"/>
    <s v="Észak-Alföld"/>
    <s v="Hajdú-Bihar"/>
    <s v="Debrecen"/>
    <s v="Debreceni Egyetem"/>
    <x v="11"/>
    <s v="agrár"/>
    <x v="1"/>
    <x v="0"/>
    <n v="131.80000000000001"/>
    <x v="1"/>
    <x v="4"/>
  </r>
  <r>
    <s v="egyetem"/>
    <s v="Közép-Dunántúl"/>
    <s v="Veszprém"/>
    <s v="Veszprém"/>
    <s v="Pannon Egyetem"/>
    <x v="8"/>
    <s v="agrár"/>
    <x v="1"/>
    <x v="0"/>
    <n v="119.4"/>
    <x v="1"/>
    <x v="4"/>
  </r>
  <r>
    <s v="egyetem"/>
    <s v="Dél-Alföld"/>
    <s v="Csongrád"/>
    <s v="Szeged"/>
    <s v="Szegedi Tudományegyetem"/>
    <x v="4"/>
    <s v="agrár"/>
    <x v="1"/>
    <x v="0"/>
    <n v="118.8"/>
    <x v="1"/>
    <x v="4"/>
  </r>
  <r>
    <s v="főiskola"/>
    <s v="Dél-Alföld"/>
    <s v="Bács-Kiskun"/>
    <s v="Kecskemét"/>
    <s v="Kecskeméti Főiskola"/>
    <x v="6"/>
    <s v="agrár"/>
    <x v="1"/>
    <x v="0"/>
    <n v="116.8"/>
    <x v="1"/>
    <x v="4"/>
  </r>
  <r>
    <s v="egyetem"/>
    <s v="Nyugat-Mo."/>
    <s v="GYMS"/>
    <s v="Sopron"/>
    <s v="Nyugat-magyarországi Egyetem"/>
    <x v="7"/>
    <s v="agrár"/>
    <x v="1"/>
    <x v="0"/>
    <n v="116.5"/>
    <x v="1"/>
    <x v="4"/>
  </r>
  <r>
    <s v="egyetem"/>
    <s v="Dél-Dunántúl"/>
    <s v="Somogy"/>
    <s v="Kaposvár"/>
    <s v="Kaposvári Egyetem"/>
    <x v="5"/>
    <s v="agrár"/>
    <x v="1"/>
    <x v="0"/>
    <n v="115.3"/>
    <x v="1"/>
    <x v="4"/>
  </r>
  <r>
    <s v="egyetem"/>
    <s v="Dél-Alföld"/>
    <s v="Békés"/>
    <s v="Szarvas"/>
    <s v="Szent István Egyetem"/>
    <x v="13"/>
    <s v="agrár"/>
    <x v="1"/>
    <x v="0"/>
    <n v="112.2"/>
    <x v="1"/>
    <x v="4"/>
  </r>
  <r>
    <s v="főiskola"/>
    <s v="Észak-Mo."/>
    <s v="Heves"/>
    <s v="Gyöngyös"/>
    <s v="Károly Róbert Főiskola"/>
    <x v="12"/>
    <s v="agrár"/>
    <x v="1"/>
    <x v="0"/>
    <n v="111.7"/>
    <x v="1"/>
    <x v="4"/>
  </r>
  <r>
    <s v="főiskola"/>
    <s v="Észak-Alföld"/>
    <s v="JNSZ"/>
    <s v="Szolnok"/>
    <s v="Szolnoki Főiskola"/>
    <x v="9"/>
    <s v="agrár"/>
    <x v="1"/>
    <x v="0"/>
    <n v="111.3"/>
    <x v="1"/>
    <x v="4"/>
  </r>
  <r>
    <s v="egyetem"/>
    <s v="Észak-Alföld"/>
    <s v="Hajdú-Bihar"/>
    <s v="Debrecen"/>
    <s v="Debreceni Egyetem"/>
    <x v="11"/>
    <s v="agrár"/>
    <x v="2"/>
    <x v="0"/>
    <n v="165"/>
    <x v="0"/>
    <x v="4"/>
  </r>
  <r>
    <s v="egyetem"/>
    <s v="Dél-Dunántúl"/>
    <s v="Somogy"/>
    <s v="Kaposvár"/>
    <s v="Kaposvári Egyetem"/>
    <x v="5"/>
    <s v="agrár"/>
    <x v="2"/>
    <x v="0"/>
    <n v="73"/>
    <x v="0"/>
    <x v="4"/>
  </r>
  <r>
    <s v="egyetem"/>
    <s v="Dél-Alföld"/>
    <s v="Csongrád"/>
    <s v="Szeged"/>
    <s v="Szegedi Tudományegyetem"/>
    <x v="4"/>
    <s v="agrár"/>
    <x v="2"/>
    <x v="0"/>
    <n v="70"/>
    <x v="0"/>
    <x v="4"/>
  </r>
  <r>
    <s v="egyetem"/>
    <s v="Közép-Mo."/>
    <s v="Pest"/>
    <s v="Gödöllő"/>
    <s v="Szent István Egyetem"/>
    <x v="3"/>
    <s v="agrár"/>
    <x v="2"/>
    <x v="0"/>
    <n v="61"/>
    <x v="0"/>
    <x v="4"/>
  </r>
  <r>
    <s v="főiskola"/>
    <s v="Észak-Alföld"/>
    <s v="JNSZ"/>
    <s v="Szolnok"/>
    <s v="Szolnoki Főiskola"/>
    <x v="9"/>
    <s v="agrár"/>
    <x v="2"/>
    <x v="0"/>
    <n v="50"/>
    <x v="0"/>
    <x v="4"/>
  </r>
  <r>
    <s v="egyetem"/>
    <s v="Közép-Mo."/>
    <s v="Pest"/>
    <s v="Budapest"/>
    <s v="Budapesti Corvinus Egyetem"/>
    <x v="0"/>
    <s v="agrár"/>
    <x v="2"/>
    <x v="0"/>
    <n v="48"/>
    <x v="0"/>
    <x v="4"/>
  </r>
  <r>
    <s v="egyetem"/>
    <s v="Nyugat-Mo."/>
    <s v="GYMS"/>
    <s v="Sopron"/>
    <s v="Nyugat-magyarországi Egyetem"/>
    <x v="7"/>
    <s v="agrár"/>
    <x v="2"/>
    <x v="0"/>
    <n v="43"/>
    <x v="0"/>
    <x v="4"/>
  </r>
  <r>
    <s v="főiskola"/>
    <s v="Dél-Alföld"/>
    <s v="Bács-Kiskun"/>
    <s v="Kecskemét"/>
    <s v="Kecskeméti Főiskola"/>
    <x v="6"/>
    <s v="agrár"/>
    <x v="2"/>
    <x v="0"/>
    <n v="38"/>
    <x v="0"/>
    <x v="4"/>
  </r>
  <r>
    <s v="egyetem"/>
    <s v="Dél-Alföld"/>
    <s v="Békés"/>
    <s v="Szarvas"/>
    <s v="Szent István Egyetem"/>
    <x v="13"/>
    <s v="agrár"/>
    <x v="2"/>
    <x v="0"/>
    <n v="35"/>
    <x v="0"/>
    <x v="4"/>
  </r>
  <r>
    <s v="főiskola"/>
    <s v="Észak-Mo."/>
    <s v="Heves"/>
    <s v="Gyöngyös"/>
    <s v="Károly Róbert Főiskola"/>
    <x v="12"/>
    <s v="agrár"/>
    <x v="2"/>
    <x v="0"/>
    <n v="31"/>
    <x v="0"/>
    <x v="4"/>
  </r>
  <r>
    <s v="egyetem"/>
    <s v="Közép-Dunántúl"/>
    <s v="Veszprém"/>
    <s v="Veszprém"/>
    <s v="Pannon Egyetem"/>
    <x v="8"/>
    <s v="agrár"/>
    <x v="2"/>
    <x v="0"/>
    <n v="29"/>
    <x v="0"/>
    <x v="4"/>
  </r>
  <r>
    <s v="egyetem"/>
    <s v="Közép-Mo."/>
    <s v="Pest"/>
    <s v="Budapest"/>
    <s v="Budapesti Corvinus Egyetem"/>
    <x v="0"/>
    <s v="agrár"/>
    <x v="3"/>
    <x v="0"/>
    <n v="0.16669999999999999"/>
    <x v="2"/>
    <x v="4"/>
  </r>
  <r>
    <s v="egyetem"/>
    <s v="Közép-Mo."/>
    <s v="Pest"/>
    <s v="Gödöllő"/>
    <s v="Szent István Egyetem"/>
    <x v="3"/>
    <s v="agrár"/>
    <x v="3"/>
    <x v="0"/>
    <n v="0.24590000000000001"/>
    <x v="2"/>
    <x v="4"/>
  </r>
  <r>
    <s v="egyetem"/>
    <s v="Észak-Alföld"/>
    <s v="Hajdú-Bihar"/>
    <s v="Debrecen"/>
    <s v="Debreceni Egyetem"/>
    <x v="11"/>
    <s v="agrár"/>
    <x v="3"/>
    <x v="0"/>
    <n v="0.2485"/>
    <x v="2"/>
    <x v="4"/>
  </r>
  <r>
    <s v="főiskola"/>
    <s v="Észak-Alföld"/>
    <s v="JNSZ"/>
    <s v="Szolnok"/>
    <s v="Szolnoki Főiskola"/>
    <x v="9"/>
    <s v="agrár"/>
    <x v="3"/>
    <x v="0"/>
    <n v="0.4"/>
    <x v="2"/>
    <x v="4"/>
  </r>
  <r>
    <s v="főiskola"/>
    <s v="Dél-Alföld"/>
    <s v="Bács-Kiskun"/>
    <s v="Kecskemét"/>
    <s v="Kecskeméti Főiskola"/>
    <x v="6"/>
    <s v="agrár"/>
    <x v="3"/>
    <x v="0"/>
    <n v="0.42109999999999997"/>
    <x v="2"/>
    <x v="4"/>
  </r>
  <r>
    <s v="egyetem"/>
    <s v="Közép-Dunántúl"/>
    <s v="Veszprém"/>
    <s v="Veszprém"/>
    <s v="Pannon Egyetem"/>
    <x v="8"/>
    <s v="agrár"/>
    <x v="3"/>
    <x v="0"/>
    <n v="0.48280000000000001"/>
    <x v="2"/>
    <x v="4"/>
  </r>
  <r>
    <s v="főiskola"/>
    <s v="Észak-Mo."/>
    <s v="Heves"/>
    <s v="Gyöngyös"/>
    <s v="Károly Róbert Főiskola"/>
    <x v="12"/>
    <s v="agrár"/>
    <x v="3"/>
    <x v="0"/>
    <n v="0.4839"/>
    <x v="2"/>
    <x v="4"/>
  </r>
  <r>
    <s v="egyetem"/>
    <s v="Dél-Alföld"/>
    <s v="Békés"/>
    <s v="Szarvas"/>
    <s v="Szent István Egyetem"/>
    <x v="13"/>
    <s v="agrár"/>
    <x v="3"/>
    <x v="0"/>
    <n v="0.54290000000000005"/>
    <x v="2"/>
    <x v="4"/>
  </r>
  <r>
    <s v="egyetem"/>
    <s v="Dél-Alföld"/>
    <s v="Csongrád"/>
    <s v="Szeged"/>
    <s v="Szegedi Tudományegyetem"/>
    <x v="4"/>
    <s v="agrár"/>
    <x v="3"/>
    <x v="0"/>
    <n v="0.57140000000000002"/>
    <x v="2"/>
    <x v="4"/>
  </r>
  <r>
    <s v="egyetem"/>
    <s v="Nyugat-Mo."/>
    <s v="GYMS"/>
    <s v="Sopron"/>
    <s v="Nyugat-magyarországi Egyetem"/>
    <x v="7"/>
    <s v="agrár"/>
    <x v="3"/>
    <x v="0"/>
    <n v="0.60470000000000002"/>
    <x v="2"/>
    <x v="4"/>
  </r>
  <r>
    <s v="egyetem"/>
    <s v="Dél-Dunántúl"/>
    <s v="Somogy"/>
    <s v="Kaposvár"/>
    <s v="Kaposvári Egyetem"/>
    <x v="5"/>
    <s v="agrár"/>
    <x v="3"/>
    <x v="0"/>
    <n v="0.6986"/>
    <x v="2"/>
    <x v="4"/>
  </r>
  <r>
    <s v="egyetem"/>
    <s v="Nyugat-Mo."/>
    <s v="GYMS"/>
    <s v="Sopron"/>
    <s v="Nyugat-magyarországi Egyetem"/>
    <x v="7"/>
    <s v="agrár"/>
    <x v="4"/>
    <x v="0"/>
    <n v="3"/>
    <x v="0"/>
    <x v="4"/>
  </r>
  <r>
    <s v="egyetem"/>
    <s v="Észak-Alföld"/>
    <s v="Hajdú-Bihar"/>
    <s v="Debrecen"/>
    <s v="Debreceni Egyetem"/>
    <x v="11"/>
    <s v="agrár"/>
    <x v="4"/>
    <x v="0"/>
    <n v="1"/>
    <x v="0"/>
    <x v="4"/>
  </r>
  <r>
    <s v="egyetem"/>
    <s v="Közép-Mo."/>
    <s v="Pest"/>
    <s v="Budapest"/>
    <s v="Budapesti Corvinus Egyetem"/>
    <x v="0"/>
    <s v="agrár"/>
    <x v="4"/>
    <x v="0"/>
    <n v="0"/>
    <x v="0"/>
    <x v="4"/>
  </r>
  <r>
    <s v="egyetem"/>
    <s v="Dél-Dunántúl"/>
    <s v="Somogy"/>
    <s v="Kaposvár"/>
    <s v="Kaposvári Egyetem"/>
    <x v="5"/>
    <s v="agrár"/>
    <x v="4"/>
    <x v="0"/>
    <n v="0"/>
    <x v="0"/>
    <x v="4"/>
  </r>
  <r>
    <s v="főiskola"/>
    <s v="Dél-Alföld"/>
    <s v="Bács-Kiskun"/>
    <s v="Kecskemét"/>
    <s v="Kecskeméti Főiskola"/>
    <x v="6"/>
    <s v="agrár"/>
    <x v="4"/>
    <x v="0"/>
    <n v="0"/>
    <x v="0"/>
    <x v="4"/>
  </r>
  <r>
    <s v="főiskola"/>
    <s v="Észak-Mo."/>
    <s v="Heves"/>
    <s v="Gyöngyös"/>
    <s v="Károly Róbert Főiskola"/>
    <x v="12"/>
    <s v="agrár"/>
    <x v="4"/>
    <x v="0"/>
    <n v="0"/>
    <x v="0"/>
    <x v="4"/>
  </r>
  <r>
    <s v="egyetem"/>
    <s v="Közép-Dunántúl"/>
    <s v="Veszprém"/>
    <s v="Veszprém"/>
    <s v="Pannon Egyetem"/>
    <x v="8"/>
    <s v="agrár"/>
    <x v="4"/>
    <x v="0"/>
    <n v="0"/>
    <x v="0"/>
    <x v="4"/>
  </r>
  <r>
    <s v="főiskola"/>
    <s v="Észak-Alföld"/>
    <s v="JNSZ"/>
    <s v="Szolnok"/>
    <s v="Szolnoki Főiskola"/>
    <x v="9"/>
    <s v="agrár"/>
    <x v="4"/>
    <x v="0"/>
    <n v="0"/>
    <x v="0"/>
    <x v="4"/>
  </r>
  <r>
    <s v="egyetem"/>
    <s v="Közép-Mo."/>
    <s v="Pest"/>
    <s v="Gödöllő"/>
    <s v="Szent István Egyetem"/>
    <x v="3"/>
    <s v="agrár"/>
    <x v="4"/>
    <x v="0"/>
    <n v="0"/>
    <x v="0"/>
    <x v="4"/>
  </r>
  <r>
    <s v="egyetem"/>
    <s v="Dél-Alföld"/>
    <s v="Csongrád"/>
    <s v="Szeged"/>
    <s v="Szegedi Tudományegyetem"/>
    <x v="4"/>
    <s v="agrár"/>
    <x v="4"/>
    <x v="0"/>
    <n v="0"/>
    <x v="0"/>
    <x v="4"/>
  </r>
  <r>
    <s v="egyetem"/>
    <s v="Dél-Alföld"/>
    <s v="Békés"/>
    <s v="Szarvas"/>
    <s v="Szent István Egyetem"/>
    <x v="13"/>
    <s v="agrár"/>
    <x v="4"/>
    <x v="0"/>
    <n v="0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2" cacheId="0" applyNumberFormats="0" applyBorderFormats="0" applyFontFormats="0" applyPatternFormats="0" applyAlignmentFormats="0" applyWidthHeightFormats="1" dataCaption="Értékek" updatedVersion="3" minRefreshableVersion="3" showCalcMbrs="0" showDrill="0" showDataTips="0" rowGrandTotals="0" colGrandTotals="0" itemPrintTitles="1" mergeItem="1" createdVersion="3" indent="0" showHeaders="0" compact="0" compactData="0" gridDropZones="1" multipleFieldFilters="0">
  <location ref="J6:P63" firstHeaderRow="1" firstDataRow="3" firstDataCol="2" rowPageCount="1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5">
        <item x="0"/>
        <item x="11"/>
        <item x="1"/>
        <item x="5"/>
        <item x="12"/>
        <item x="2"/>
        <item x="6"/>
        <item x="7"/>
        <item x="8"/>
        <item x="4"/>
        <item x="3"/>
        <item x="13"/>
        <item x="10"/>
        <item x="9"/>
        <item t="default"/>
      </items>
    </pivotField>
    <pivotField compact="0" outline="0" showAll="0"/>
    <pivotField axis="axisCol" compact="0" outline="0" showAll="0" defaultSubtotal="0">
      <items count="5">
        <item x="0"/>
        <item x="1"/>
        <item x="2"/>
        <item x="3"/>
        <item x="4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axis="axisCol" compact="0" outline="0" showAll="0">
      <items count="4">
        <item x="2"/>
        <item x="0"/>
        <item x="1"/>
        <item t="default"/>
      </items>
    </pivotField>
    <pivotField axis="axisRow" compact="0" outline="0" showAll="0" defaultSubtotal="0">
      <items count="5">
        <item x="4"/>
        <item x="3"/>
        <item x="2"/>
        <item x="1"/>
        <item x="0"/>
      </items>
    </pivotField>
  </pivotFields>
  <rowFields count="2">
    <field x="11"/>
    <field x="5"/>
  </rowFields>
  <rowItems count="5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1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2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3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>
      <x v="4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</rowItems>
  <colFields count="2">
    <field x="7"/>
    <field x="10"/>
  </colFields>
  <colItems count="5">
    <i>
      <x/>
      <x v="1"/>
    </i>
    <i>
      <x v="1"/>
      <x v="2"/>
    </i>
    <i>
      <x v="2"/>
      <x v="1"/>
    </i>
    <i>
      <x v="3"/>
      <x/>
    </i>
    <i>
      <x v="4"/>
      <x v="1"/>
    </i>
  </colItems>
  <pageFields count="1">
    <pageField fld="8" item="0" hier="0"/>
  </pageFields>
  <dataFields count="1">
    <dataField name="Összeg / érték" fld="9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3" minRefreshableVersion="3" showCalcMbrs="0" showDrill="0" showDataTips="0" rowGrandTotals="0" colGrandTotals="0" itemPrintTitles="1" mergeItem="1" createdVersion="3" indent="0" showHeaders="0" compact="0" compactData="0" gridDropZones="1" multipleFieldFilters="0">
  <location ref="A6:G63" firstHeaderRow="1" firstDataRow="3" firstDataCol="2" rowPageCount="1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5">
        <item x="0"/>
        <item x="11"/>
        <item x="1"/>
        <item x="5"/>
        <item x="12"/>
        <item x="2"/>
        <item x="6"/>
        <item x="7"/>
        <item x="8"/>
        <item x="4"/>
        <item x="3"/>
        <item x="13"/>
        <item x="10"/>
        <item x="9"/>
        <item t="default"/>
      </items>
    </pivotField>
    <pivotField compact="0" outline="0" showAll="0"/>
    <pivotField axis="axisCol" compact="0" outline="0" showAll="0" defaultSubtotal="0">
      <items count="5">
        <item x="0"/>
        <item x="1"/>
        <item x="2"/>
        <item x="3"/>
        <item x="4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axis="axisCol" compact="0" outline="0" showAll="0">
      <items count="4">
        <item x="2"/>
        <item x="0"/>
        <item x="1"/>
        <item t="default"/>
      </items>
    </pivotField>
    <pivotField axis="axisRow" compact="0" outline="0" showAll="0" defaultSubtotal="0">
      <items count="5">
        <item x="4"/>
        <item x="3"/>
        <item x="2"/>
        <item x="1"/>
        <item x="0"/>
      </items>
    </pivotField>
  </pivotFields>
  <rowFields count="2">
    <field x="11"/>
    <field x="5"/>
  </rowFields>
  <rowItems count="5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1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2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3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>
      <x v="4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</rowItems>
  <colFields count="2">
    <field x="7"/>
    <field x="10"/>
  </colFields>
  <colItems count="5">
    <i>
      <x/>
      <x v="1"/>
    </i>
    <i>
      <x v="1"/>
      <x v="2"/>
    </i>
    <i>
      <x v="2"/>
      <x v="1"/>
    </i>
    <i>
      <x v="3"/>
      <x/>
    </i>
    <i>
      <x v="4"/>
      <x v="1"/>
    </i>
  </colItems>
  <pageFields count="1">
    <pageField fld="8" item="0" hier="0"/>
  </pageFields>
  <dataFields count="1">
    <dataField name="Darab / érték" fld="9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3" minRefreshableVersion="3" showCalcMbrs="0" showDrill="0" showDataTips="0" rowGrandTotals="0" colGrandTotals="0" itemPrintTitles="1" mergeItem="1" createdVersion="3" indent="0" showHeaders="0" compact="0" compactData="0" gridDropZones="1" multipleFieldFilters="0">
  <location ref="A3:G60" firstHeaderRow="1" firstDataRow="3" firstDataCol="2" rowPageCount="1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5">
        <item x="0"/>
        <item x="11"/>
        <item x="1"/>
        <item x="5"/>
        <item x="12"/>
        <item x="2"/>
        <item x="6"/>
        <item x="7"/>
        <item x="8"/>
        <item x="4"/>
        <item x="3"/>
        <item x="13"/>
        <item x="10"/>
        <item x="9"/>
        <item t="default"/>
      </items>
    </pivotField>
    <pivotField compact="0" outline="0" showAll="0"/>
    <pivotField axis="axisCol" compact="0" outline="0" showAll="0" defaultSubtotal="0">
      <items count="5">
        <item x="0"/>
        <item x="1"/>
        <item x="2"/>
        <item x="3"/>
        <item x="4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axis="axisCol" compact="0" outline="0" showAll="0">
      <items count="4">
        <item x="2"/>
        <item x="0"/>
        <item x="1"/>
        <item t="default"/>
      </items>
    </pivotField>
    <pivotField axis="axisRow" compact="0" outline="0" showAll="0" defaultSubtotal="0">
      <items count="5">
        <item x="4"/>
        <item x="3"/>
        <item x="2"/>
        <item x="1"/>
        <item x="0"/>
      </items>
    </pivotField>
  </pivotFields>
  <rowFields count="2">
    <field x="11"/>
    <field x="5"/>
  </rowFields>
  <rowItems count="5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1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2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3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>
      <x v="4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</rowItems>
  <colFields count="2">
    <field x="7"/>
    <field x="10"/>
  </colFields>
  <colItems count="5">
    <i>
      <x/>
      <x v="1"/>
    </i>
    <i>
      <x v="1"/>
      <x v="2"/>
    </i>
    <i>
      <x v="2"/>
      <x v="1"/>
    </i>
    <i>
      <x v="3"/>
      <x/>
    </i>
    <i>
      <x v="4"/>
      <x v="1"/>
    </i>
  </colItems>
  <pageFields count="1">
    <pageField fld="8" item="0" hier="0"/>
  </pageFields>
  <dataFields count="1">
    <dataField name="Összeg / érték" fld="9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imutatás2" cacheId="0" applyNumberFormats="0" applyBorderFormats="0" applyFontFormats="0" applyPatternFormats="0" applyAlignmentFormats="0" applyWidthHeightFormats="1" dataCaption="Értékek" updatedVersion="3" minRefreshableVersion="3" showCalcMbrs="0" showDrill="0" showDataTips="0" rowGrandTotals="0" colGrandTotals="0" itemPrintTitles="1" mergeItem="1" createdVersion="3" indent="0" showHeaders="0" compact="0" compactData="0" gridDropZones="1" multipleFieldFilters="0">
  <location ref="A3:G60" firstHeaderRow="1" firstDataRow="3" firstDataCol="2" rowPageCount="1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5">
        <item x="0"/>
        <item x="11"/>
        <item x="1"/>
        <item x="5"/>
        <item x="12"/>
        <item x="2"/>
        <item x="6"/>
        <item x="7"/>
        <item x="8"/>
        <item x="4"/>
        <item x="3"/>
        <item x="13"/>
        <item x="10"/>
        <item x="9"/>
        <item t="default"/>
      </items>
    </pivotField>
    <pivotField compact="0" outline="0" showAll="0"/>
    <pivotField axis="axisCol" compact="0" outline="0" showAll="0" defaultSubtotal="0">
      <items count="5">
        <item x="0"/>
        <item x="1"/>
        <item x="2"/>
        <item x="3"/>
        <item x="4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axis="axisCol" compact="0" outline="0" showAll="0">
      <items count="4">
        <item x="2"/>
        <item x="0"/>
        <item x="1"/>
        <item t="default"/>
      </items>
    </pivotField>
    <pivotField axis="axisRow" compact="0" outline="0" showAll="0" defaultSubtotal="0">
      <items count="5">
        <item x="4"/>
        <item x="3"/>
        <item x="2"/>
        <item x="1"/>
        <item x="0"/>
      </items>
    </pivotField>
  </pivotFields>
  <rowFields count="2">
    <field x="11"/>
    <field x="5"/>
  </rowFields>
  <rowItems count="5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1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2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3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>
      <x v="4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</rowItems>
  <colFields count="2">
    <field x="7"/>
    <field x="10"/>
  </colFields>
  <colItems count="5">
    <i>
      <x/>
      <x v="1"/>
    </i>
    <i>
      <x v="1"/>
      <x v="2"/>
    </i>
    <i>
      <x v="2"/>
      <x v="1"/>
    </i>
    <i>
      <x v="3"/>
      <x/>
    </i>
    <i>
      <x v="4"/>
      <x v="1"/>
    </i>
  </colItems>
  <pageFields count="1">
    <pageField fld="8" item="0" hier="0"/>
  </pageFields>
  <dataFields count="1">
    <dataField name="Összeg / érték" fld="9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imutatás3" cacheId="0" applyNumberFormats="0" applyBorderFormats="0" applyFontFormats="0" applyPatternFormats="0" applyAlignmentFormats="0" applyWidthHeightFormats="1" dataCaption="Értékek" updatedVersion="3" minRefreshableVersion="3" showCalcMbrs="0" showDrill="0" showDataTips="0" rowGrandTotals="0" colGrandTotals="0" itemPrintTitles="1" mergeItem="1" createdVersion="3" indent="0" showHeaders="0" compact="0" compactData="0" gridDropZones="1" multipleFieldFilters="0">
  <location ref="A3:G60" firstHeaderRow="1" firstDataRow="3" firstDataCol="2" rowPageCount="1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5">
        <item x="0"/>
        <item x="11"/>
        <item x="1"/>
        <item x="5"/>
        <item x="12"/>
        <item x="2"/>
        <item x="6"/>
        <item x="7"/>
        <item x="8"/>
        <item x="4"/>
        <item x="3"/>
        <item x="13"/>
        <item x="10"/>
        <item x="9"/>
        <item t="default"/>
      </items>
    </pivotField>
    <pivotField compact="0" outline="0" showAll="0"/>
    <pivotField axis="axisCol" compact="0" outline="0" showAll="0" defaultSubtotal="0">
      <items count="5">
        <item x="0"/>
        <item x="1"/>
        <item x="2"/>
        <item x="3"/>
        <item x="4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axis="axisCol" compact="0" outline="0" showAll="0">
      <items count="4">
        <item x="2"/>
        <item x="0"/>
        <item x="1"/>
        <item t="default"/>
      </items>
    </pivotField>
    <pivotField axis="axisRow" compact="0" outline="0" showAll="0" defaultSubtotal="0">
      <items count="5">
        <item x="4"/>
        <item x="3"/>
        <item x="2"/>
        <item x="1"/>
        <item x="0"/>
      </items>
    </pivotField>
  </pivotFields>
  <rowFields count="2">
    <field x="11"/>
    <field x="5"/>
  </rowFields>
  <rowItems count="5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1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2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3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>
      <x v="4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</rowItems>
  <colFields count="2">
    <field x="7"/>
    <field x="10"/>
  </colFields>
  <colItems count="5">
    <i>
      <x/>
      <x v="1"/>
    </i>
    <i>
      <x v="1"/>
      <x v="2"/>
    </i>
    <i>
      <x v="2"/>
      <x v="1"/>
    </i>
    <i>
      <x v="3"/>
      <x/>
    </i>
    <i>
      <x v="4"/>
      <x v="1"/>
    </i>
  </colItems>
  <pageFields count="1">
    <pageField fld="8" item="0" hier="0"/>
  </pageFields>
  <dataFields count="1">
    <dataField name="Összeg / érték" fld="9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imutatás4" cacheId="0" applyNumberFormats="0" applyBorderFormats="0" applyFontFormats="0" applyPatternFormats="0" applyAlignmentFormats="0" applyWidthHeightFormats="1" dataCaption="Értékek" updatedVersion="3" minRefreshableVersion="3" showCalcMbrs="0" showDrill="0" showDataTips="0" rowGrandTotals="0" colGrandTotals="0" itemPrintTitles="1" mergeItem="1" createdVersion="3" indent="0" showHeaders="0" compact="0" compactData="0" gridDropZones="1" multipleFieldFilters="0">
  <location ref="A3:G60" firstHeaderRow="1" firstDataRow="3" firstDataCol="2" rowPageCount="1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5">
        <item x="0"/>
        <item x="11"/>
        <item x="1"/>
        <item x="5"/>
        <item x="12"/>
        <item x="2"/>
        <item x="6"/>
        <item x="7"/>
        <item x="8"/>
        <item x="4"/>
        <item x="3"/>
        <item x="13"/>
        <item x="10"/>
        <item x="9"/>
        <item t="default"/>
      </items>
    </pivotField>
    <pivotField compact="0" outline="0" showAll="0"/>
    <pivotField axis="axisCol" compact="0" outline="0" showAll="0" defaultSubtotal="0">
      <items count="5">
        <item x="0"/>
        <item x="1"/>
        <item x="2"/>
        <item x="3"/>
        <item x="4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axis="axisCol" compact="0" outline="0" showAll="0">
      <items count="4">
        <item x="2"/>
        <item x="0"/>
        <item x="1"/>
        <item t="default"/>
      </items>
    </pivotField>
    <pivotField axis="axisRow" compact="0" outline="0" showAll="0" defaultSubtotal="0">
      <items count="5">
        <item x="4"/>
        <item x="3"/>
        <item x="2"/>
        <item x="1"/>
        <item x="0"/>
      </items>
    </pivotField>
  </pivotFields>
  <rowFields count="2">
    <field x="11"/>
    <field x="5"/>
  </rowFields>
  <rowItems count="5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1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2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>
      <x v="3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>
      <x v="4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</rowItems>
  <colFields count="2">
    <field x="7"/>
    <field x="10"/>
  </colFields>
  <colItems count="5">
    <i>
      <x/>
      <x v="1"/>
    </i>
    <i>
      <x v="1"/>
      <x v="2"/>
    </i>
    <i>
      <x v="2"/>
      <x v="1"/>
    </i>
    <i>
      <x v="3"/>
      <x/>
    </i>
    <i>
      <x v="4"/>
      <x v="1"/>
    </i>
  </colItems>
  <pageFields count="1">
    <pageField fld="8" item="0" hier="0"/>
  </pageFields>
  <dataFields count="1">
    <dataField name="Összeg / érték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workbookViewId="0"/>
  </sheetViews>
  <sheetFormatPr defaultRowHeight="15"/>
  <cols>
    <col min="1" max="1" width="26.28515625" customWidth="1"/>
    <col min="2" max="2" width="16" customWidth="1"/>
  </cols>
  <sheetData>
    <row r="2" spans="1:2">
      <c r="A2" s="1" t="s">
        <v>556</v>
      </c>
      <c r="B2" s="1" t="s">
        <v>554</v>
      </c>
    </row>
    <row r="3" spans="1:2">
      <c r="A3" s="36" t="s">
        <v>548</v>
      </c>
      <c r="B3" s="23" t="s">
        <v>555</v>
      </c>
    </row>
    <row r="4" spans="1:2">
      <c r="A4" s="36" t="s">
        <v>549</v>
      </c>
      <c r="B4" s="23" t="s">
        <v>555</v>
      </c>
    </row>
    <row r="5" spans="1:2">
      <c r="A5" s="36" t="s">
        <v>550</v>
      </c>
      <c r="B5" s="23" t="s">
        <v>555</v>
      </c>
    </row>
    <row r="6" spans="1:2">
      <c r="A6" s="36" t="s">
        <v>255</v>
      </c>
      <c r="B6" s="23" t="s">
        <v>555</v>
      </c>
    </row>
    <row r="7" spans="1:2">
      <c r="A7" s="36" t="s">
        <v>366</v>
      </c>
      <c r="B7" s="23" t="s">
        <v>555</v>
      </c>
    </row>
    <row r="8" spans="1:2">
      <c r="A8" s="36" t="s">
        <v>551</v>
      </c>
      <c r="B8" s="23" t="s">
        <v>555</v>
      </c>
    </row>
    <row r="9" spans="1:2">
      <c r="A9" s="36" t="s">
        <v>367</v>
      </c>
      <c r="B9" s="23" t="s">
        <v>555</v>
      </c>
    </row>
    <row r="10" spans="1:2">
      <c r="A10" s="36" t="s">
        <v>368</v>
      </c>
      <c r="B10" s="23" t="s">
        <v>555</v>
      </c>
    </row>
    <row r="11" spans="1:2">
      <c r="A11" s="36" t="s">
        <v>369</v>
      </c>
      <c r="B11" s="23" t="s">
        <v>555</v>
      </c>
    </row>
    <row r="12" spans="1:2">
      <c r="A12" s="36" t="s">
        <v>371</v>
      </c>
      <c r="B12" s="23" t="s">
        <v>555</v>
      </c>
    </row>
    <row r="13" spans="1:2">
      <c r="A13" s="36" t="s">
        <v>557</v>
      </c>
      <c r="B13" s="23" t="s">
        <v>555</v>
      </c>
    </row>
    <row r="14" spans="1:2">
      <c r="A14" s="36" t="s">
        <v>552</v>
      </c>
      <c r="B14" s="23" t="s">
        <v>555</v>
      </c>
    </row>
    <row r="15" spans="1:2">
      <c r="A15" s="36" t="s">
        <v>553</v>
      </c>
      <c r="B15" s="23" t="s">
        <v>555</v>
      </c>
    </row>
  </sheetData>
  <hyperlinks>
    <hyperlink ref="A3" location="Alapadatok!A1" display="Alapadatok"/>
    <hyperlink ref="A4" location="'Agrár szakok'!A1" display="Agrár szakok"/>
    <hyperlink ref="A5" location="Kimutatás!A1" display="Kimutatás"/>
    <hyperlink ref="A6" location="Y0!A1" display="Y0"/>
    <hyperlink ref="A7" location="'x1'!A1" display="x1"/>
    <hyperlink ref="A8" location="x1_2!A1" display="x1_2"/>
    <hyperlink ref="A9" location="'x2'!A1" display="x2"/>
    <hyperlink ref="A10" location="'x3'!A1" display="x3"/>
    <hyperlink ref="A11" location="'x4'!A1" display="x4"/>
    <hyperlink ref="A12" location="'x5'!A1" display="x5"/>
    <hyperlink ref="A13" location="x5_2!A1" display="x5_2"/>
    <hyperlink ref="A14" location="'GVAM SWOT'!A1" display="GVAM SWOT"/>
    <hyperlink ref="A15" location="'GVAM dinamikus SWOT'!A1" display="GVAM dinamikus SWO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37"/>
  <sheetViews>
    <sheetView zoomScale="90" zoomScaleNormal="90" workbookViewId="0">
      <selection sqref="A1:XFD1"/>
    </sheetView>
  </sheetViews>
  <sheetFormatPr defaultRowHeight="15"/>
  <cols>
    <col min="5" max="5" width="27.42578125" customWidth="1"/>
    <col min="6" max="6" width="21" customWidth="1"/>
    <col min="7" max="7" width="27" bestFit="1" customWidth="1"/>
    <col min="8" max="8" width="12.42578125" customWidth="1"/>
    <col min="9" max="9" width="40.7109375" bestFit="1" customWidth="1"/>
    <col min="10" max="10" width="12" customWidth="1"/>
    <col min="11" max="11" width="9.42578125" customWidth="1"/>
    <col min="12" max="12" width="7.57031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11</v>
      </c>
      <c r="J1" s="3" t="s">
        <v>8</v>
      </c>
      <c r="K1" s="1" t="s">
        <v>9</v>
      </c>
      <c r="L1" s="1" t="s">
        <v>10</v>
      </c>
    </row>
    <row r="2" spans="1:12">
      <c r="A2" t="s">
        <v>174</v>
      </c>
      <c r="B2" t="s">
        <v>171</v>
      </c>
      <c r="C2" t="s">
        <v>173</v>
      </c>
      <c r="D2" t="s">
        <v>172</v>
      </c>
      <c r="E2" t="s">
        <v>175</v>
      </c>
      <c r="F2" t="s">
        <v>12</v>
      </c>
      <c r="G2" t="s">
        <v>161</v>
      </c>
      <c r="H2" t="s">
        <v>17</v>
      </c>
      <c r="I2" t="s">
        <v>18</v>
      </c>
      <c r="J2">
        <v>8</v>
      </c>
      <c r="K2" t="s">
        <v>19</v>
      </c>
      <c r="L2">
        <v>2010</v>
      </c>
    </row>
    <row r="3" spans="1:12">
      <c r="A3" t="s">
        <v>174</v>
      </c>
      <c r="B3" t="s">
        <v>171</v>
      </c>
      <c r="C3" t="s">
        <v>173</v>
      </c>
      <c r="D3" t="s">
        <v>172</v>
      </c>
      <c r="E3" t="s">
        <v>187</v>
      </c>
      <c r="F3" t="s">
        <v>13</v>
      </c>
      <c r="G3" t="s">
        <v>161</v>
      </c>
      <c r="H3" t="s">
        <v>17</v>
      </c>
      <c r="I3" t="s">
        <v>18</v>
      </c>
      <c r="J3">
        <v>8</v>
      </c>
      <c r="K3" t="s">
        <v>19</v>
      </c>
      <c r="L3">
        <v>2010</v>
      </c>
    </row>
    <row r="4" spans="1:12">
      <c r="A4" t="s">
        <v>174</v>
      </c>
      <c r="B4" t="s">
        <v>171</v>
      </c>
      <c r="C4" t="s">
        <v>173</v>
      </c>
      <c r="D4" t="s">
        <v>172</v>
      </c>
      <c r="E4" t="s">
        <v>177</v>
      </c>
      <c r="F4" t="s">
        <v>14</v>
      </c>
      <c r="G4" t="s">
        <v>161</v>
      </c>
      <c r="H4" t="s">
        <v>17</v>
      </c>
      <c r="I4" t="s">
        <v>18</v>
      </c>
      <c r="J4">
        <v>2</v>
      </c>
      <c r="K4" t="s">
        <v>19</v>
      </c>
      <c r="L4">
        <v>2010</v>
      </c>
    </row>
    <row r="5" spans="1:12">
      <c r="A5" t="s">
        <v>174</v>
      </c>
      <c r="B5" t="s">
        <v>183</v>
      </c>
      <c r="C5" t="s">
        <v>216</v>
      </c>
      <c r="D5" t="s">
        <v>216</v>
      </c>
      <c r="E5" s="5" t="s">
        <v>217</v>
      </c>
      <c r="F5" t="s">
        <v>15</v>
      </c>
      <c r="G5" t="s">
        <v>161</v>
      </c>
      <c r="H5" t="s">
        <v>17</v>
      </c>
      <c r="I5" t="s">
        <v>18</v>
      </c>
      <c r="J5">
        <v>0</v>
      </c>
      <c r="K5" t="s">
        <v>19</v>
      </c>
      <c r="L5">
        <v>2010</v>
      </c>
    </row>
    <row r="6" spans="1:12">
      <c r="A6" t="s">
        <v>174</v>
      </c>
      <c r="B6" t="s">
        <v>189</v>
      </c>
      <c r="C6" t="s">
        <v>219</v>
      </c>
      <c r="D6" t="s">
        <v>220</v>
      </c>
      <c r="E6" s="5" t="s">
        <v>221</v>
      </c>
      <c r="F6" t="s">
        <v>16</v>
      </c>
      <c r="G6" t="s">
        <v>161</v>
      </c>
      <c r="H6" t="s">
        <v>17</v>
      </c>
      <c r="I6" t="s">
        <v>18</v>
      </c>
      <c r="J6">
        <v>0</v>
      </c>
      <c r="K6" t="s">
        <v>19</v>
      </c>
      <c r="L6">
        <v>2010</v>
      </c>
    </row>
    <row r="7" spans="1:12">
      <c r="A7" t="s">
        <v>174</v>
      </c>
      <c r="B7" t="s">
        <v>171</v>
      </c>
      <c r="C7" t="s">
        <v>173</v>
      </c>
      <c r="D7" t="s">
        <v>172</v>
      </c>
      <c r="E7" t="s">
        <v>187</v>
      </c>
      <c r="F7" t="s">
        <v>13</v>
      </c>
      <c r="G7" t="s">
        <v>161</v>
      </c>
      <c r="H7" t="s">
        <v>20</v>
      </c>
      <c r="I7" t="s">
        <v>18</v>
      </c>
      <c r="J7">
        <v>457.4</v>
      </c>
      <c r="L7">
        <v>2010</v>
      </c>
    </row>
    <row r="8" spans="1:12">
      <c r="A8" t="s">
        <v>174</v>
      </c>
      <c r="B8" t="s">
        <v>171</v>
      </c>
      <c r="C8" t="s">
        <v>173</v>
      </c>
      <c r="D8" t="s">
        <v>172</v>
      </c>
      <c r="E8" t="s">
        <v>175</v>
      </c>
      <c r="F8" t="s">
        <v>12</v>
      </c>
      <c r="G8" t="s">
        <v>161</v>
      </c>
      <c r="H8" t="s">
        <v>20</v>
      </c>
      <c r="I8" t="s">
        <v>18</v>
      </c>
      <c r="J8">
        <v>456.3</v>
      </c>
      <c r="L8">
        <v>2010</v>
      </c>
    </row>
    <row r="9" spans="1:12">
      <c r="A9" t="s">
        <v>174</v>
      </c>
      <c r="B9" t="s">
        <v>171</v>
      </c>
      <c r="C9" t="s">
        <v>173</v>
      </c>
      <c r="D9" t="s">
        <v>172</v>
      </c>
      <c r="E9" t="s">
        <v>177</v>
      </c>
      <c r="F9" t="s">
        <v>14</v>
      </c>
      <c r="G9" t="s">
        <v>161</v>
      </c>
      <c r="H9" t="s">
        <v>20</v>
      </c>
      <c r="I9" t="s">
        <v>18</v>
      </c>
      <c r="J9">
        <v>451.4</v>
      </c>
      <c r="L9">
        <v>2010</v>
      </c>
    </row>
    <row r="10" spans="1:12">
      <c r="A10" t="s">
        <v>174</v>
      </c>
      <c r="B10" t="s">
        <v>189</v>
      </c>
      <c r="C10" t="s">
        <v>219</v>
      </c>
      <c r="D10" t="s">
        <v>220</v>
      </c>
      <c r="E10" s="5" t="s">
        <v>221</v>
      </c>
      <c r="F10" t="s">
        <v>16</v>
      </c>
      <c r="G10" t="s">
        <v>161</v>
      </c>
      <c r="H10" t="s">
        <v>20</v>
      </c>
      <c r="I10" t="s">
        <v>18</v>
      </c>
      <c r="J10">
        <v>430.3</v>
      </c>
      <c r="L10">
        <v>2010</v>
      </c>
    </row>
    <row r="11" spans="1:12">
      <c r="A11" t="s">
        <v>174</v>
      </c>
      <c r="B11" t="s">
        <v>183</v>
      </c>
      <c r="C11" t="s">
        <v>216</v>
      </c>
      <c r="D11" t="s">
        <v>216</v>
      </c>
      <c r="E11" s="5" t="s">
        <v>217</v>
      </c>
      <c r="F11" t="s">
        <v>15</v>
      </c>
      <c r="G11" t="s">
        <v>161</v>
      </c>
      <c r="H11" t="s">
        <v>20</v>
      </c>
      <c r="I11" t="s">
        <v>18</v>
      </c>
      <c r="J11">
        <v>418.5</v>
      </c>
      <c r="L11">
        <v>2010</v>
      </c>
    </row>
    <row r="12" spans="1:12">
      <c r="A12" t="s">
        <v>174</v>
      </c>
      <c r="B12" t="s">
        <v>171</v>
      </c>
      <c r="C12" t="s">
        <v>173</v>
      </c>
      <c r="D12" t="s">
        <v>172</v>
      </c>
      <c r="E12" t="s">
        <v>175</v>
      </c>
      <c r="F12" t="s">
        <v>12</v>
      </c>
      <c r="G12" t="s">
        <v>161</v>
      </c>
      <c r="H12" t="s">
        <v>21</v>
      </c>
      <c r="I12" t="s">
        <v>18</v>
      </c>
      <c r="J12">
        <v>196</v>
      </c>
      <c r="K12" t="s">
        <v>19</v>
      </c>
      <c r="L12">
        <v>2010</v>
      </c>
    </row>
    <row r="13" spans="1:12">
      <c r="A13" t="s">
        <v>174</v>
      </c>
      <c r="B13" t="s">
        <v>171</v>
      </c>
      <c r="C13" t="s">
        <v>173</v>
      </c>
      <c r="D13" t="s">
        <v>172</v>
      </c>
      <c r="E13" t="s">
        <v>187</v>
      </c>
      <c r="F13" t="s">
        <v>13</v>
      </c>
      <c r="G13" t="s">
        <v>161</v>
      </c>
      <c r="H13" t="s">
        <v>21</v>
      </c>
      <c r="I13" t="s">
        <v>18</v>
      </c>
      <c r="J13">
        <v>78</v>
      </c>
      <c r="K13" t="s">
        <v>19</v>
      </c>
      <c r="L13">
        <v>2010</v>
      </c>
    </row>
    <row r="14" spans="1:12">
      <c r="A14" t="s">
        <v>174</v>
      </c>
      <c r="B14" t="s">
        <v>171</v>
      </c>
      <c r="C14" t="s">
        <v>173</v>
      </c>
      <c r="D14" t="s">
        <v>172</v>
      </c>
      <c r="E14" t="s">
        <v>177</v>
      </c>
      <c r="F14" t="s">
        <v>14</v>
      </c>
      <c r="G14" t="s">
        <v>161</v>
      </c>
      <c r="H14" t="s">
        <v>21</v>
      </c>
      <c r="I14" t="s">
        <v>18</v>
      </c>
      <c r="J14">
        <v>43</v>
      </c>
      <c r="K14" t="s">
        <v>19</v>
      </c>
      <c r="L14">
        <v>2010</v>
      </c>
    </row>
    <row r="15" spans="1:12">
      <c r="A15" t="s">
        <v>174</v>
      </c>
      <c r="B15" t="s">
        <v>189</v>
      </c>
      <c r="C15" t="s">
        <v>219</v>
      </c>
      <c r="D15" t="s">
        <v>220</v>
      </c>
      <c r="E15" s="5" t="s">
        <v>221</v>
      </c>
      <c r="F15" t="s">
        <v>16</v>
      </c>
      <c r="G15" t="s">
        <v>161</v>
      </c>
      <c r="H15" t="s">
        <v>21</v>
      </c>
      <c r="I15" t="s">
        <v>18</v>
      </c>
      <c r="J15">
        <v>29</v>
      </c>
      <c r="K15" t="s">
        <v>19</v>
      </c>
      <c r="L15">
        <v>2010</v>
      </c>
    </row>
    <row r="16" spans="1:12">
      <c r="A16" t="s">
        <v>174</v>
      </c>
      <c r="B16" t="s">
        <v>183</v>
      </c>
      <c r="C16" t="s">
        <v>216</v>
      </c>
      <c r="D16" t="s">
        <v>216</v>
      </c>
      <c r="E16" s="5" t="s">
        <v>217</v>
      </c>
      <c r="F16" t="s">
        <v>15</v>
      </c>
      <c r="G16" t="s">
        <v>161</v>
      </c>
      <c r="H16" t="s">
        <v>21</v>
      </c>
      <c r="I16" t="s">
        <v>18</v>
      </c>
      <c r="J16">
        <v>12</v>
      </c>
      <c r="K16" t="s">
        <v>19</v>
      </c>
      <c r="L16">
        <v>2010</v>
      </c>
    </row>
    <row r="17" spans="1:12">
      <c r="A17" t="s">
        <v>174</v>
      </c>
      <c r="B17" t="s">
        <v>183</v>
      </c>
      <c r="C17" t="s">
        <v>216</v>
      </c>
      <c r="D17" t="s">
        <v>216</v>
      </c>
      <c r="E17" s="5" t="s">
        <v>217</v>
      </c>
      <c r="F17" t="s">
        <v>15</v>
      </c>
      <c r="G17" t="s">
        <v>161</v>
      </c>
      <c r="H17" t="s">
        <v>22</v>
      </c>
      <c r="I17" t="s">
        <v>18</v>
      </c>
      <c r="J17" s="6">
        <v>0.16669999999999999</v>
      </c>
      <c r="K17" t="s">
        <v>23</v>
      </c>
      <c r="L17">
        <v>2010</v>
      </c>
    </row>
    <row r="18" spans="1:12">
      <c r="A18" t="s">
        <v>174</v>
      </c>
      <c r="B18" t="s">
        <v>171</v>
      </c>
      <c r="C18" t="s">
        <v>173</v>
      </c>
      <c r="D18" t="s">
        <v>172</v>
      </c>
      <c r="E18" t="s">
        <v>175</v>
      </c>
      <c r="F18" t="s">
        <v>12</v>
      </c>
      <c r="G18" t="s">
        <v>161</v>
      </c>
      <c r="H18" t="s">
        <v>22</v>
      </c>
      <c r="I18" t="s">
        <v>18</v>
      </c>
      <c r="J18" s="6">
        <v>0.26529999999999998</v>
      </c>
      <c r="K18" t="s">
        <v>23</v>
      </c>
      <c r="L18">
        <v>2010</v>
      </c>
    </row>
    <row r="19" spans="1:12">
      <c r="A19" t="s">
        <v>174</v>
      </c>
      <c r="B19" t="s">
        <v>171</v>
      </c>
      <c r="C19" t="s">
        <v>173</v>
      </c>
      <c r="D19" t="s">
        <v>172</v>
      </c>
      <c r="E19" t="s">
        <v>177</v>
      </c>
      <c r="F19" t="s">
        <v>14</v>
      </c>
      <c r="G19" t="s">
        <v>161</v>
      </c>
      <c r="H19" t="s">
        <v>22</v>
      </c>
      <c r="I19" t="s">
        <v>18</v>
      </c>
      <c r="J19" s="6">
        <v>0.30230000000000001</v>
      </c>
      <c r="K19" t="s">
        <v>23</v>
      </c>
      <c r="L19">
        <v>2010</v>
      </c>
    </row>
    <row r="20" spans="1:12">
      <c r="A20" t="s">
        <v>174</v>
      </c>
      <c r="B20" t="s">
        <v>189</v>
      </c>
      <c r="C20" t="s">
        <v>219</v>
      </c>
      <c r="D20" t="s">
        <v>220</v>
      </c>
      <c r="E20" s="5" t="s">
        <v>221</v>
      </c>
      <c r="F20" t="s">
        <v>16</v>
      </c>
      <c r="G20" t="s">
        <v>161</v>
      </c>
      <c r="H20" t="s">
        <v>22</v>
      </c>
      <c r="I20" t="s">
        <v>18</v>
      </c>
      <c r="J20" s="6">
        <v>0.37930000000000003</v>
      </c>
      <c r="K20" t="s">
        <v>23</v>
      </c>
      <c r="L20">
        <v>2010</v>
      </c>
    </row>
    <row r="21" spans="1:12">
      <c r="A21" t="s">
        <v>174</v>
      </c>
      <c r="B21" t="s">
        <v>171</v>
      </c>
      <c r="C21" t="s">
        <v>173</v>
      </c>
      <c r="D21" t="s">
        <v>172</v>
      </c>
      <c r="E21" t="s">
        <v>187</v>
      </c>
      <c r="F21" t="s">
        <v>13</v>
      </c>
      <c r="G21" t="s">
        <v>161</v>
      </c>
      <c r="H21" t="s">
        <v>22</v>
      </c>
      <c r="I21" t="s">
        <v>18</v>
      </c>
      <c r="J21" s="6">
        <v>0.42309999999999998</v>
      </c>
      <c r="K21" t="s">
        <v>23</v>
      </c>
      <c r="L21">
        <v>2010</v>
      </c>
    </row>
    <row r="22" spans="1:12">
      <c r="A22" t="s">
        <v>174</v>
      </c>
      <c r="B22" t="s">
        <v>171</v>
      </c>
      <c r="C22" t="s">
        <v>173</v>
      </c>
      <c r="D22" t="s">
        <v>172</v>
      </c>
      <c r="E22" t="s">
        <v>175</v>
      </c>
      <c r="F22" t="s">
        <v>12</v>
      </c>
      <c r="G22" t="s">
        <v>161</v>
      </c>
      <c r="H22" t="s">
        <v>24</v>
      </c>
      <c r="I22" t="s">
        <v>18</v>
      </c>
      <c r="J22">
        <v>8</v>
      </c>
      <c r="K22" t="s">
        <v>19</v>
      </c>
      <c r="L22">
        <v>2010</v>
      </c>
    </row>
    <row r="23" spans="1:12">
      <c r="A23" t="s">
        <v>174</v>
      </c>
      <c r="B23" t="s">
        <v>171</v>
      </c>
      <c r="C23" t="s">
        <v>173</v>
      </c>
      <c r="D23" t="s">
        <v>172</v>
      </c>
      <c r="E23" t="s">
        <v>187</v>
      </c>
      <c r="F23" t="s">
        <v>13</v>
      </c>
      <c r="G23" t="s">
        <v>161</v>
      </c>
      <c r="H23" t="s">
        <v>24</v>
      </c>
      <c r="I23" t="s">
        <v>18</v>
      </c>
      <c r="J23">
        <v>5</v>
      </c>
      <c r="K23" t="s">
        <v>19</v>
      </c>
      <c r="L23">
        <v>2010</v>
      </c>
    </row>
    <row r="24" spans="1:12">
      <c r="A24" t="s">
        <v>174</v>
      </c>
      <c r="B24" t="s">
        <v>171</v>
      </c>
      <c r="C24" t="s">
        <v>173</v>
      </c>
      <c r="D24" t="s">
        <v>172</v>
      </c>
      <c r="E24" t="s">
        <v>177</v>
      </c>
      <c r="F24" t="s">
        <v>14</v>
      </c>
      <c r="G24" t="s">
        <v>161</v>
      </c>
      <c r="H24" t="s">
        <v>24</v>
      </c>
      <c r="I24" t="s">
        <v>18</v>
      </c>
      <c r="J24">
        <v>3</v>
      </c>
      <c r="K24" t="s">
        <v>19</v>
      </c>
      <c r="L24">
        <v>2010</v>
      </c>
    </row>
    <row r="25" spans="1:12">
      <c r="A25" t="s">
        <v>174</v>
      </c>
      <c r="B25" t="s">
        <v>189</v>
      </c>
      <c r="C25" t="s">
        <v>219</v>
      </c>
      <c r="D25" t="s">
        <v>220</v>
      </c>
      <c r="E25" s="5" t="s">
        <v>221</v>
      </c>
      <c r="F25" t="s">
        <v>16</v>
      </c>
      <c r="G25" t="s">
        <v>161</v>
      </c>
      <c r="H25" t="s">
        <v>24</v>
      </c>
      <c r="I25" t="s">
        <v>18</v>
      </c>
      <c r="J25">
        <v>1</v>
      </c>
      <c r="K25" t="s">
        <v>19</v>
      </c>
      <c r="L25">
        <v>2010</v>
      </c>
    </row>
    <row r="26" spans="1:12">
      <c r="A26" t="s">
        <v>174</v>
      </c>
      <c r="B26" t="s">
        <v>183</v>
      </c>
      <c r="C26" t="s">
        <v>216</v>
      </c>
      <c r="D26" t="s">
        <v>216</v>
      </c>
      <c r="E26" s="5" t="s">
        <v>217</v>
      </c>
      <c r="F26" t="s">
        <v>15</v>
      </c>
      <c r="G26" t="s">
        <v>161</v>
      </c>
      <c r="H26" t="s">
        <v>24</v>
      </c>
      <c r="I26" t="s">
        <v>18</v>
      </c>
      <c r="J26">
        <v>0</v>
      </c>
      <c r="K26" t="s">
        <v>19</v>
      </c>
      <c r="L26">
        <v>2010</v>
      </c>
    </row>
    <row r="27" spans="1:12">
      <c r="A27" t="s">
        <v>174</v>
      </c>
      <c r="B27" t="s">
        <v>171</v>
      </c>
      <c r="C27" t="s">
        <v>173</v>
      </c>
      <c r="D27" t="s">
        <v>172</v>
      </c>
      <c r="E27" t="s">
        <v>28</v>
      </c>
      <c r="F27" t="s">
        <v>28</v>
      </c>
      <c r="G27" t="s">
        <v>162</v>
      </c>
      <c r="H27" t="s">
        <v>17</v>
      </c>
      <c r="I27" t="s">
        <v>25</v>
      </c>
      <c r="J27">
        <v>2</v>
      </c>
      <c r="K27" t="s">
        <v>19</v>
      </c>
      <c r="L27">
        <v>2010</v>
      </c>
    </row>
    <row r="28" spans="1:12">
      <c r="A28" t="s">
        <v>174</v>
      </c>
      <c r="B28" t="s">
        <v>179</v>
      </c>
      <c r="C28" t="s">
        <v>180</v>
      </c>
      <c r="D28" t="s">
        <v>181</v>
      </c>
      <c r="E28" t="s">
        <v>182</v>
      </c>
      <c r="F28" t="s">
        <v>27</v>
      </c>
      <c r="G28" t="s">
        <v>162</v>
      </c>
      <c r="H28" t="s">
        <v>17</v>
      </c>
      <c r="I28" t="s">
        <v>25</v>
      </c>
      <c r="J28">
        <v>0</v>
      </c>
      <c r="K28" t="s">
        <v>19</v>
      </c>
      <c r="L28">
        <v>2010</v>
      </c>
    </row>
    <row r="29" spans="1:12">
      <c r="A29" t="s">
        <v>174</v>
      </c>
      <c r="B29" t="s">
        <v>194</v>
      </c>
      <c r="C29" t="s">
        <v>203</v>
      </c>
      <c r="D29" t="s">
        <v>204</v>
      </c>
      <c r="E29" s="5" t="s">
        <v>205</v>
      </c>
      <c r="F29" t="s">
        <v>29</v>
      </c>
      <c r="G29" t="s">
        <v>162</v>
      </c>
      <c r="H29" t="s">
        <v>17</v>
      </c>
      <c r="I29" t="s">
        <v>25</v>
      </c>
      <c r="J29">
        <v>0</v>
      </c>
      <c r="K29" t="s">
        <v>19</v>
      </c>
      <c r="L29">
        <v>2010</v>
      </c>
    </row>
    <row r="30" spans="1:12">
      <c r="A30" t="s">
        <v>174</v>
      </c>
      <c r="B30" t="s">
        <v>189</v>
      </c>
      <c r="C30" t="s">
        <v>219</v>
      </c>
      <c r="D30" t="s">
        <v>220</v>
      </c>
      <c r="E30" s="5" t="s">
        <v>221</v>
      </c>
      <c r="F30" t="s">
        <v>26</v>
      </c>
      <c r="G30" t="s">
        <v>162</v>
      </c>
      <c r="H30" t="s">
        <v>17</v>
      </c>
      <c r="I30" t="s">
        <v>25</v>
      </c>
      <c r="J30">
        <v>0</v>
      </c>
      <c r="K30" t="s">
        <v>19</v>
      </c>
      <c r="L30">
        <v>2010</v>
      </c>
    </row>
    <row r="31" spans="1:12">
      <c r="A31" t="s">
        <v>174</v>
      </c>
      <c r="B31" t="s">
        <v>189</v>
      </c>
      <c r="C31" t="s">
        <v>219</v>
      </c>
      <c r="D31" t="s">
        <v>220</v>
      </c>
      <c r="E31" s="5" t="s">
        <v>221</v>
      </c>
      <c r="F31" t="s">
        <v>26</v>
      </c>
      <c r="G31" t="s">
        <v>162</v>
      </c>
      <c r="H31" t="s">
        <v>20</v>
      </c>
      <c r="I31" t="s">
        <v>25</v>
      </c>
      <c r="J31">
        <v>412</v>
      </c>
      <c r="L31">
        <v>2010</v>
      </c>
    </row>
    <row r="32" spans="1:12">
      <c r="A32" t="s">
        <v>174</v>
      </c>
      <c r="B32" t="s">
        <v>179</v>
      </c>
      <c r="C32" t="s">
        <v>180</v>
      </c>
      <c r="D32" t="s">
        <v>181</v>
      </c>
      <c r="E32" t="s">
        <v>182</v>
      </c>
      <c r="F32" t="s">
        <v>27</v>
      </c>
      <c r="G32" t="s">
        <v>162</v>
      </c>
      <c r="H32" t="s">
        <v>20</v>
      </c>
      <c r="I32" t="s">
        <v>25</v>
      </c>
      <c r="J32">
        <v>400</v>
      </c>
      <c r="L32">
        <v>2010</v>
      </c>
    </row>
    <row r="33" spans="1:12">
      <c r="A33" t="s">
        <v>174</v>
      </c>
      <c r="B33" t="s">
        <v>171</v>
      </c>
      <c r="C33" t="s">
        <v>173</v>
      </c>
      <c r="D33" t="s">
        <v>172</v>
      </c>
      <c r="E33" t="s">
        <v>28</v>
      </c>
      <c r="F33" t="s">
        <v>28</v>
      </c>
      <c r="G33" t="s">
        <v>162</v>
      </c>
      <c r="H33" t="s">
        <v>20</v>
      </c>
      <c r="I33" t="s">
        <v>25</v>
      </c>
      <c r="J33">
        <v>377.3</v>
      </c>
      <c r="L33">
        <v>2010</v>
      </c>
    </row>
    <row r="34" spans="1:12">
      <c r="A34" t="s">
        <v>174</v>
      </c>
      <c r="B34" t="s">
        <v>194</v>
      </c>
      <c r="C34" t="s">
        <v>203</v>
      </c>
      <c r="D34" t="s">
        <v>204</v>
      </c>
      <c r="E34" s="5" t="s">
        <v>205</v>
      </c>
      <c r="F34" t="s">
        <v>29</v>
      </c>
      <c r="G34" t="s">
        <v>162</v>
      </c>
      <c r="H34" t="s">
        <v>20</v>
      </c>
      <c r="I34" t="s">
        <v>25</v>
      </c>
      <c r="J34" t="s">
        <v>30</v>
      </c>
      <c r="L34">
        <v>2010</v>
      </c>
    </row>
    <row r="35" spans="1:12">
      <c r="A35" t="s">
        <v>174</v>
      </c>
      <c r="B35" t="s">
        <v>189</v>
      </c>
      <c r="C35" t="s">
        <v>219</v>
      </c>
      <c r="D35" t="s">
        <v>220</v>
      </c>
      <c r="E35" s="5" t="s">
        <v>221</v>
      </c>
      <c r="F35" t="s">
        <v>26</v>
      </c>
      <c r="G35" t="s">
        <v>162</v>
      </c>
      <c r="H35" t="s">
        <v>21</v>
      </c>
      <c r="I35" t="s">
        <v>25</v>
      </c>
      <c r="J35">
        <v>34</v>
      </c>
      <c r="K35" t="s">
        <v>19</v>
      </c>
      <c r="L35">
        <v>2010</v>
      </c>
    </row>
    <row r="36" spans="1:12">
      <c r="A36" t="s">
        <v>174</v>
      </c>
      <c r="B36" t="s">
        <v>171</v>
      </c>
      <c r="C36" t="s">
        <v>173</v>
      </c>
      <c r="D36" t="s">
        <v>172</v>
      </c>
      <c r="E36" t="s">
        <v>28</v>
      </c>
      <c r="F36" t="s">
        <v>28</v>
      </c>
      <c r="G36" t="s">
        <v>162</v>
      </c>
      <c r="H36" t="s">
        <v>21</v>
      </c>
      <c r="I36" t="s">
        <v>25</v>
      </c>
      <c r="J36">
        <v>31</v>
      </c>
      <c r="K36" t="s">
        <v>19</v>
      </c>
      <c r="L36">
        <v>2010</v>
      </c>
    </row>
    <row r="37" spans="1:12">
      <c r="A37" t="s">
        <v>174</v>
      </c>
      <c r="B37" t="s">
        <v>179</v>
      </c>
      <c r="C37" t="s">
        <v>180</v>
      </c>
      <c r="D37" t="s">
        <v>181</v>
      </c>
      <c r="E37" t="s">
        <v>182</v>
      </c>
      <c r="F37" t="s">
        <v>27</v>
      </c>
      <c r="G37" t="s">
        <v>162</v>
      </c>
      <c r="H37" t="s">
        <v>21</v>
      </c>
      <c r="I37" t="s">
        <v>25</v>
      </c>
      <c r="J37">
        <v>4</v>
      </c>
      <c r="K37" t="s">
        <v>19</v>
      </c>
      <c r="L37">
        <v>2010</v>
      </c>
    </row>
    <row r="38" spans="1:12">
      <c r="A38" t="s">
        <v>174</v>
      </c>
      <c r="B38" t="s">
        <v>194</v>
      </c>
      <c r="C38" t="s">
        <v>203</v>
      </c>
      <c r="D38" t="s">
        <v>204</v>
      </c>
      <c r="E38" s="5" t="s">
        <v>205</v>
      </c>
      <c r="F38" t="s">
        <v>29</v>
      </c>
      <c r="G38" t="s">
        <v>162</v>
      </c>
      <c r="H38" t="s">
        <v>21</v>
      </c>
      <c r="I38" t="s">
        <v>25</v>
      </c>
      <c r="J38">
        <v>1</v>
      </c>
      <c r="K38" t="s">
        <v>19</v>
      </c>
      <c r="L38">
        <v>2010</v>
      </c>
    </row>
    <row r="39" spans="1:12">
      <c r="A39" t="s">
        <v>174</v>
      </c>
      <c r="B39" t="s">
        <v>189</v>
      </c>
      <c r="C39" t="s">
        <v>219</v>
      </c>
      <c r="D39" t="s">
        <v>220</v>
      </c>
      <c r="E39" s="5" t="s">
        <v>221</v>
      </c>
      <c r="F39" t="s">
        <v>26</v>
      </c>
      <c r="G39" t="s">
        <v>162</v>
      </c>
      <c r="H39" t="s">
        <v>22</v>
      </c>
      <c r="I39" t="s">
        <v>25</v>
      </c>
      <c r="J39" s="6">
        <v>0.1176</v>
      </c>
      <c r="K39" t="s">
        <v>23</v>
      </c>
      <c r="L39">
        <v>2010</v>
      </c>
    </row>
    <row r="40" spans="1:12">
      <c r="A40" t="s">
        <v>174</v>
      </c>
      <c r="B40" t="s">
        <v>179</v>
      </c>
      <c r="C40" t="s">
        <v>180</v>
      </c>
      <c r="D40" t="s">
        <v>181</v>
      </c>
      <c r="E40" t="s">
        <v>182</v>
      </c>
      <c r="F40" t="s">
        <v>27</v>
      </c>
      <c r="G40" t="s">
        <v>162</v>
      </c>
      <c r="H40" t="s">
        <v>22</v>
      </c>
      <c r="I40" t="s">
        <v>25</v>
      </c>
      <c r="J40" s="4">
        <v>0.25</v>
      </c>
      <c r="K40" t="s">
        <v>23</v>
      </c>
      <c r="L40">
        <v>2010</v>
      </c>
    </row>
    <row r="41" spans="1:12">
      <c r="A41" t="s">
        <v>174</v>
      </c>
      <c r="B41" t="s">
        <v>171</v>
      </c>
      <c r="C41" t="s">
        <v>173</v>
      </c>
      <c r="D41" t="s">
        <v>172</v>
      </c>
      <c r="E41" t="s">
        <v>28</v>
      </c>
      <c r="F41" t="s">
        <v>28</v>
      </c>
      <c r="G41" t="s">
        <v>162</v>
      </c>
      <c r="H41" t="s">
        <v>22</v>
      </c>
      <c r="I41" t="s">
        <v>25</v>
      </c>
      <c r="J41" s="6">
        <v>0.4194</v>
      </c>
      <c r="K41" t="s">
        <v>23</v>
      </c>
      <c r="L41">
        <v>2010</v>
      </c>
    </row>
    <row r="42" spans="1:12">
      <c r="A42" t="s">
        <v>174</v>
      </c>
      <c r="B42" t="s">
        <v>194</v>
      </c>
      <c r="C42" t="s">
        <v>203</v>
      </c>
      <c r="D42" t="s">
        <v>204</v>
      </c>
      <c r="E42" s="5" t="s">
        <v>205</v>
      </c>
      <c r="F42" t="s">
        <v>29</v>
      </c>
      <c r="G42" t="s">
        <v>162</v>
      </c>
      <c r="H42" t="s">
        <v>22</v>
      </c>
      <c r="I42" t="s">
        <v>25</v>
      </c>
      <c r="J42" s="4">
        <v>0</v>
      </c>
      <c r="K42" t="s">
        <v>23</v>
      </c>
      <c r="L42">
        <v>2010</v>
      </c>
    </row>
    <row r="43" spans="1:12">
      <c r="A43" t="s">
        <v>174</v>
      </c>
      <c r="B43" t="s">
        <v>171</v>
      </c>
      <c r="C43" t="s">
        <v>173</v>
      </c>
      <c r="D43" t="s">
        <v>172</v>
      </c>
      <c r="E43" t="s">
        <v>28</v>
      </c>
      <c r="F43" t="s">
        <v>28</v>
      </c>
      <c r="G43" t="s">
        <v>162</v>
      </c>
      <c r="H43" t="s">
        <v>24</v>
      </c>
      <c r="I43" t="s">
        <v>25</v>
      </c>
      <c r="J43">
        <v>2</v>
      </c>
      <c r="K43" t="s">
        <v>19</v>
      </c>
      <c r="L43">
        <v>2010</v>
      </c>
    </row>
    <row r="44" spans="1:12">
      <c r="A44" t="s">
        <v>174</v>
      </c>
      <c r="B44" t="s">
        <v>179</v>
      </c>
      <c r="C44" t="s">
        <v>180</v>
      </c>
      <c r="D44" t="s">
        <v>181</v>
      </c>
      <c r="E44" t="s">
        <v>182</v>
      </c>
      <c r="F44" t="s">
        <v>27</v>
      </c>
      <c r="G44" t="s">
        <v>162</v>
      </c>
      <c r="H44" t="s">
        <v>24</v>
      </c>
      <c r="I44" t="s">
        <v>25</v>
      </c>
      <c r="J44">
        <v>0</v>
      </c>
      <c r="K44" t="s">
        <v>19</v>
      </c>
      <c r="L44">
        <v>2010</v>
      </c>
    </row>
    <row r="45" spans="1:12">
      <c r="A45" t="s">
        <v>174</v>
      </c>
      <c r="B45" t="s">
        <v>194</v>
      </c>
      <c r="C45" t="s">
        <v>203</v>
      </c>
      <c r="D45" t="s">
        <v>204</v>
      </c>
      <c r="E45" s="5" t="s">
        <v>205</v>
      </c>
      <c r="F45" t="s">
        <v>29</v>
      </c>
      <c r="G45" t="s">
        <v>162</v>
      </c>
      <c r="H45" t="s">
        <v>24</v>
      </c>
      <c r="I45" t="s">
        <v>25</v>
      </c>
      <c r="J45" t="s">
        <v>30</v>
      </c>
      <c r="K45" t="s">
        <v>19</v>
      </c>
      <c r="L45">
        <v>2010</v>
      </c>
    </row>
    <row r="46" spans="1:12">
      <c r="A46" t="s">
        <v>174</v>
      </c>
      <c r="B46" t="s">
        <v>189</v>
      </c>
      <c r="C46" t="s">
        <v>219</v>
      </c>
      <c r="D46" t="s">
        <v>220</v>
      </c>
      <c r="E46" s="5" t="s">
        <v>221</v>
      </c>
      <c r="F46" t="s">
        <v>26</v>
      </c>
      <c r="G46" t="s">
        <v>162</v>
      </c>
      <c r="H46" t="s">
        <v>24</v>
      </c>
      <c r="I46" t="s">
        <v>25</v>
      </c>
      <c r="J46">
        <v>0</v>
      </c>
      <c r="K46" t="s">
        <v>19</v>
      </c>
      <c r="L46">
        <v>2010</v>
      </c>
    </row>
    <row r="47" spans="1:12">
      <c r="A47" t="s">
        <v>174</v>
      </c>
      <c r="B47" t="s">
        <v>189</v>
      </c>
      <c r="C47" t="s">
        <v>190</v>
      </c>
      <c r="D47" t="s">
        <v>191</v>
      </c>
      <c r="E47" s="5" t="s">
        <v>192</v>
      </c>
      <c r="F47" t="s">
        <v>31</v>
      </c>
      <c r="G47" t="s">
        <v>163</v>
      </c>
      <c r="H47" t="s">
        <v>17</v>
      </c>
      <c r="I47" t="s">
        <v>36</v>
      </c>
      <c r="J47">
        <v>1</v>
      </c>
      <c r="K47" t="s">
        <v>19</v>
      </c>
      <c r="L47">
        <v>2010</v>
      </c>
    </row>
    <row r="48" spans="1:12">
      <c r="A48" t="s">
        <v>174</v>
      </c>
      <c r="B48" t="s">
        <v>171</v>
      </c>
      <c r="C48" t="s">
        <v>173</v>
      </c>
      <c r="D48" t="s">
        <v>233</v>
      </c>
      <c r="E48" s="5" t="s">
        <v>230</v>
      </c>
      <c r="F48" t="s">
        <v>32</v>
      </c>
      <c r="G48" t="s">
        <v>163</v>
      </c>
      <c r="H48" t="s">
        <v>17</v>
      </c>
      <c r="I48" t="s">
        <v>36</v>
      </c>
      <c r="J48">
        <v>1</v>
      </c>
      <c r="K48" t="s">
        <v>19</v>
      </c>
      <c r="L48">
        <v>2010</v>
      </c>
    </row>
    <row r="49" spans="1:12">
      <c r="A49" t="s">
        <v>174</v>
      </c>
      <c r="B49" t="s">
        <v>179</v>
      </c>
      <c r="C49" t="s">
        <v>180</v>
      </c>
      <c r="D49" t="s">
        <v>181</v>
      </c>
      <c r="E49" t="s">
        <v>182</v>
      </c>
      <c r="F49" t="s">
        <v>33</v>
      </c>
      <c r="G49" t="s">
        <v>163</v>
      </c>
      <c r="H49" t="s">
        <v>17</v>
      </c>
      <c r="I49" t="s">
        <v>36</v>
      </c>
      <c r="J49" t="s">
        <v>30</v>
      </c>
      <c r="K49" t="s">
        <v>19</v>
      </c>
      <c r="L49">
        <v>2010</v>
      </c>
    </row>
    <row r="50" spans="1:12">
      <c r="A50" t="s">
        <v>174</v>
      </c>
      <c r="B50" t="s">
        <v>211</v>
      </c>
      <c r="C50" t="s">
        <v>212</v>
      </c>
      <c r="D50" t="s">
        <v>213</v>
      </c>
      <c r="E50" s="5" t="s">
        <v>214</v>
      </c>
      <c r="F50" t="s">
        <v>34</v>
      </c>
      <c r="G50" t="s">
        <v>163</v>
      </c>
      <c r="H50" t="s">
        <v>17</v>
      </c>
      <c r="I50" t="s">
        <v>36</v>
      </c>
      <c r="J50">
        <v>0</v>
      </c>
      <c r="K50" t="s">
        <v>19</v>
      </c>
      <c r="L50">
        <v>2010</v>
      </c>
    </row>
    <row r="51" spans="1:12">
      <c r="A51" t="s">
        <v>174</v>
      </c>
      <c r="B51" t="s">
        <v>183</v>
      </c>
      <c r="C51" t="s">
        <v>216</v>
      </c>
      <c r="D51" t="s">
        <v>216</v>
      </c>
      <c r="E51" s="5" t="s">
        <v>217</v>
      </c>
      <c r="F51" t="s">
        <v>35</v>
      </c>
      <c r="G51" t="s">
        <v>163</v>
      </c>
      <c r="H51" t="s">
        <v>17</v>
      </c>
      <c r="I51" t="s">
        <v>36</v>
      </c>
      <c r="J51">
        <v>0</v>
      </c>
      <c r="K51" t="s">
        <v>19</v>
      </c>
      <c r="L51">
        <v>2010</v>
      </c>
    </row>
    <row r="52" spans="1:12">
      <c r="A52" t="s">
        <v>174</v>
      </c>
      <c r="B52" t="s">
        <v>183</v>
      </c>
      <c r="C52" t="s">
        <v>216</v>
      </c>
      <c r="D52" t="s">
        <v>216</v>
      </c>
      <c r="E52" s="5" t="s">
        <v>217</v>
      </c>
      <c r="F52" t="s">
        <v>35</v>
      </c>
      <c r="G52" t="s">
        <v>163</v>
      </c>
      <c r="H52" t="s">
        <v>20</v>
      </c>
      <c r="I52" t="s">
        <v>36</v>
      </c>
      <c r="J52">
        <v>382.5</v>
      </c>
      <c r="L52">
        <v>2010</v>
      </c>
    </row>
    <row r="53" spans="1:12">
      <c r="A53" t="s">
        <v>174</v>
      </c>
      <c r="B53" t="s">
        <v>189</v>
      </c>
      <c r="C53" t="s">
        <v>190</v>
      </c>
      <c r="D53" t="s">
        <v>191</v>
      </c>
      <c r="E53" s="5" t="s">
        <v>192</v>
      </c>
      <c r="F53" t="s">
        <v>31</v>
      </c>
      <c r="G53" t="s">
        <v>163</v>
      </c>
      <c r="H53" t="s">
        <v>20</v>
      </c>
      <c r="I53" t="s">
        <v>36</v>
      </c>
      <c r="J53">
        <v>369.4</v>
      </c>
      <c r="L53">
        <v>2010</v>
      </c>
    </row>
    <row r="54" spans="1:12">
      <c r="A54" t="s">
        <v>174</v>
      </c>
      <c r="B54" t="s">
        <v>171</v>
      </c>
      <c r="C54" t="s">
        <v>173</v>
      </c>
      <c r="D54" t="s">
        <v>233</v>
      </c>
      <c r="E54" s="5" t="s">
        <v>230</v>
      </c>
      <c r="F54" t="s">
        <v>32</v>
      </c>
      <c r="G54" t="s">
        <v>163</v>
      </c>
      <c r="H54" t="s">
        <v>20</v>
      </c>
      <c r="I54" t="s">
        <v>36</v>
      </c>
      <c r="J54">
        <v>368.9</v>
      </c>
      <c r="L54">
        <v>2010</v>
      </c>
    </row>
    <row r="55" spans="1:12">
      <c r="A55" t="s">
        <v>174</v>
      </c>
      <c r="B55" t="s">
        <v>211</v>
      </c>
      <c r="C55" t="s">
        <v>212</v>
      </c>
      <c r="D55" t="s">
        <v>213</v>
      </c>
      <c r="E55" s="5" t="s">
        <v>214</v>
      </c>
      <c r="F55" t="s">
        <v>34</v>
      </c>
      <c r="G55" t="s">
        <v>163</v>
      </c>
      <c r="H55" t="s">
        <v>20</v>
      </c>
      <c r="I55" t="s">
        <v>36</v>
      </c>
      <c r="J55">
        <v>349.9</v>
      </c>
      <c r="L55">
        <v>2010</v>
      </c>
    </row>
    <row r="56" spans="1:12">
      <c r="A56" t="s">
        <v>174</v>
      </c>
      <c r="B56" t="s">
        <v>179</v>
      </c>
      <c r="C56" t="s">
        <v>180</v>
      </c>
      <c r="D56" t="s">
        <v>181</v>
      </c>
      <c r="E56" t="s">
        <v>182</v>
      </c>
      <c r="F56" t="s">
        <v>33</v>
      </c>
      <c r="G56" t="s">
        <v>163</v>
      </c>
      <c r="H56" t="s">
        <v>20</v>
      </c>
      <c r="I56" t="s">
        <v>36</v>
      </c>
      <c r="J56" t="s">
        <v>30</v>
      </c>
      <c r="L56">
        <v>2010</v>
      </c>
    </row>
    <row r="57" spans="1:12">
      <c r="A57" t="s">
        <v>174</v>
      </c>
      <c r="B57" t="s">
        <v>171</v>
      </c>
      <c r="C57" t="s">
        <v>173</v>
      </c>
      <c r="D57" t="s">
        <v>233</v>
      </c>
      <c r="E57" s="5" t="s">
        <v>230</v>
      </c>
      <c r="F57" t="s">
        <v>32</v>
      </c>
      <c r="G57" t="s">
        <v>163</v>
      </c>
      <c r="H57" t="s">
        <v>21</v>
      </c>
      <c r="I57" t="s">
        <v>36</v>
      </c>
      <c r="J57">
        <v>53</v>
      </c>
      <c r="K57" t="s">
        <v>19</v>
      </c>
      <c r="L57">
        <v>2010</v>
      </c>
    </row>
    <row r="58" spans="1:12">
      <c r="A58" t="s">
        <v>174</v>
      </c>
      <c r="B58" t="s">
        <v>189</v>
      </c>
      <c r="C58" t="s">
        <v>190</v>
      </c>
      <c r="D58" t="s">
        <v>191</v>
      </c>
      <c r="E58" s="5" t="s">
        <v>192</v>
      </c>
      <c r="F58" t="s">
        <v>31</v>
      </c>
      <c r="G58" t="s">
        <v>163</v>
      </c>
      <c r="H58" t="s">
        <v>21</v>
      </c>
      <c r="I58" t="s">
        <v>36</v>
      </c>
      <c r="J58">
        <v>41</v>
      </c>
      <c r="K58" t="s">
        <v>19</v>
      </c>
      <c r="L58">
        <v>2010</v>
      </c>
    </row>
    <row r="59" spans="1:12">
      <c r="A59" t="s">
        <v>174</v>
      </c>
      <c r="B59" t="s">
        <v>211</v>
      </c>
      <c r="C59" t="s">
        <v>212</v>
      </c>
      <c r="D59" t="s">
        <v>213</v>
      </c>
      <c r="E59" s="5" t="s">
        <v>214</v>
      </c>
      <c r="F59" t="s">
        <v>34</v>
      </c>
      <c r="G59" t="s">
        <v>163</v>
      </c>
      <c r="H59" t="s">
        <v>21</v>
      </c>
      <c r="I59" t="s">
        <v>36</v>
      </c>
      <c r="J59">
        <v>21</v>
      </c>
      <c r="K59" t="s">
        <v>19</v>
      </c>
      <c r="L59">
        <v>2010</v>
      </c>
    </row>
    <row r="60" spans="1:12">
      <c r="A60" t="s">
        <v>174</v>
      </c>
      <c r="B60" t="s">
        <v>183</v>
      </c>
      <c r="C60" t="s">
        <v>216</v>
      </c>
      <c r="D60" t="s">
        <v>216</v>
      </c>
      <c r="E60" s="5" t="s">
        <v>217</v>
      </c>
      <c r="F60" t="s">
        <v>35</v>
      </c>
      <c r="G60" t="s">
        <v>163</v>
      </c>
      <c r="H60" t="s">
        <v>21</v>
      </c>
      <c r="I60" t="s">
        <v>36</v>
      </c>
      <c r="J60">
        <v>15</v>
      </c>
      <c r="K60" t="s">
        <v>19</v>
      </c>
      <c r="L60">
        <v>2010</v>
      </c>
    </row>
    <row r="61" spans="1:12">
      <c r="A61" t="s">
        <v>174</v>
      </c>
      <c r="B61" t="s">
        <v>179</v>
      </c>
      <c r="C61" t="s">
        <v>180</v>
      </c>
      <c r="D61" t="s">
        <v>181</v>
      </c>
      <c r="E61" t="s">
        <v>182</v>
      </c>
      <c r="F61" t="s">
        <v>33</v>
      </c>
      <c r="G61" t="s">
        <v>163</v>
      </c>
      <c r="H61" t="s">
        <v>21</v>
      </c>
      <c r="I61" t="s">
        <v>36</v>
      </c>
      <c r="J61">
        <v>12</v>
      </c>
      <c r="K61" t="s">
        <v>19</v>
      </c>
      <c r="L61">
        <v>2010</v>
      </c>
    </row>
    <row r="62" spans="1:12">
      <c r="A62" t="s">
        <v>174</v>
      </c>
      <c r="B62" t="s">
        <v>171</v>
      </c>
      <c r="C62" t="s">
        <v>173</v>
      </c>
      <c r="D62" t="s">
        <v>233</v>
      </c>
      <c r="E62" s="5" t="s">
        <v>230</v>
      </c>
      <c r="F62" t="s">
        <v>32</v>
      </c>
      <c r="G62" t="s">
        <v>163</v>
      </c>
      <c r="H62" t="s">
        <v>22</v>
      </c>
      <c r="I62" t="s">
        <v>36</v>
      </c>
      <c r="J62" s="6">
        <v>0.24529999999999999</v>
      </c>
      <c r="K62" t="s">
        <v>23</v>
      </c>
      <c r="L62">
        <v>2010</v>
      </c>
    </row>
    <row r="63" spans="1:12">
      <c r="A63" t="s">
        <v>174</v>
      </c>
      <c r="B63" t="s">
        <v>183</v>
      </c>
      <c r="C63" t="s">
        <v>216</v>
      </c>
      <c r="D63" t="s">
        <v>216</v>
      </c>
      <c r="E63" s="5" t="s">
        <v>217</v>
      </c>
      <c r="F63" t="s">
        <v>35</v>
      </c>
      <c r="G63" t="s">
        <v>163</v>
      </c>
      <c r="H63" t="s">
        <v>22</v>
      </c>
      <c r="I63" t="s">
        <v>36</v>
      </c>
      <c r="J63" s="6">
        <v>0.26669999999999999</v>
      </c>
      <c r="K63" t="s">
        <v>23</v>
      </c>
      <c r="L63">
        <v>2010</v>
      </c>
    </row>
    <row r="64" spans="1:12">
      <c r="A64" t="s">
        <v>174</v>
      </c>
      <c r="B64" t="s">
        <v>189</v>
      </c>
      <c r="C64" t="s">
        <v>190</v>
      </c>
      <c r="D64" t="s">
        <v>191</v>
      </c>
      <c r="E64" s="5" t="s">
        <v>192</v>
      </c>
      <c r="F64" t="s">
        <v>31</v>
      </c>
      <c r="G64" t="s">
        <v>163</v>
      </c>
      <c r="H64" t="s">
        <v>22</v>
      </c>
      <c r="I64" t="s">
        <v>36</v>
      </c>
      <c r="J64" s="6">
        <v>0.29270000000000002</v>
      </c>
      <c r="K64" t="s">
        <v>23</v>
      </c>
      <c r="L64">
        <v>2010</v>
      </c>
    </row>
    <row r="65" spans="1:12">
      <c r="A65" t="s">
        <v>174</v>
      </c>
      <c r="B65" t="s">
        <v>211</v>
      </c>
      <c r="C65" t="s">
        <v>212</v>
      </c>
      <c r="D65" t="s">
        <v>213</v>
      </c>
      <c r="E65" s="5" t="s">
        <v>214</v>
      </c>
      <c r="F65" t="s">
        <v>34</v>
      </c>
      <c r="G65" t="s">
        <v>163</v>
      </c>
      <c r="H65" t="s">
        <v>22</v>
      </c>
      <c r="I65" t="s">
        <v>36</v>
      </c>
      <c r="J65" s="6">
        <v>0.42859999999999998</v>
      </c>
      <c r="K65" t="s">
        <v>23</v>
      </c>
      <c r="L65">
        <v>2010</v>
      </c>
    </row>
    <row r="66" spans="1:12">
      <c r="A66" t="s">
        <v>174</v>
      </c>
      <c r="B66" t="s">
        <v>179</v>
      </c>
      <c r="C66" t="s">
        <v>180</v>
      </c>
      <c r="D66" t="s">
        <v>181</v>
      </c>
      <c r="E66" t="s">
        <v>182</v>
      </c>
      <c r="F66" t="s">
        <v>33</v>
      </c>
      <c r="G66" t="s">
        <v>163</v>
      </c>
      <c r="H66" t="s">
        <v>22</v>
      </c>
      <c r="I66" t="s">
        <v>36</v>
      </c>
      <c r="J66" s="4">
        <v>0</v>
      </c>
      <c r="K66" t="s">
        <v>23</v>
      </c>
      <c r="L66">
        <v>2010</v>
      </c>
    </row>
    <row r="67" spans="1:12">
      <c r="A67" t="s">
        <v>174</v>
      </c>
      <c r="B67" t="s">
        <v>179</v>
      </c>
      <c r="C67" t="s">
        <v>180</v>
      </c>
      <c r="D67" t="s">
        <v>181</v>
      </c>
      <c r="E67" t="s">
        <v>182</v>
      </c>
      <c r="F67" t="s">
        <v>33</v>
      </c>
      <c r="G67" t="s">
        <v>163</v>
      </c>
      <c r="H67" t="s">
        <v>24</v>
      </c>
      <c r="I67" t="s">
        <v>36</v>
      </c>
      <c r="J67" t="s">
        <v>30</v>
      </c>
      <c r="K67" t="s">
        <v>19</v>
      </c>
      <c r="L67">
        <v>2010</v>
      </c>
    </row>
    <row r="68" spans="1:12">
      <c r="A68" t="s">
        <v>174</v>
      </c>
      <c r="B68" t="s">
        <v>189</v>
      </c>
      <c r="C68" t="s">
        <v>190</v>
      </c>
      <c r="D68" t="s">
        <v>191</v>
      </c>
      <c r="E68" s="5" t="s">
        <v>192</v>
      </c>
      <c r="F68" t="s">
        <v>31</v>
      </c>
      <c r="G68" t="s">
        <v>163</v>
      </c>
      <c r="H68" t="s">
        <v>24</v>
      </c>
      <c r="I68" t="s">
        <v>36</v>
      </c>
      <c r="J68">
        <v>0</v>
      </c>
      <c r="K68" t="s">
        <v>19</v>
      </c>
      <c r="L68">
        <v>2010</v>
      </c>
    </row>
    <row r="69" spans="1:12">
      <c r="A69" t="s">
        <v>174</v>
      </c>
      <c r="B69" t="s">
        <v>211</v>
      </c>
      <c r="C69" t="s">
        <v>212</v>
      </c>
      <c r="D69" t="s">
        <v>213</v>
      </c>
      <c r="E69" s="5" t="s">
        <v>214</v>
      </c>
      <c r="F69" t="s">
        <v>34</v>
      </c>
      <c r="G69" t="s">
        <v>163</v>
      </c>
      <c r="H69" t="s">
        <v>24</v>
      </c>
      <c r="I69" t="s">
        <v>36</v>
      </c>
      <c r="J69">
        <v>0</v>
      </c>
      <c r="K69" t="s">
        <v>19</v>
      </c>
      <c r="L69">
        <v>2010</v>
      </c>
    </row>
    <row r="70" spans="1:12">
      <c r="A70" t="s">
        <v>174</v>
      </c>
      <c r="B70" t="s">
        <v>183</v>
      </c>
      <c r="C70" t="s">
        <v>216</v>
      </c>
      <c r="D70" t="s">
        <v>216</v>
      </c>
      <c r="E70" s="5" t="s">
        <v>217</v>
      </c>
      <c r="F70" t="s">
        <v>35</v>
      </c>
      <c r="G70" t="s">
        <v>163</v>
      </c>
      <c r="H70" t="s">
        <v>24</v>
      </c>
      <c r="I70" t="s">
        <v>36</v>
      </c>
      <c r="J70">
        <v>0</v>
      </c>
      <c r="K70" t="s">
        <v>19</v>
      </c>
      <c r="L70">
        <v>2010</v>
      </c>
    </row>
    <row r="71" spans="1:12">
      <c r="A71" t="s">
        <v>174</v>
      </c>
      <c r="B71" t="s">
        <v>171</v>
      </c>
      <c r="C71" t="s">
        <v>173</v>
      </c>
      <c r="D71" t="s">
        <v>233</v>
      </c>
      <c r="E71" s="5" t="s">
        <v>230</v>
      </c>
      <c r="F71" t="s">
        <v>32</v>
      </c>
      <c r="G71" t="s">
        <v>163</v>
      </c>
      <c r="H71" t="s">
        <v>24</v>
      </c>
      <c r="I71" t="s">
        <v>36</v>
      </c>
      <c r="J71">
        <v>0</v>
      </c>
      <c r="K71" t="s">
        <v>19</v>
      </c>
      <c r="L71">
        <v>2010</v>
      </c>
    </row>
    <row r="72" spans="1:12">
      <c r="A72" t="s">
        <v>174</v>
      </c>
      <c r="B72" t="s">
        <v>171</v>
      </c>
      <c r="C72" t="s">
        <v>173</v>
      </c>
      <c r="D72" t="s">
        <v>172</v>
      </c>
      <c r="E72" t="s">
        <v>187</v>
      </c>
      <c r="F72" t="s">
        <v>37</v>
      </c>
      <c r="G72" t="s">
        <v>163</v>
      </c>
      <c r="H72" t="s">
        <v>17</v>
      </c>
      <c r="I72" t="s">
        <v>36</v>
      </c>
      <c r="J72">
        <v>3</v>
      </c>
      <c r="K72" t="s">
        <v>19</v>
      </c>
      <c r="L72">
        <v>2010</v>
      </c>
    </row>
    <row r="73" spans="1:12">
      <c r="A73" t="s">
        <v>174</v>
      </c>
      <c r="B73" t="s">
        <v>179</v>
      </c>
      <c r="C73" t="s">
        <v>180</v>
      </c>
      <c r="D73" t="s">
        <v>181</v>
      </c>
      <c r="E73" t="s">
        <v>182</v>
      </c>
      <c r="F73" t="s">
        <v>38</v>
      </c>
      <c r="G73" t="s">
        <v>163</v>
      </c>
      <c r="H73" t="s">
        <v>17</v>
      </c>
      <c r="I73" t="s">
        <v>36</v>
      </c>
      <c r="J73">
        <v>1</v>
      </c>
      <c r="K73" t="s">
        <v>19</v>
      </c>
      <c r="L73">
        <v>2010</v>
      </c>
    </row>
    <row r="74" spans="1:12">
      <c r="A74" t="s">
        <v>170</v>
      </c>
      <c r="B74" t="s">
        <v>179</v>
      </c>
      <c r="C74" t="s">
        <v>208</v>
      </c>
      <c r="D74" t="s">
        <v>209</v>
      </c>
      <c r="E74" s="5" t="s">
        <v>210</v>
      </c>
      <c r="F74" t="s">
        <v>39</v>
      </c>
      <c r="G74" t="s">
        <v>163</v>
      </c>
      <c r="H74" t="s">
        <v>17</v>
      </c>
      <c r="I74" t="s">
        <v>36</v>
      </c>
      <c r="J74">
        <v>1</v>
      </c>
      <c r="K74" t="s">
        <v>19</v>
      </c>
      <c r="L74">
        <v>2010</v>
      </c>
    </row>
    <row r="75" spans="1:12">
      <c r="A75" t="s">
        <v>174</v>
      </c>
      <c r="B75" t="s">
        <v>211</v>
      </c>
      <c r="C75" t="s">
        <v>212</v>
      </c>
      <c r="D75" t="s">
        <v>213</v>
      </c>
      <c r="E75" s="5" t="s">
        <v>214</v>
      </c>
      <c r="F75" t="s">
        <v>40</v>
      </c>
      <c r="G75" t="s">
        <v>163</v>
      </c>
      <c r="H75" t="s">
        <v>17</v>
      </c>
      <c r="I75" t="s">
        <v>36</v>
      </c>
      <c r="J75">
        <v>1</v>
      </c>
      <c r="K75" t="s">
        <v>19</v>
      </c>
      <c r="L75">
        <v>2010</v>
      </c>
    </row>
    <row r="76" spans="1:12">
      <c r="A76" t="s">
        <v>174</v>
      </c>
      <c r="B76" t="s">
        <v>179</v>
      </c>
      <c r="C76" t="s">
        <v>180</v>
      </c>
      <c r="D76" t="s">
        <v>181</v>
      </c>
      <c r="E76" t="s">
        <v>182</v>
      </c>
      <c r="F76" t="s">
        <v>41</v>
      </c>
      <c r="G76" t="s">
        <v>163</v>
      </c>
      <c r="H76" t="s">
        <v>17</v>
      </c>
      <c r="I76" t="s">
        <v>36</v>
      </c>
      <c r="J76" t="s">
        <v>30</v>
      </c>
      <c r="K76" t="s">
        <v>19</v>
      </c>
      <c r="L76">
        <v>2010</v>
      </c>
    </row>
    <row r="77" spans="1:12">
      <c r="A77" t="s">
        <v>170</v>
      </c>
      <c r="B77" t="s">
        <v>183</v>
      </c>
      <c r="C77" t="s">
        <v>184</v>
      </c>
      <c r="D77" t="s">
        <v>185</v>
      </c>
      <c r="E77" s="5" t="s">
        <v>186</v>
      </c>
      <c r="F77" t="s">
        <v>42</v>
      </c>
      <c r="G77" t="s">
        <v>163</v>
      </c>
      <c r="H77" t="s">
        <v>17</v>
      </c>
      <c r="I77" t="s">
        <v>36</v>
      </c>
      <c r="J77">
        <v>0</v>
      </c>
      <c r="K77" t="s">
        <v>19</v>
      </c>
      <c r="L77">
        <v>2010</v>
      </c>
    </row>
    <row r="78" spans="1:12">
      <c r="A78" t="s">
        <v>174</v>
      </c>
      <c r="B78" t="s">
        <v>171</v>
      </c>
      <c r="C78" t="s">
        <v>173</v>
      </c>
      <c r="D78" t="s">
        <v>172</v>
      </c>
      <c r="E78" t="s">
        <v>248</v>
      </c>
      <c r="F78" t="s">
        <v>43</v>
      </c>
      <c r="G78" t="s">
        <v>163</v>
      </c>
      <c r="H78" t="s">
        <v>17</v>
      </c>
      <c r="I78" t="s">
        <v>36</v>
      </c>
      <c r="J78">
        <v>0</v>
      </c>
      <c r="K78" t="s">
        <v>19</v>
      </c>
      <c r="L78">
        <v>2010</v>
      </c>
    </row>
    <row r="79" spans="1:12">
      <c r="A79" t="s">
        <v>174</v>
      </c>
      <c r="B79" t="s">
        <v>189</v>
      </c>
      <c r="C79" t="s">
        <v>190</v>
      </c>
      <c r="D79" t="s">
        <v>191</v>
      </c>
      <c r="E79" s="5" t="s">
        <v>192</v>
      </c>
      <c r="F79" t="s">
        <v>45</v>
      </c>
      <c r="G79" t="s">
        <v>163</v>
      </c>
      <c r="H79" t="s">
        <v>17</v>
      </c>
      <c r="I79" t="s">
        <v>36</v>
      </c>
      <c r="J79">
        <v>0</v>
      </c>
      <c r="K79" t="s">
        <v>19</v>
      </c>
      <c r="L79">
        <v>2010</v>
      </c>
    </row>
    <row r="80" spans="1:12">
      <c r="A80" t="s">
        <v>170</v>
      </c>
      <c r="B80" t="s">
        <v>183</v>
      </c>
      <c r="C80" t="s">
        <v>184</v>
      </c>
      <c r="D80" t="s">
        <v>202</v>
      </c>
      <c r="E80" t="s">
        <v>46</v>
      </c>
      <c r="F80" t="s">
        <v>46</v>
      </c>
      <c r="G80" t="s">
        <v>163</v>
      </c>
      <c r="H80" t="s">
        <v>17</v>
      </c>
      <c r="I80" t="s">
        <v>36</v>
      </c>
      <c r="J80">
        <v>0</v>
      </c>
      <c r="K80" t="s">
        <v>19</v>
      </c>
      <c r="L80">
        <v>2010</v>
      </c>
    </row>
    <row r="81" spans="1:12">
      <c r="A81" t="s">
        <v>174</v>
      </c>
      <c r="B81" t="s">
        <v>211</v>
      </c>
      <c r="C81" t="s">
        <v>212</v>
      </c>
      <c r="D81" t="s">
        <v>213</v>
      </c>
      <c r="E81" s="5" t="s">
        <v>214</v>
      </c>
      <c r="F81" t="s">
        <v>47</v>
      </c>
      <c r="G81" t="s">
        <v>163</v>
      </c>
      <c r="H81" t="s">
        <v>17</v>
      </c>
      <c r="I81" t="s">
        <v>36</v>
      </c>
      <c r="J81">
        <v>0</v>
      </c>
      <c r="K81" t="s">
        <v>19</v>
      </c>
      <c r="L81">
        <v>2010</v>
      </c>
    </row>
    <row r="82" spans="1:12">
      <c r="A82" t="s">
        <v>174</v>
      </c>
      <c r="B82" t="s">
        <v>171</v>
      </c>
      <c r="C82" t="s">
        <v>173</v>
      </c>
      <c r="D82" t="s">
        <v>172</v>
      </c>
      <c r="E82" s="5" t="s">
        <v>218</v>
      </c>
      <c r="F82" t="s">
        <v>48</v>
      </c>
      <c r="G82" t="s">
        <v>163</v>
      </c>
      <c r="H82" t="s">
        <v>17</v>
      </c>
      <c r="I82" t="s">
        <v>36</v>
      </c>
      <c r="J82">
        <v>0</v>
      </c>
      <c r="K82" t="s">
        <v>19</v>
      </c>
      <c r="L82">
        <v>2010</v>
      </c>
    </row>
    <row r="83" spans="1:12">
      <c r="A83" t="s">
        <v>174</v>
      </c>
      <c r="B83" t="s">
        <v>189</v>
      </c>
      <c r="C83" t="s">
        <v>219</v>
      </c>
      <c r="D83" t="s">
        <v>220</v>
      </c>
      <c r="E83" s="5" t="s">
        <v>221</v>
      </c>
      <c r="F83" t="s">
        <v>49</v>
      </c>
      <c r="G83" t="s">
        <v>163</v>
      </c>
      <c r="H83" t="s">
        <v>17</v>
      </c>
      <c r="I83" t="s">
        <v>36</v>
      </c>
      <c r="J83">
        <v>0</v>
      </c>
      <c r="K83" t="s">
        <v>19</v>
      </c>
      <c r="L83">
        <v>2010</v>
      </c>
    </row>
    <row r="84" spans="1:12">
      <c r="A84" t="s">
        <v>174</v>
      </c>
      <c r="B84" t="s">
        <v>179</v>
      </c>
      <c r="C84" t="s">
        <v>228</v>
      </c>
      <c r="D84" t="s">
        <v>229</v>
      </c>
      <c r="E84" s="5" t="s">
        <v>230</v>
      </c>
      <c r="F84" t="s">
        <v>50</v>
      </c>
      <c r="G84" t="s">
        <v>163</v>
      </c>
      <c r="H84" t="s">
        <v>17</v>
      </c>
      <c r="I84" t="s">
        <v>36</v>
      </c>
      <c r="J84">
        <v>0</v>
      </c>
      <c r="K84" t="s">
        <v>19</v>
      </c>
      <c r="L84">
        <v>2010</v>
      </c>
    </row>
    <row r="85" spans="1:12">
      <c r="A85" t="s">
        <v>174</v>
      </c>
      <c r="B85" t="s">
        <v>198</v>
      </c>
      <c r="C85" t="s">
        <v>231</v>
      </c>
      <c r="D85" t="s">
        <v>234</v>
      </c>
      <c r="E85" s="5" t="s">
        <v>230</v>
      </c>
      <c r="F85" t="s">
        <v>51</v>
      </c>
      <c r="G85" t="s">
        <v>163</v>
      </c>
      <c r="H85" t="s">
        <v>17</v>
      </c>
      <c r="I85" t="s">
        <v>36</v>
      </c>
      <c r="J85">
        <v>0</v>
      </c>
      <c r="K85" t="s">
        <v>19</v>
      </c>
      <c r="L85">
        <v>2010</v>
      </c>
    </row>
    <row r="86" spans="1:12">
      <c r="A86" t="s">
        <v>174</v>
      </c>
      <c r="B86" t="s">
        <v>171</v>
      </c>
      <c r="C86" t="s">
        <v>173</v>
      </c>
      <c r="D86" t="s">
        <v>233</v>
      </c>
      <c r="E86" s="5" t="s">
        <v>230</v>
      </c>
      <c r="F86" t="s">
        <v>52</v>
      </c>
      <c r="G86" t="s">
        <v>163</v>
      </c>
      <c r="H86" t="s">
        <v>17</v>
      </c>
      <c r="I86" t="s">
        <v>36</v>
      </c>
      <c r="J86">
        <v>0</v>
      </c>
      <c r="K86" t="s">
        <v>19</v>
      </c>
      <c r="L86">
        <v>2010</v>
      </c>
    </row>
    <row r="87" spans="1:12">
      <c r="A87" t="s">
        <v>174</v>
      </c>
      <c r="B87" t="s">
        <v>198</v>
      </c>
      <c r="C87" t="s">
        <v>225</v>
      </c>
      <c r="D87" t="s">
        <v>226</v>
      </c>
      <c r="E87" s="5" t="s">
        <v>227</v>
      </c>
      <c r="F87" t="s">
        <v>53</v>
      </c>
      <c r="G87" t="s">
        <v>163</v>
      </c>
      <c r="H87" t="s">
        <v>17</v>
      </c>
      <c r="I87" t="s">
        <v>36</v>
      </c>
      <c r="J87">
        <v>0</v>
      </c>
      <c r="K87" t="s">
        <v>19</v>
      </c>
      <c r="L87">
        <v>2010</v>
      </c>
    </row>
    <row r="88" spans="1:12">
      <c r="A88" t="s">
        <v>170</v>
      </c>
      <c r="B88" t="s">
        <v>171</v>
      </c>
      <c r="C88" t="s">
        <v>173</v>
      </c>
      <c r="D88" t="s">
        <v>172</v>
      </c>
      <c r="E88" t="s">
        <v>54</v>
      </c>
      <c r="F88" t="s">
        <v>54</v>
      </c>
      <c r="G88" t="s">
        <v>163</v>
      </c>
      <c r="H88" t="s">
        <v>17</v>
      </c>
      <c r="I88" t="s">
        <v>36</v>
      </c>
      <c r="J88">
        <v>0</v>
      </c>
      <c r="K88" t="s">
        <v>19</v>
      </c>
      <c r="L88">
        <v>2010</v>
      </c>
    </row>
    <row r="89" spans="1:12">
      <c r="A89" t="s">
        <v>174</v>
      </c>
      <c r="B89" t="s">
        <v>171</v>
      </c>
      <c r="C89" t="s">
        <v>173</v>
      </c>
      <c r="D89" t="s">
        <v>172</v>
      </c>
      <c r="E89" t="s">
        <v>187</v>
      </c>
      <c r="F89" t="s">
        <v>37</v>
      </c>
      <c r="G89" t="s">
        <v>163</v>
      </c>
      <c r="H89" t="s">
        <v>20</v>
      </c>
      <c r="I89" t="s">
        <v>36</v>
      </c>
      <c r="J89">
        <v>436.6</v>
      </c>
      <c r="L89">
        <v>2010</v>
      </c>
    </row>
    <row r="90" spans="1:12">
      <c r="A90" t="s">
        <v>174</v>
      </c>
      <c r="B90" t="s">
        <v>171</v>
      </c>
      <c r="C90" t="s">
        <v>173</v>
      </c>
      <c r="D90" t="s">
        <v>172</v>
      </c>
      <c r="E90" t="s">
        <v>248</v>
      </c>
      <c r="F90" t="s">
        <v>43</v>
      </c>
      <c r="G90" t="s">
        <v>163</v>
      </c>
      <c r="H90" t="s">
        <v>20</v>
      </c>
      <c r="I90" t="s">
        <v>36</v>
      </c>
      <c r="J90">
        <v>420</v>
      </c>
      <c r="L90">
        <v>2010</v>
      </c>
    </row>
    <row r="91" spans="1:12">
      <c r="A91" t="s">
        <v>170</v>
      </c>
      <c r="B91" t="s">
        <v>183</v>
      </c>
      <c r="C91" t="s">
        <v>184</v>
      </c>
      <c r="D91" t="s">
        <v>202</v>
      </c>
      <c r="E91" t="s">
        <v>46</v>
      </c>
      <c r="F91" t="s">
        <v>46</v>
      </c>
      <c r="G91" t="s">
        <v>163</v>
      </c>
      <c r="H91" t="s">
        <v>20</v>
      </c>
      <c r="I91" t="s">
        <v>36</v>
      </c>
      <c r="J91">
        <v>417.7</v>
      </c>
      <c r="L91">
        <v>2010</v>
      </c>
    </row>
    <row r="92" spans="1:12">
      <c r="A92" t="s">
        <v>174</v>
      </c>
      <c r="B92" t="s">
        <v>198</v>
      </c>
      <c r="C92" t="s">
        <v>231</v>
      </c>
      <c r="D92" t="s">
        <v>234</v>
      </c>
      <c r="E92" s="5" t="s">
        <v>230</v>
      </c>
      <c r="F92" t="s">
        <v>51</v>
      </c>
      <c r="G92" t="s">
        <v>163</v>
      </c>
      <c r="H92" t="s">
        <v>20</v>
      </c>
      <c r="I92" t="s">
        <v>36</v>
      </c>
      <c r="J92">
        <v>412</v>
      </c>
      <c r="L92">
        <v>2010</v>
      </c>
    </row>
    <row r="93" spans="1:12">
      <c r="A93" t="s">
        <v>174</v>
      </c>
      <c r="B93" t="s">
        <v>189</v>
      </c>
      <c r="C93" t="s">
        <v>190</v>
      </c>
      <c r="D93" t="s">
        <v>191</v>
      </c>
      <c r="E93" s="5" t="s">
        <v>192</v>
      </c>
      <c r="F93" t="s">
        <v>45</v>
      </c>
      <c r="G93" t="s">
        <v>163</v>
      </c>
      <c r="H93" t="s">
        <v>20</v>
      </c>
      <c r="I93" t="s">
        <v>36</v>
      </c>
      <c r="J93">
        <v>404</v>
      </c>
      <c r="L93">
        <v>2010</v>
      </c>
    </row>
    <row r="94" spans="1:12">
      <c r="A94" t="s">
        <v>174</v>
      </c>
      <c r="B94" t="s">
        <v>171</v>
      </c>
      <c r="C94" t="s">
        <v>173</v>
      </c>
      <c r="D94" t="s">
        <v>172</v>
      </c>
      <c r="E94" s="5" t="s">
        <v>218</v>
      </c>
      <c r="F94" t="s">
        <v>48</v>
      </c>
      <c r="G94" t="s">
        <v>163</v>
      </c>
      <c r="H94" t="s">
        <v>20</v>
      </c>
      <c r="I94" t="s">
        <v>36</v>
      </c>
      <c r="J94">
        <v>403</v>
      </c>
      <c r="L94">
        <v>2010</v>
      </c>
    </row>
    <row r="95" spans="1:12">
      <c r="A95" t="s">
        <v>174</v>
      </c>
      <c r="B95" t="s">
        <v>189</v>
      </c>
      <c r="C95" t="s">
        <v>219</v>
      </c>
      <c r="D95" t="s">
        <v>220</v>
      </c>
      <c r="E95" s="5" t="s">
        <v>221</v>
      </c>
      <c r="F95" t="s">
        <v>49</v>
      </c>
      <c r="G95" t="s">
        <v>163</v>
      </c>
      <c r="H95" t="s">
        <v>20</v>
      </c>
      <c r="I95" t="s">
        <v>36</v>
      </c>
      <c r="J95">
        <v>399.3</v>
      </c>
      <c r="L95">
        <v>2010</v>
      </c>
    </row>
    <row r="96" spans="1:12">
      <c r="A96" t="s">
        <v>174</v>
      </c>
      <c r="B96" t="s">
        <v>179</v>
      </c>
      <c r="C96" t="s">
        <v>180</v>
      </c>
      <c r="D96" t="s">
        <v>181</v>
      </c>
      <c r="E96" t="s">
        <v>182</v>
      </c>
      <c r="F96" t="s">
        <v>38</v>
      </c>
      <c r="G96" t="s">
        <v>163</v>
      </c>
      <c r="H96" t="s">
        <v>20</v>
      </c>
      <c r="I96" t="s">
        <v>36</v>
      </c>
      <c r="J96">
        <v>397.9</v>
      </c>
      <c r="L96">
        <v>2010</v>
      </c>
    </row>
    <row r="97" spans="1:12">
      <c r="A97" t="s">
        <v>174</v>
      </c>
      <c r="B97" t="s">
        <v>198</v>
      </c>
      <c r="C97" t="s">
        <v>225</v>
      </c>
      <c r="D97" t="s">
        <v>226</v>
      </c>
      <c r="E97" s="5" t="s">
        <v>227</v>
      </c>
      <c r="F97" t="s">
        <v>53</v>
      </c>
      <c r="G97" t="s">
        <v>163</v>
      </c>
      <c r="H97" t="s">
        <v>20</v>
      </c>
      <c r="I97" t="s">
        <v>36</v>
      </c>
      <c r="J97">
        <v>397.9</v>
      </c>
      <c r="L97">
        <v>2010</v>
      </c>
    </row>
    <row r="98" spans="1:12">
      <c r="A98" t="s">
        <v>174</v>
      </c>
      <c r="B98" t="s">
        <v>211</v>
      </c>
      <c r="C98" t="s">
        <v>212</v>
      </c>
      <c r="D98" t="s">
        <v>213</v>
      </c>
      <c r="E98" s="5" t="s">
        <v>214</v>
      </c>
      <c r="F98" t="s">
        <v>40</v>
      </c>
      <c r="G98" t="s">
        <v>163</v>
      </c>
      <c r="H98" t="s">
        <v>20</v>
      </c>
      <c r="I98" t="s">
        <v>36</v>
      </c>
      <c r="J98">
        <v>396.2</v>
      </c>
      <c r="L98">
        <v>2010</v>
      </c>
    </row>
    <row r="99" spans="1:12">
      <c r="A99" t="s">
        <v>170</v>
      </c>
      <c r="B99" t="s">
        <v>183</v>
      </c>
      <c r="C99" t="s">
        <v>184</v>
      </c>
      <c r="D99" t="s">
        <v>185</v>
      </c>
      <c r="E99" s="5" t="s">
        <v>186</v>
      </c>
      <c r="F99" t="s">
        <v>42</v>
      </c>
      <c r="G99" t="s">
        <v>163</v>
      </c>
      <c r="H99" t="s">
        <v>20</v>
      </c>
      <c r="I99" t="s">
        <v>36</v>
      </c>
      <c r="J99">
        <v>396</v>
      </c>
      <c r="L99">
        <v>2010</v>
      </c>
    </row>
    <row r="100" spans="1:12">
      <c r="A100" t="s">
        <v>170</v>
      </c>
      <c r="B100" t="s">
        <v>171</v>
      </c>
      <c r="C100" t="s">
        <v>173</v>
      </c>
      <c r="D100" t="s">
        <v>172</v>
      </c>
      <c r="E100" t="s">
        <v>54</v>
      </c>
      <c r="F100" t="s">
        <v>54</v>
      </c>
      <c r="G100" t="s">
        <v>163</v>
      </c>
      <c r="H100" t="s">
        <v>20</v>
      </c>
      <c r="I100" t="s">
        <v>36</v>
      </c>
      <c r="J100">
        <v>394.3</v>
      </c>
      <c r="L100">
        <v>2010</v>
      </c>
    </row>
    <row r="101" spans="1:12">
      <c r="A101" t="s">
        <v>174</v>
      </c>
      <c r="B101" t="s">
        <v>171</v>
      </c>
      <c r="C101" t="s">
        <v>173</v>
      </c>
      <c r="D101" t="s">
        <v>233</v>
      </c>
      <c r="E101" s="5" t="s">
        <v>230</v>
      </c>
      <c r="F101" t="s">
        <v>52</v>
      </c>
      <c r="G101" t="s">
        <v>163</v>
      </c>
      <c r="H101" t="s">
        <v>20</v>
      </c>
      <c r="I101" t="s">
        <v>36</v>
      </c>
      <c r="J101">
        <v>391</v>
      </c>
      <c r="L101">
        <v>2010</v>
      </c>
    </row>
    <row r="102" spans="1:12">
      <c r="A102" t="s">
        <v>170</v>
      </c>
      <c r="B102" t="s">
        <v>179</v>
      </c>
      <c r="C102" t="s">
        <v>208</v>
      </c>
      <c r="D102" t="s">
        <v>209</v>
      </c>
      <c r="E102" s="5" t="s">
        <v>210</v>
      </c>
      <c r="F102" t="s">
        <v>39</v>
      </c>
      <c r="G102" t="s">
        <v>163</v>
      </c>
      <c r="H102" t="s">
        <v>20</v>
      </c>
      <c r="I102" t="s">
        <v>36</v>
      </c>
      <c r="J102">
        <v>387</v>
      </c>
      <c r="L102">
        <v>2010</v>
      </c>
    </row>
    <row r="103" spans="1:12">
      <c r="A103" t="s">
        <v>174</v>
      </c>
      <c r="B103" t="s">
        <v>211</v>
      </c>
      <c r="C103" t="s">
        <v>212</v>
      </c>
      <c r="D103" t="s">
        <v>213</v>
      </c>
      <c r="E103" s="5" t="s">
        <v>214</v>
      </c>
      <c r="F103" t="s">
        <v>47</v>
      </c>
      <c r="G103" t="s">
        <v>163</v>
      </c>
      <c r="H103" t="s">
        <v>20</v>
      </c>
      <c r="I103" t="s">
        <v>36</v>
      </c>
      <c r="J103">
        <v>385.8</v>
      </c>
      <c r="L103">
        <v>2010</v>
      </c>
    </row>
    <row r="104" spans="1:12">
      <c r="A104" t="s">
        <v>174</v>
      </c>
      <c r="B104" t="s">
        <v>179</v>
      </c>
      <c r="C104" t="s">
        <v>228</v>
      </c>
      <c r="D104" t="s">
        <v>229</v>
      </c>
      <c r="E104" s="5" t="s">
        <v>230</v>
      </c>
      <c r="F104" t="s">
        <v>50</v>
      </c>
      <c r="G104" t="s">
        <v>163</v>
      </c>
      <c r="H104" t="s">
        <v>20</v>
      </c>
      <c r="I104" t="s">
        <v>36</v>
      </c>
      <c r="J104">
        <v>384</v>
      </c>
      <c r="L104">
        <v>2010</v>
      </c>
    </row>
    <row r="105" spans="1:12">
      <c r="A105" t="s">
        <v>174</v>
      </c>
      <c r="B105" t="s">
        <v>179</v>
      </c>
      <c r="C105" t="s">
        <v>180</v>
      </c>
      <c r="D105" t="s">
        <v>181</v>
      </c>
      <c r="E105" t="s">
        <v>182</v>
      </c>
      <c r="F105" t="s">
        <v>41</v>
      </c>
      <c r="G105" t="s">
        <v>163</v>
      </c>
      <c r="H105" t="s">
        <v>20</v>
      </c>
      <c r="I105" t="s">
        <v>36</v>
      </c>
      <c r="J105" t="s">
        <v>30</v>
      </c>
      <c r="L105">
        <v>2010</v>
      </c>
    </row>
    <row r="106" spans="1:12">
      <c r="A106" t="s">
        <v>170</v>
      </c>
      <c r="B106" t="s">
        <v>183</v>
      </c>
      <c r="C106" t="s">
        <v>184</v>
      </c>
      <c r="D106" t="s">
        <v>202</v>
      </c>
      <c r="E106" t="s">
        <v>46</v>
      </c>
      <c r="F106" t="s">
        <v>46</v>
      </c>
      <c r="G106" t="s">
        <v>163</v>
      </c>
      <c r="H106" t="s">
        <v>21</v>
      </c>
      <c r="I106" t="s">
        <v>36</v>
      </c>
      <c r="J106">
        <v>212</v>
      </c>
      <c r="K106" t="s">
        <v>19</v>
      </c>
      <c r="L106">
        <v>2010</v>
      </c>
    </row>
    <row r="107" spans="1:12">
      <c r="A107" t="s">
        <v>174</v>
      </c>
      <c r="B107" t="s">
        <v>198</v>
      </c>
      <c r="C107" t="s">
        <v>225</v>
      </c>
      <c r="D107" t="s">
        <v>226</v>
      </c>
      <c r="E107" s="5" t="s">
        <v>227</v>
      </c>
      <c r="F107" t="s">
        <v>53</v>
      </c>
      <c r="G107" t="s">
        <v>163</v>
      </c>
      <c r="H107" t="s">
        <v>21</v>
      </c>
      <c r="I107" t="s">
        <v>36</v>
      </c>
      <c r="J107">
        <v>140</v>
      </c>
      <c r="K107" t="s">
        <v>19</v>
      </c>
      <c r="L107">
        <v>2010</v>
      </c>
    </row>
    <row r="108" spans="1:12">
      <c r="A108" t="s">
        <v>174</v>
      </c>
      <c r="B108" t="s">
        <v>171</v>
      </c>
      <c r="C108" t="s">
        <v>173</v>
      </c>
      <c r="D108" t="s">
        <v>172</v>
      </c>
      <c r="E108" t="s">
        <v>187</v>
      </c>
      <c r="F108" t="s">
        <v>37</v>
      </c>
      <c r="G108" t="s">
        <v>163</v>
      </c>
      <c r="H108" t="s">
        <v>21</v>
      </c>
      <c r="I108" t="s">
        <v>36</v>
      </c>
      <c r="J108">
        <v>115</v>
      </c>
      <c r="K108" t="s">
        <v>19</v>
      </c>
      <c r="L108">
        <v>2010</v>
      </c>
    </row>
    <row r="109" spans="1:12">
      <c r="A109" t="s">
        <v>174</v>
      </c>
      <c r="B109" t="s">
        <v>189</v>
      </c>
      <c r="C109" t="s">
        <v>219</v>
      </c>
      <c r="D109" t="s">
        <v>220</v>
      </c>
      <c r="E109" s="5" t="s">
        <v>221</v>
      </c>
      <c r="F109" t="s">
        <v>49</v>
      </c>
      <c r="G109" t="s">
        <v>163</v>
      </c>
      <c r="H109" t="s">
        <v>21</v>
      </c>
      <c r="I109" t="s">
        <v>36</v>
      </c>
      <c r="J109">
        <v>114</v>
      </c>
      <c r="K109" t="s">
        <v>19</v>
      </c>
      <c r="L109">
        <v>2010</v>
      </c>
    </row>
    <row r="110" spans="1:12">
      <c r="A110" t="s">
        <v>174</v>
      </c>
      <c r="B110" t="s">
        <v>179</v>
      </c>
      <c r="C110" t="s">
        <v>180</v>
      </c>
      <c r="D110" t="s">
        <v>181</v>
      </c>
      <c r="E110" t="s">
        <v>182</v>
      </c>
      <c r="F110" t="s">
        <v>38</v>
      </c>
      <c r="G110" t="s">
        <v>163</v>
      </c>
      <c r="H110" t="s">
        <v>21</v>
      </c>
      <c r="I110" t="s">
        <v>36</v>
      </c>
      <c r="J110">
        <v>112</v>
      </c>
      <c r="K110" t="s">
        <v>19</v>
      </c>
      <c r="L110">
        <v>2010</v>
      </c>
    </row>
    <row r="111" spans="1:12">
      <c r="A111" t="s">
        <v>174</v>
      </c>
      <c r="B111" t="s">
        <v>211</v>
      </c>
      <c r="C111" t="s">
        <v>212</v>
      </c>
      <c r="D111" t="s">
        <v>213</v>
      </c>
      <c r="E111" s="5" t="s">
        <v>214</v>
      </c>
      <c r="F111" t="s">
        <v>40</v>
      </c>
      <c r="G111" t="s">
        <v>163</v>
      </c>
      <c r="H111" t="s">
        <v>21</v>
      </c>
      <c r="I111" t="s">
        <v>36</v>
      </c>
      <c r="J111">
        <v>99</v>
      </c>
      <c r="K111" t="s">
        <v>19</v>
      </c>
      <c r="L111">
        <v>2010</v>
      </c>
    </row>
    <row r="112" spans="1:12">
      <c r="A112" t="s">
        <v>170</v>
      </c>
      <c r="B112" t="s">
        <v>171</v>
      </c>
      <c r="C112" t="s">
        <v>173</v>
      </c>
      <c r="D112" t="s">
        <v>172</v>
      </c>
      <c r="E112" t="s">
        <v>54</v>
      </c>
      <c r="F112" t="s">
        <v>54</v>
      </c>
      <c r="G112" t="s">
        <v>163</v>
      </c>
      <c r="H112" t="s">
        <v>21</v>
      </c>
      <c r="I112" t="s">
        <v>36</v>
      </c>
      <c r="J112">
        <v>75</v>
      </c>
      <c r="K112" t="s">
        <v>19</v>
      </c>
      <c r="L112">
        <v>2010</v>
      </c>
    </row>
    <row r="113" spans="1:12">
      <c r="A113" t="s">
        <v>170</v>
      </c>
      <c r="B113" t="s">
        <v>183</v>
      </c>
      <c r="C113" t="s">
        <v>184</v>
      </c>
      <c r="D113" t="s">
        <v>185</v>
      </c>
      <c r="E113" s="5" t="s">
        <v>186</v>
      </c>
      <c r="F113" t="s">
        <v>42</v>
      </c>
      <c r="G113" t="s">
        <v>163</v>
      </c>
      <c r="H113" t="s">
        <v>21</v>
      </c>
      <c r="I113" t="s">
        <v>36</v>
      </c>
      <c r="J113">
        <v>65</v>
      </c>
      <c r="K113" t="s">
        <v>19</v>
      </c>
      <c r="L113">
        <v>2010</v>
      </c>
    </row>
    <row r="114" spans="1:12">
      <c r="A114" t="s">
        <v>174</v>
      </c>
      <c r="B114" t="s">
        <v>198</v>
      </c>
      <c r="C114" t="s">
        <v>231</v>
      </c>
      <c r="D114" t="s">
        <v>234</v>
      </c>
      <c r="E114" s="5" t="s">
        <v>230</v>
      </c>
      <c r="F114" t="s">
        <v>51</v>
      </c>
      <c r="G114" t="s">
        <v>163</v>
      </c>
      <c r="H114" t="s">
        <v>21</v>
      </c>
      <c r="I114" t="s">
        <v>36</v>
      </c>
      <c r="J114">
        <v>47</v>
      </c>
      <c r="K114" t="s">
        <v>19</v>
      </c>
      <c r="L114">
        <v>2010</v>
      </c>
    </row>
    <row r="115" spans="1:12">
      <c r="A115" t="s">
        <v>174</v>
      </c>
      <c r="B115" t="s">
        <v>211</v>
      </c>
      <c r="C115" t="s">
        <v>212</v>
      </c>
      <c r="D115" t="s">
        <v>213</v>
      </c>
      <c r="E115" s="5" t="s">
        <v>214</v>
      </c>
      <c r="F115" t="s">
        <v>47</v>
      </c>
      <c r="G115" t="s">
        <v>163</v>
      </c>
      <c r="H115" t="s">
        <v>21</v>
      </c>
      <c r="I115" t="s">
        <v>36</v>
      </c>
      <c r="J115">
        <v>35</v>
      </c>
      <c r="K115" t="s">
        <v>19</v>
      </c>
      <c r="L115">
        <v>2010</v>
      </c>
    </row>
    <row r="116" spans="1:12">
      <c r="A116" t="s">
        <v>174</v>
      </c>
      <c r="B116" t="s">
        <v>179</v>
      </c>
      <c r="C116" t="s">
        <v>228</v>
      </c>
      <c r="D116" t="s">
        <v>229</v>
      </c>
      <c r="E116" s="5" t="s">
        <v>230</v>
      </c>
      <c r="F116" t="s">
        <v>50</v>
      </c>
      <c r="G116" t="s">
        <v>163</v>
      </c>
      <c r="H116" t="s">
        <v>21</v>
      </c>
      <c r="I116" t="s">
        <v>36</v>
      </c>
      <c r="J116">
        <v>35</v>
      </c>
      <c r="K116" t="s">
        <v>19</v>
      </c>
      <c r="L116">
        <v>2010</v>
      </c>
    </row>
    <row r="117" spans="1:12">
      <c r="A117" t="s">
        <v>170</v>
      </c>
      <c r="B117" t="s">
        <v>179</v>
      </c>
      <c r="C117" t="s">
        <v>208</v>
      </c>
      <c r="D117" t="s">
        <v>209</v>
      </c>
      <c r="E117" s="5" t="s">
        <v>210</v>
      </c>
      <c r="F117" t="s">
        <v>39</v>
      </c>
      <c r="G117" t="s">
        <v>163</v>
      </c>
      <c r="H117" t="s">
        <v>21</v>
      </c>
      <c r="I117" t="s">
        <v>36</v>
      </c>
      <c r="J117">
        <v>34</v>
      </c>
      <c r="K117" t="s">
        <v>19</v>
      </c>
      <c r="L117">
        <v>2010</v>
      </c>
    </row>
    <row r="118" spans="1:12">
      <c r="A118" t="s">
        <v>174</v>
      </c>
      <c r="B118" t="s">
        <v>171</v>
      </c>
      <c r="C118" t="s">
        <v>173</v>
      </c>
      <c r="D118" t="s">
        <v>233</v>
      </c>
      <c r="E118" s="5" t="s">
        <v>230</v>
      </c>
      <c r="F118" t="s">
        <v>52</v>
      </c>
      <c r="G118" t="s">
        <v>163</v>
      </c>
      <c r="H118" t="s">
        <v>21</v>
      </c>
      <c r="I118" t="s">
        <v>36</v>
      </c>
      <c r="J118">
        <v>34</v>
      </c>
      <c r="K118" t="s">
        <v>19</v>
      </c>
      <c r="L118">
        <v>2010</v>
      </c>
    </row>
    <row r="119" spans="1:12">
      <c r="A119" t="s">
        <v>174</v>
      </c>
      <c r="B119" t="s">
        <v>189</v>
      </c>
      <c r="C119" t="s">
        <v>190</v>
      </c>
      <c r="D119" t="s">
        <v>191</v>
      </c>
      <c r="E119" s="5" t="s">
        <v>192</v>
      </c>
      <c r="F119" t="s">
        <v>45</v>
      </c>
      <c r="G119" t="s">
        <v>163</v>
      </c>
      <c r="H119" t="s">
        <v>21</v>
      </c>
      <c r="I119" t="s">
        <v>36</v>
      </c>
      <c r="J119">
        <v>30</v>
      </c>
      <c r="K119" t="s">
        <v>19</v>
      </c>
      <c r="L119">
        <v>2010</v>
      </c>
    </row>
    <row r="120" spans="1:12">
      <c r="A120" t="s">
        <v>174</v>
      </c>
      <c r="B120" t="s">
        <v>171</v>
      </c>
      <c r="C120" t="s">
        <v>173</v>
      </c>
      <c r="D120" t="s">
        <v>172</v>
      </c>
      <c r="E120" t="s">
        <v>248</v>
      </c>
      <c r="F120" t="s">
        <v>43</v>
      </c>
      <c r="G120" t="s">
        <v>163</v>
      </c>
      <c r="H120" t="s">
        <v>21</v>
      </c>
      <c r="I120" t="s">
        <v>36</v>
      </c>
      <c r="J120">
        <v>27</v>
      </c>
      <c r="K120" t="s">
        <v>19</v>
      </c>
      <c r="L120">
        <v>2010</v>
      </c>
    </row>
    <row r="121" spans="1:12">
      <c r="A121" t="s">
        <v>174</v>
      </c>
      <c r="B121" t="s">
        <v>171</v>
      </c>
      <c r="C121" t="s">
        <v>173</v>
      </c>
      <c r="D121" t="s">
        <v>172</v>
      </c>
      <c r="E121" s="5" t="s">
        <v>218</v>
      </c>
      <c r="F121" t="s">
        <v>48</v>
      </c>
      <c r="G121" t="s">
        <v>163</v>
      </c>
      <c r="H121" t="s">
        <v>21</v>
      </c>
      <c r="I121" t="s">
        <v>36</v>
      </c>
      <c r="J121">
        <v>23</v>
      </c>
      <c r="K121" t="s">
        <v>19</v>
      </c>
      <c r="L121">
        <v>2010</v>
      </c>
    </row>
    <row r="122" spans="1:12">
      <c r="A122" t="s">
        <v>174</v>
      </c>
      <c r="B122" t="s">
        <v>179</v>
      </c>
      <c r="C122" t="s">
        <v>180</v>
      </c>
      <c r="D122" t="s">
        <v>181</v>
      </c>
      <c r="E122" t="s">
        <v>182</v>
      </c>
      <c r="F122" t="s">
        <v>41</v>
      </c>
      <c r="G122" t="s">
        <v>163</v>
      </c>
      <c r="H122" t="s">
        <v>21</v>
      </c>
      <c r="I122" t="s">
        <v>36</v>
      </c>
      <c r="J122">
        <v>19</v>
      </c>
      <c r="K122" t="s">
        <v>19</v>
      </c>
      <c r="L122">
        <v>2010</v>
      </c>
    </row>
    <row r="123" spans="1:12">
      <c r="A123" t="s">
        <v>170</v>
      </c>
      <c r="B123" t="s">
        <v>183</v>
      </c>
      <c r="C123" t="s">
        <v>184</v>
      </c>
      <c r="D123" t="s">
        <v>202</v>
      </c>
      <c r="E123" t="s">
        <v>46</v>
      </c>
      <c r="F123" t="s">
        <v>46</v>
      </c>
      <c r="G123" t="s">
        <v>163</v>
      </c>
      <c r="H123" t="s">
        <v>22</v>
      </c>
      <c r="I123" t="s">
        <v>36</v>
      </c>
      <c r="J123" s="6">
        <v>4.2500000000000003E-2</v>
      </c>
      <c r="K123" t="s">
        <v>23</v>
      </c>
      <c r="L123">
        <v>2010</v>
      </c>
    </row>
    <row r="124" spans="1:12">
      <c r="A124" t="s">
        <v>174</v>
      </c>
      <c r="B124" t="s">
        <v>171</v>
      </c>
      <c r="C124" t="s">
        <v>173</v>
      </c>
      <c r="D124" t="s">
        <v>172</v>
      </c>
      <c r="E124" t="s">
        <v>248</v>
      </c>
      <c r="F124" t="s">
        <v>43</v>
      </c>
      <c r="G124" t="s">
        <v>163</v>
      </c>
      <c r="H124" t="s">
        <v>22</v>
      </c>
      <c r="I124" t="s">
        <v>36</v>
      </c>
      <c r="J124" s="6">
        <v>7.4099999999999999E-2</v>
      </c>
      <c r="K124" t="s">
        <v>23</v>
      </c>
      <c r="L124">
        <v>2010</v>
      </c>
    </row>
    <row r="125" spans="1:12">
      <c r="A125" t="s">
        <v>170</v>
      </c>
      <c r="B125" t="s">
        <v>183</v>
      </c>
      <c r="C125" t="s">
        <v>184</v>
      </c>
      <c r="D125" t="s">
        <v>185</v>
      </c>
      <c r="E125" s="5" t="s">
        <v>186</v>
      </c>
      <c r="F125" t="s">
        <v>42</v>
      </c>
      <c r="G125" t="s">
        <v>163</v>
      </c>
      <c r="H125" t="s">
        <v>22</v>
      </c>
      <c r="I125" t="s">
        <v>36</v>
      </c>
      <c r="J125" s="6">
        <v>7.6899999999999996E-2</v>
      </c>
      <c r="K125" t="s">
        <v>23</v>
      </c>
      <c r="L125">
        <v>2010</v>
      </c>
    </row>
    <row r="126" spans="1:12">
      <c r="A126" t="s">
        <v>174</v>
      </c>
      <c r="B126" t="s">
        <v>179</v>
      </c>
      <c r="C126" t="s">
        <v>228</v>
      </c>
      <c r="D126" t="s">
        <v>229</v>
      </c>
      <c r="E126" s="5" t="s">
        <v>230</v>
      </c>
      <c r="F126" t="s">
        <v>50</v>
      </c>
      <c r="G126" t="s">
        <v>163</v>
      </c>
      <c r="H126" t="s">
        <v>22</v>
      </c>
      <c r="I126" t="s">
        <v>36</v>
      </c>
      <c r="J126" s="6">
        <v>8.5699999999999998E-2</v>
      </c>
      <c r="K126" t="s">
        <v>23</v>
      </c>
      <c r="L126">
        <v>2010</v>
      </c>
    </row>
    <row r="127" spans="1:12">
      <c r="A127" t="s">
        <v>174</v>
      </c>
      <c r="B127" t="s">
        <v>189</v>
      </c>
      <c r="C127" t="s">
        <v>190</v>
      </c>
      <c r="D127" t="s">
        <v>191</v>
      </c>
      <c r="E127" s="5" t="s">
        <v>192</v>
      </c>
      <c r="F127" t="s">
        <v>45</v>
      </c>
      <c r="G127" t="s">
        <v>163</v>
      </c>
      <c r="H127" t="s">
        <v>22</v>
      </c>
      <c r="I127" t="s">
        <v>36</v>
      </c>
      <c r="J127" s="4">
        <v>0.1</v>
      </c>
      <c r="K127" t="s">
        <v>23</v>
      </c>
      <c r="L127">
        <v>2010</v>
      </c>
    </row>
    <row r="128" spans="1:12">
      <c r="A128" t="s">
        <v>170</v>
      </c>
      <c r="B128" t="s">
        <v>179</v>
      </c>
      <c r="C128" t="s">
        <v>208</v>
      </c>
      <c r="D128" t="s">
        <v>209</v>
      </c>
      <c r="E128" s="5" t="s">
        <v>210</v>
      </c>
      <c r="F128" t="s">
        <v>39</v>
      </c>
      <c r="G128" t="s">
        <v>163</v>
      </c>
      <c r="H128" t="s">
        <v>22</v>
      </c>
      <c r="I128" t="s">
        <v>36</v>
      </c>
      <c r="J128" s="6">
        <v>0.1176</v>
      </c>
      <c r="K128" t="s">
        <v>23</v>
      </c>
      <c r="L128">
        <v>2010</v>
      </c>
    </row>
    <row r="129" spans="1:12">
      <c r="A129" t="s">
        <v>174</v>
      </c>
      <c r="B129" t="s">
        <v>171</v>
      </c>
      <c r="C129" t="s">
        <v>173</v>
      </c>
      <c r="D129" t="s">
        <v>233</v>
      </c>
      <c r="E129" s="5" t="s">
        <v>230</v>
      </c>
      <c r="F129" t="s">
        <v>52</v>
      </c>
      <c r="G129" t="s">
        <v>163</v>
      </c>
      <c r="H129" t="s">
        <v>22</v>
      </c>
      <c r="I129" t="s">
        <v>36</v>
      </c>
      <c r="J129" s="6">
        <v>0.1176</v>
      </c>
      <c r="K129" t="s">
        <v>23</v>
      </c>
      <c r="L129">
        <v>2010</v>
      </c>
    </row>
    <row r="130" spans="1:12">
      <c r="A130" t="s">
        <v>174</v>
      </c>
      <c r="B130" t="s">
        <v>198</v>
      </c>
      <c r="C130" t="s">
        <v>231</v>
      </c>
      <c r="D130" t="s">
        <v>234</v>
      </c>
      <c r="E130" s="5" t="s">
        <v>230</v>
      </c>
      <c r="F130" t="s">
        <v>51</v>
      </c>
      <c r="G130" t="s">
        <v>163</v>
      </c>
      <c r="H130" t="s">
        <v>22</v>
      </c>
      <c r="I130" t="s">
        <v>36</v>
      </c>
      <c r="J130" s="6">
        <v>0.12770000000000001</v>
      </c>
      <c r="K130" t="s">
        <v>23</v>
      </c>
      <c r="L130">
        <v>2010</v>
      </c>
    </row>
    <row r="131" spans="1:12">
      <c r="A131" t="s">
        <v>174</v>
      </c>
      <c r="B131" t="s">
        <v>198</v>
      </c>
      <c r="C131" t="s">
        <v>225</v>
      </c>
      <c r="D131" t="s">
        <v>226</v>
      </c>
      <c r="E131" s="5" t="s">
        <v>227</v>
      </c>
      <c r="F131" t="s">
        <v>53</v>
      </c>
      <c r="G131" t="s">
        <v>163</v>
      </c>
      <c r="H131" t="s">
        <v>22</v>
      </c>
      <c r="I131" t="s">
        <v>36</v>
      </c>
      <c r="J131" s="6">
        <v>0.1429</v>
      </c>
      <c r="K131" t="s">
        <v>23</v>
      </c>
      <c r="L131">
        <v>2010</v>
      </c>
    </row>
    <row r="132" spans="1:12">
      <c r="A132" t="s">
        <v>174</v>
      </c>
      <c r="B132" t="s">
        <v>211</v>
      </c>
      <c r="C132" t="s">
        <v>212</v>
      </c>
      <c r="D132" t="s">
        <v>213</v>
      </c>
      <c r="E132" s="5" t="s">
        <v>214</v>
      </c>
      <c r="F132" t="s">
        <v>47</v>
      </c>
      <c r="G132" t="s">
        <v>163</v>
      </c>
      <c r="H132" t="s">
        <v>22</v>
      </c>
      <c r="I132" t="s">
        <v>36</v>
      </c>
      <c r="J132" s="6">
        <v>0.1714</v>
      </c>
      <c r="K132" t="s">
        <v>23</v>
      </c>
      <c r="L132">
        <v>2010</v>
      </c>
    </row>
    <row r="133" spans="1:12">
      <c r="A133" t="s">
        <v>174</v>
      </c>
      <c r="B133" t="s">
        <v>189</v>
      </c>
      <c r="C133" t="s">
        <v>219</v>
      </c>
      <c r="D133" t="s">
        <v>220</v>
      </c>
      <c r="E133" s="5" t="s">
        <v>221</v>
      </c>
      <c r="F133" t="s">
        <v>49</v>
      </c>
      <c r="G133" t="s">
        <v>163</v>
      </c>
      <c r="H133" t="s">
        <v>22</v>
      </c>
      <c r="I133" t="s">
        <v>36</v>
      </c>
      <c r="J133" s="6">
        <v>0.1842</v>
      </c>
      <c r="K133" t="s">
        <v>23</v>
      </c>
      <c r="L133">
        <v>2010</v>
      </c>
    </row>
    <row r="134" spans="1:12">
      <c r="A134" t="s">
        <v>170</v>
      </c>
      <c r="B134" t="s">
        <v>171</v>
      </c>
      <c r="C134" t="s">
        <v>173</v>
      </c>
      <c r="D134" t="s">
        <v>172</v>
      </c>
      <c r="E134" t="s">
        <v>54</v>
      </c>
      <c r="F134" t="s">
        <v>54</v>
      </c>
      <c r="G134" t="s">
        <v>163</v>
      </c>
      <c r="H134" t="s">
        <v>22</v>
      </c>
      <c r="I134" t="s">
        <v>36</v>
      </c>
      <c r="J134" s="6">
        <v>0.1867</v>
      </c>
      <c r="K134" t="s">
        <v>23</v>
      </c>
      <c r="L134">
        <v>2010</v>
      </c>
    </row>
    <row r="135" spans="1:12">
      <c r="A135" t="s">
        <v>174</v>
      </c>
      <c r="B135" t="s">
        <v>179</v>
      </c>
      <c r="C135" t="s">
        <v>180</v>
      </c>
      <c r="D135" t="s">
        <v>181</v>
      </c>
      <c r="E135" t="s">
        <v>182</v>
      </c>
      <c r="F135" t="s">
        <v>38</v>
      </c>
      <c r="G135" t="s">
        <v>163</v>
      </c>
      <c r="H135" t="s">
        <v>22</v>
      </c>
      <c r="I135" t="s">
        <v>36</v>
      </c>
      <c r="J135" s="6">
        <v>0.2054</v>
      </c>
      <c r="K135" t="s">
        <v>23</v>
      </c>
      <c r="L135">
        <v>2010</v>
      </c>
    </row>
    <row r="136" spans="1:12">
      <c r="A136" t="s">
        <v>174</v>
      </c>
      <c r="B136" t="s">
        <v>171</v>
      </c>
      <c r="C136" t="s">
        <v>173</v>
      </c>
      <c r="D136" t="s">
        <v>172</v>
      </c>
      <c r="E136" s="5" t="s">
        <v>218</v>
      </c>
      <c r="F136" t="s">
        <v>48</v>
      </c>
      <c r="G136" t="s">
        <v>163</v>
      </c>
      <c r="H136" t="s">
        <v>22</v>
      </c>
      <c r="I136" t="s">
        <v>36</v>
      </c>
      <c r="J136" s="6">
        <v>0.21740000000000001</v>
      </c>
      <c r="K136" t="s">
        <v>23</v>
      </c>
      <c r="L136">
        <v>2010</v>
      </c>
    </row>
    <row r="137" spans="1:12">
      <c r="A137" t="s">
        <v>174</v>
      </c>
      <c r="B137" t="s">
        <v>211</v>
      </c>
      <c r="C137" t="s">
        <v>212</v>
      </c>
      <c r="D137" t="s">
        <v>213</v>
      </c>
      <c r="E137" s="5" t="s">
        <v>214</v>
      </c>
      <c r="F137" t="s">
        <v>40</v>
      </c>
      <c r="G137" t="s">
        <v>163</v>
      </c>
      <c r="H137" t="s">
        <v>22</v>
      </c>
      <c r="I137" t="s">
        <v>36</v>
      </c>
      <c r="J137" s="6">
        <v>0.23230000000000001</v>
      </c>
      <c r="K137" t="s">
        <v>23</v>
      </c>
      <c r="L137">
        <v>2010</v>
      </c>
    </row>
    <row r="138" spans="1:12">
      <c r="A138" t="s">
        <v>174</v>
      </c>
      <c r="B138" t="s">
        <v>171</v>
      </c>
      <c r="C138" t="s">
        <v>173</v>
      </c>
      <c r="D138" t="s">
        <v>172</v>
      </c>
      <c r="E138" t="s">
        <v>187</v>
      </c>
      <c r="F138" t="s">
        <v>37</v>
      </c>
      <c r="G138" t="s">
        <v>163</v>
      </c>
      <c r="H138" t="s">
        <v>22</v>
      </c>
      <c r="I138" t="s">
        <v>36</v>
      </c>
      <c r="J138" s="6">
        <v>0.26090000000000002</v>
      </c>
      <c r="K138" t="s">
        <v>23</v>
      </c>
      <c r="L138">
        <v>2010</v>
      </c>
    </row>
    <row r="139" spans="1:12">
      <c r="A139" t="s">
        <v>174</v>
      </c>
      <c r="B139" t="s">
        <v>179</v>
      </c>
      <c r="C139" t="s">
        <v>180</v>
      </c>
      <c r="D139" t="s">
        <v>181</v>
      </c>
      <c r="E139" t="s">
        <v>182</v>
      </c>
      <c r="F139" t="s">
        <v>41</v>
      </c>
      <c r="G139" t="s">
        <v>163</v>
      </c>
      <c r="H139" t="s">
        <v>22</v>
      </c>
      <c r="I139" t="s">
        <v>36</v>
      </c>
      <c r="J139" s="4">
        <v>0</v>
      </c>
      <c r="K139" t="s">
        <v>23</v>
      </c>
      <c r="L139">
        <v>2010</v>
      </c>
    </row>
    <row r="140" spans="1:12">
      <c r="A140" t="s">
        <v>174</v>
      </c>
      <c r="B140" t="s">
        <v>179</v>
      </c>
      <c r="C140" t="s">
        <v>180</v>
      </c>
      <c r="D140" t="s">
        <v>181</v>
      </c>
      <c r="E140" t="s">
        <v>182</v>
      </c>
      <c r="F140" t="s">
        <v>38</v>
      </c>
      <c r="G140" t="s">
        <v>163</v>
      </c>
      <c r="H140" t="s">
        <v>24</v>
      </c>
      <c r="I140" t="s">
        <v>36</v>
      </c>
      <c r="J140">
        <v>0</v>
      </c>
      <c r="K140" t="s">
        <v>19</v>
      </c>
      <c r="L140">
        <v>2010</v>
      </c>
    </row>
    <row r="141" spans="1:12">
      <c r="A141" t="s">
        <v>174</v>
      </c>
      <c r="B141" t="s">
        <v>179</v>
      </c>
      <c r="C141" t="s">
        <v>180</v>
      </c>
      <c r="D141" t="s">
        <v>181</v>
      </c>
      <c r="E141" t="s">
        <v>182</v>
      </c>
      <c r="F141" t="s">
        <v>41</v>
      </c>
      <c r="G141" t="s">
        <v>163</v>
      </c>
      <c r="H141" t="s">
        <v>24</v>
      </c>
      <c r="I141" t="s">
        <v>36</v>
      </c>
      <c r="J141" t="s">
        <v>30</v>
      </c>
      <c r="K141" t="s">
        <v>19</v>
      </c>
      <c r="L141">
        <v>2010</v>
      </c>
    </row>
    <row r="142" spans="1:12">
      <c r="A142" t="s">
        <v>170</v>
      </c>
      <c r="B142" t="s">
        <v>183</v>
      </c>
      <c r="C142" t="s">
        <v>184</v>
      </c>
      <c r="D142" t="s">
        <v>185</v>
      </c>
      <c r="E142" s="5" t="s">
        <v>186</v>
      </c>
      <c r="F142" t="s">
        <v>42</v>
      </c>
      <c r="G142" t="s">
        <v>163</v>
      </c>
      <c r="H142" t="s">
        <v>24</v>
      </c>
      <c r="I142" t="s">
        <v>36</v>
      </c>
      <c r="J142">
        <v>0</v>
      </c>
      <c r="K142" t="s">
        <v>19</v>
      </c>
      <c r="L142">
        <v>2010</v>
      </c>
    </row>
    <row r="143" spans="1:12">
      <c r="A143" t="s">
        <v>174</v>
      </c>
      <c r="B143" t="s">
        <v>171</v>
      </c>
      <c r="C143" t="s">
        <v>173</v>
      </c>
      <c r="D143" t="s">
        <v>172</v>
      </c>
      <c r="E143" t="s">
        <v>248</v>
      </c>
      <c r="F143" t="s">
        <v>43</v>
      </c>
      <c r="G143" t="s">
        <v>163</v>
      </c>
      <c r="H143" t="s">
        <v>24</v>
      </c>
      <c r="I143" t="s">
        <v>36</v>
      </c>
      <c r="J143">
        <v>0</v>
      </c>
      <c r="K143" t="s">
        <v>19</v>
      </c>
      <c r="L143">
        <v>2010</v>
      </c>
    </row>
    <row r="144" spans="1:12">
      <c r="A144" t="s">
        <v>174</v>
      </c>
      <c r="B144" t="s">
        <v>171</v>
      </c>
      <c r="C144" t="s">
        <v>173</v>
      </c>
      <c r="D144" t="s">
        <v>172</v>
      </c>
      <c r="E144" t="s">
        <v>187</v>
      </c>
      <c r="F144" t="s">
        <v>37</v>
      </c>
      <c r="G144" t="s">
        <v>163</v>
      </c>
      <c r="H144" t="s">
        <v>24</v>
      </c>
      <c r="I144" t="s">
        <v>36</v>
      </c>
      <c r="J144">
        <v>0</v>
      </c>
      <c r="K144" t="s">
        <v>19</v>
      </c>
      <c r="L144">
        <v>2010</v>
      </c>
    </row>
    <row r="145" spans="1:12">
      <c r="A145" t="s">
        <v>174</v>
      </c>
      <c r="B145" t="s">
        <v>189</v>
      </c>
      <c r="C145" t="s">
        <v>190</v>
      </c>
      <c r="D145" t="s">
        <v>191</v>
      </c>
      <c r="E145" s="5" t="s">
        <v>192</v>
      </c>
      <c r="F145" t="s">
        <v>45</v>
      </c>
      <c r="G145" t="s">
        <v>163</v>
      </c>
      <c r="H145" t="s">
        <v>24</v>
      </c>
      <c r="I145" t="s">
        <v>36</v>
      </c>
      <c r="J145">
        <v>0</v>
      </c>
      <c r="K145" t="s">
        <v>19</v>
      </c>
      <c r="L145">
        <v>2010</v>
      </c>
    </row>
    <row r="146" spans="1:12">
      <c r="A146" t="s">
        <v>170</v>
      </c>
      <c r="B146" t="s">
        <v>183</v>
      </c>
      <c r="C146" t="s">
        <v>184</v>
      </c>
      <c r="D146" t="s">
        <v>202</v>
      </c>
      <c r="E146" t="s">
        <v>46</v>
      </c>
      <c r="F146" t="s">
        <v>46</v>
      </c>
      <c r="G146" t="s">
        <v>163</v>
      </c>
      <c r="H146" t="s">
        <v>24</v>
      </c>
      <c r="I146" t="s">
        <v>36</v>
      </c>
      <c r="J146">
        <v>0</v>
      </c>
      <c r="K146" t="s">
        <v>19</v>
      </c>
      <c r="L146">
        <v>2010</v>
      </c>
    </row>
    <row r="147" spans="1:12">
      <c r="A147" t="s">
        <v>170</v>
      </c>
      <c r="B147" t="s">
        <v>179</v>
      </c>
      <c r="C147" t="s">
        <v>208</v>
      </c>
      <c r="D147" t="s">
        <v>209</v>
      </c>
      <c r="E147" s="5" t="s">
        <v>210</v>
      </c>
      <c r="F147" t="s">
        <v>39</v>
      </c>
      <c r="G147" t="s">
        <v>163</v>
      </c>
      <c r="H147" t="s">
        <v>24</v>
      </c>
      <c r="I147" t="s">
        <v>36</v>
      </c>
      <c r="J147">
        <v>0</v>
      </c>
      <c r="K147" t="s">
        <v>19</v>
      </c>
      <c r="L147">
        <v>2010</v>
      </c>
    </row>
    <row r="148" spans="1:12">
      <c r="A148" t="s">
        <v>174</v>
      </c>
      <c r="B148" t="s">
        <v>211</v>
      </c>
      <c r="C148" t="s">
        <v>212</v>
      </c>
      <c r="D148" t="s">
        <v>213</v>
      </c>
      <c r="E148" s="5" t="s">
        <v>214</v>
      </c>
      <c r="F148" t="s">
        <v>40</v>
      </c>
      <c r="G148" t="s">
        <v>163</v>
      </c>
      <c r="H148" t="s">
        <v>24</v>
      </c>
      <c r="I148" t="s">
        <v>36</v>
      </c>
      <c r="J148">
        <v>0</v>
      </c>
      <c r="K148" t="s">
        <v>19</v>
      </c>
      <c r="L148">
        <v>2010</v>
      </c>
    </row>
    <row r="149" spans="1:12">
      <c r="A149" t="s">
        <v>174</v>
      </c>
      <c r="B149" t="s">
        <v>211</v>
      </c>
      <c r="C149" t="s">
        <v>212</v>
      </c>
      <c r="D149" t="s">
        <v>213</v>
      </c>
      <c r="E149" s="5" t="s">
        <v>214</v>
      </c>
      <c r="F149" t="s">
        <v>47</v>
      </c>
      <c r="G149" t="s">
        <v>163</v>
      </c>
      <c r="H149" t="s">
        <v>24</v>
      </c>
      <c r="I149" t="s">
        <v>36</v>
      </c>
      <c r="J149">
        <v>0</v>
      </c>
      <c r="K149" t="s">
        <v>19</v>
      </c>
      <c r="L149">
        <v>2010</v>
      </c>
    </row>
    <row r="150" spans="1:12">
      <c r="A150" t="s">
        <v>174</v>
      </c>
      <c r="B150" t="s">
        <v>171</v>
      </c>
      <c r="C150" t="s">
        <v>173</v>
      </c>
      <c r="D150" t="s">
        <v>172</v>
      </c>
      <c r="E150" s="5" t="s">
        <v>218</v>
      </c>
      <c r="F150" t="s">
        <v>48</v>
      </c>
      <c r="G150" t="s">
        <v>163</v>
      </c>
      <c r="H150" t="s">
        <v>24</v>
      </c>
      <c r="I150" t="s">
        <v>36</v>
      </c>
      <c r="J150">
        <v>0</v>
      </c>
      <c r="K150" t="s">
        <v>19</v>
      </c>
      <c r="L150">
        <v>2010</v>
      </c>
    </row>
    <row r="151" spans="1:12">
      <c r="A151" t="s">
        <v>174</v>
      </c>
      <c r="B151" t="s">
        <v>189</v>
      </c>
      <c r="C151" t="s">
        <v>219</v>
      </c>
      <c r="D151" t="s">
        <v>220</v>
      </c>
      <c r="E151" s="5" t="s">
        <v>221</v>
      </c>
      <c r="F151" t="s">
        <v>49</v>
      </c>
      <c r="G151" t="s">
        <v>163</v>
      </c>
      <c r="H151" t="s">
        <v>24</v>
      </c>
      <c r="I151" t="s">
        <v>36</v>
      </c>
      <c r="J151">
        <v>0</v>
      </c>
      <c r="K151" t="s">
        <v>19</v>
      </c>
      <c r="L151">
        <v>2010</v>
      </c>
    </row>
    <row r="152" spans="1:12">
      <c r="A152" t="s">
        <v>174</v>
      </c>
      <c r="B152" t="s">
        <v>179</v>
      </c>
      <c r="C152" t="s">
        <v>228</v>
      </c>
      <c r="D152" t="s">
        <v>229</v>
      </c>
      <c r="E152" s="5" t="s">
        <v>230</v>
      </c>
      <c r="F152" t="s">
        <v>50</v>
      </c>
      <c r="G152" t="s">
        <v>163</v>
      </c>
      <c r="H152" t="s">
        <v>24</v>
      </c>
      <c r="I152" t="s">
        <v>36</v>
      </c>
      <c r="J152">
        <v>0</v>
      </c>
      <c r="K152" t="s">
        <v>19</v>
      </c>
      <c r="L152">
        <v>2010</v>
      </c>
    </row>
    <row r="153" spans="1:12">
      <c r="A153" t="s">
        <v>174</v>
      </c>
      <c r="B153" t="s">
        <v>198</v>
      </c>
      <c r="C153" t="s">
        <v>231</v>
      </c>
      <c r="D153" t="s">
        <v>234</v>
      </c>
      <c r="E153" s="5" t="s">
        <v>230</v>
      </c>
      <c r="F153" t="s">
        <v>51</v>
      </c>
      <c r="G153" t="s">
        <v>163</v>
      </c>
      <c r="H153" t="s">
        <v>24</v>
      </c>
      <c r="I153" t="s">
        <v>36</v>
      </c>
      <c r="J153">
        <v>0</v>
      </c>
      <c r="K153" t="s">
        <v>19</v>
      </c>
      <c r="L153">
        <v>2010</v>
      </c>
    </row>
    <row r="154" spans="1:12">
      <c r="A154" t="s">
        <v>174</v>
      </c>
      <c r="B154" t="s">
        <v>171</v>
      </c>
      <c r="C154" t="s">
        <v>173</v>
      </c>
      <c r="D154" t="s">
        <v>233</v>
      </c>
      <c r="E154" s="5" t="s">
        <v>230</v>
      </c>
      <c r="F154" t="s">
        <v>52</v>
      </c>
      <c r="G154" t="s">
        <v>163</v>
      </c>
      <c r="H154" t="s">
        <v>24</v>
      </c>
      <c r="I154" t="s">
        <v>36</v>
      </c>
      <c r="J154">
        <v>0</v>
      </c>
      <c r="K154" t="s">
        <v>19</v>
      </c>
      <c r="L154">
        <v>2010</v>
      </c>
    </row>
    <row r="155" spans="1:12">
      <c r="A155" t="s">
        <v>174</v>
      </c>
      <c r="B155" t="s">
        <v>198</v>
      </c>
      <c r="C155" t="s">
        <v>225</v>
      </c>
      <c r="D155" t="s">
        <v>226</v>
      </c>
      <c r="E155" s="5" t="s">
        <v>227</v>
      </c>
      <c r="F155" t="s">
        <v>53</v>
      </c>
      <c r="G155" t="s">
        <v>163</v>
      </c>
      <c r="H155" t="s">
        <v>24</v>
      </c>
      <c r="I155" t="s">
        <v>36</v>
      </c>
      <c r="J155">
        <v>0</v>
      </c>
      <c r="K155" t="s">
        <v>19</v>
      </c>
      <c r="L155">
        <v>2010</v>
      </c>
    </row>
    <row r="156" spans="1:12">
      <c r="A156" t="s">
        <v>170</v>
      </c>
      <c r="B156" t="s">
        <v>171</v>
      </c>
      <c r="C156" t="s">
        <v>173</v>
      </c>
      <c r="D156" t="s">
        <v>172</v>
      </c>
      <c r="E156" t="s">
        <v>54</v>
      </c>
      <c r="F156" t="s">
        <v>54</v>
      </c>
      <c r="G156" t="s">
        <v>163</v>
      </c>
      <c r="H156" t="s">
        <v>24</v>
      </c>
      <c r="I156" t="s">
        <v>36</v>
      </c>
      <c r="J156">
        <v>0</v>
      </c>
      <c r="K156" t="s">
        <v>19</v>
      </c>
      <c r="L156">
        <v>2010</v>
      </c>
    </row>
    <row r="157" spans="1:12">
      <c r="A157" t="s">
        <v>174</v>
      </c>
      <c r="B157" t="s">
        <v>171</v>
      </c>
      <c r="C157" t="s">
        <v>173</v>
      </c>
      <c r="D157" t="s">
        <v>172</v>
      </c>
      <c r="E157" t="s">
        <v>187</v>
      </c>
      <c r="F157" t="s">
        <v>55</v>
      </c>
      <c r="G157" t="s">
        <v>164</v>
      </c>
      <c r="H157" t="s">
        <v>17</v>
      </c>
      <c r="I157" t="s">
        <v>65</v>
      </c>
      <c r="J157">
        <v>13</v>
      </c>
      <c r="K157" t="s">
        <v>19</v>
      </c>
      <c r="L157">
        <v>2010</v>
      </c>
    </row>
    <row r="158" spans="1:12">
      <c r="A158" t="s">
        <v>174</v>
      </c>
      <c r="B158" t="s">
        <v>179</v>
      </c>
      <c r="C158" t="s">
        <v>180</v>
      </c>
      <c r="D158" t="s">
        <v>181</v>
      </c>
      <c r="E158" t="s">
        <v>182</v>
      </c>
      <c r="F158" t="s">
        <v>38</v>
      </c>
      <c r="G158" t="s">
        <v>164</v>
      </c>
      <c r="H158" t="s">
        <v>17</v>
      </c>
      <c r="I158" t="s">
        <v>65</v>
      </c>
      <c r="J158">
        <v>5</v>
      </c>
      <c r="K158" t="s">
        <v>19</v>
      </c>
      <c r="L158">
        <v>2010</v>
      </c>
    </row>
    <row r="159" spans="1:12">
      <c r="A159" t="s">
        <v>174</v>
      </c>
      <c r="B159" t="s">
        <v>171</v>
      </c>
      <c r="C159" t="s">
        <v>173</v>
      </c>
      <c r="D159" t="s">
        <v>172</v>
      </c>
      <c r="E159" s="5" t="s">
        <v>193</v>
      </c>
      <c r="F159" t="s">
        <v>56</v>
      </c>
      <c r="G159" t="s">
        <v>164</v>
      </c>
      <c r="H159" t="s">
        <v>17</v>
      </c>
      <c r="I159" t="s">
        <v>65</v>
      </c>
      <c r="J159">
        <v>3</v>
      </c>
      <c r="K159" t="s">
        <v>19</v>
      </c>
      <c r="L159">
        <v>2010</v>
      </c>
    </row>
    <row r="160" spans="1:12">
      <c r="A160" t="s">
        <v>174</v>
      </c>
      <c r="B160" t="s">
        <v>198</v>
      </c>
      <c r="C160" t="s">
        <v>225</v>
      </c>
      <c r="D160" t="s">
        <v>226</v>
      </c>
      <c r="E160" s="5" t="s">
        <v>227</v>
      </c>
      <c r="F160" t="s">
        <v>57</v>
      </c>
      <c r="G160" t="s">
        <v>164</v>
      </c>
      <c r="H160" t="s">
        <v>17</v>
      </c>
      <c r="I160" t="s">
        <v>65</v>
      </c>
      <c r="J160">
        <v>3</v>
      </c>
      <c r="K160" t="s">
        <v>19</v>
      </c>
      <c r="L160">
        <v>2010</v>
      </c>
    </row>
    <row r="161" spans="1:12">
      <c r="A161" t="s">
        <v>170</v>
      </c>
      <c r="B161" t="s">
        <v>183</v>
      </c>
      <c r="C161" t="s">
        <v>184</v>
      </c>
      <c r="D161" t="s">
        <v>202</v>
      </c>
      <c r="E161" t="s">
        <v>46</v>
      </c>
      <c r="F161" t="s">
        <v>46</v>
      </c>
      <c r="G161" t="s">
        <v>164</v>
      </c>
      <c r="H161" t="s">
        <v>17</v>
      </c>
      <c r="I161" t="s">
        <v>65</v>
      </c>
      <c r="J161">
        <v>1</v>
      </c>
      <c r="K161" t="s">
        <v>19</v>
      </c>
      <c r="L161">
        <v>2010</v>
      </c>
    </row>
    <row r="162" spans="1:12">
      <c r="A162" t="s">
        <v>174</v>
      </c>
      <c r="B162" t="s">
        <v>194</v>
      </c>
      <c r="C162" t="s">
        <v>203</v>
      </c>
      <c r="D162" t="s">
        <v>204</v>
      </c>
      <c r="E162" s="5" t="s">
        <v>205</v>
      </c>
      <c r="F162" t="s">
        <v>58</v>
      </c>
      <c r="G162" t="s">
        <v>164</v>
      </c>
      <c r="H162" t="s">
        <v>17</v>
      </c>
      <c r="I162" t="s">
        <v>65</v>
      </c>
      <c r="J162">
        <v>1</v>
      </c>
      <c r="K162" t="s">
        <v>19</v>
      </c>
      <c r="L162">
        <v>2010</v>
      </c>
    </row>
    <row r="163" spans="1:12">
      <c r="A163" t="s">
        <v>174</v>
      </c>
      <c r="B163" t="s">
        <v>211</v>
      </c>
      <c r="C163" t="s">
        <v>212</v>
      </c>
      <c r="D163" t="s">
        <v>213</v>
      </c>
      <c r="E163" s="5" t="s">
        <v>214</v>
      </c>
      <c r="F163" t="s">
        <v>59</v>
      </c>
      <c r="G163" t="s">
        <v>164</v>
      </c>
      <c r="H163" t="s">
        <v>17</v>
      </c>
      <c r="I163" t="s">
        <v>65</v>
      </c>
      <c r="J163">
        <v>1</v>
      </c>
      <c r="K163" t="s">
        <v>19</v>
      </c>
      <c r="L163">
        <v>2010</v>
      </c>
    </row>
    <row r="164" spans="1:12">
      <c r="A164" t="s">
        <v>174</v>
      </c>
      <c r="B164" t="s">
        <v>171</v>
      </c>
      <c r="C164" t="s">
        <v>173</v>
      </c>
      <c r="D164" t="s">
        <v>172</v>
      </c>
      <c r="E164" s="5" t="s">
        <v>218</v>
      </c>
      <c r="F164" t="s">
        <v>60</v>
      </c>
      <c r="G164" t="s">
        <v>164</v>
      </c>
      <c r="H164" t="s">
        <v>17</v>
      </c>
      <c r="I164" t="s">
        <v>65</v>
      </c>
      <c r="J164">
        <v>1</v>
      </c>
      <c r="K164" t="s">
        <v>19</v>
      </c>
      <c r="L164">
        <v>2010</v>
      </c>
    </row>
    <row r="165" spans="1:12">
      <c r="A165" t="s">
        <v>170</v>
      </c>
      <c r="B165" t="s">
        <v>194</v>
      </c>
      <c r="C165" t="s">
        <v>195</v>
      </c>
      <c r="D165" t="s">
        <v>241</v>
      </c>
      <c r="E165" s="5" t="s">
        <v>242</v>
      </c>
      <c r="F165" t="s">
        <v>61</v>
      </c>
      <c r="G165" t="s">
        <v>164</v>
      </c>
      <c r="H165" t="s">
        <v>17</v>
      </c>
      <c r="I165" t="s">
        <v>65</v>
      </c>
      <c r="J165">
        <v>0</v>
      </c>
      <c r="K165" t="s">
        <v>19</v>
      </c>
      <c r="L165">
        <v>2010</v>
      </c>
    </row>
    <row r="166" spans="1:12">
      <c r="A166" t="s">
        <v>170</v>
      </c>
      <c r="B166" t="s">
        <v>179</v>
      </c>
      <c r="C166" t="s">
        <v>208</v>
      </c>
      <c r="D166" t="s">
        <v>209</v>
      </c>
      <c r="E166" s="5" t="s">
        <v>210</v>
      </c>
      <c r="F166" t="s">
        <v>62</v>
      </c>
      <c r="G166" t="s">
        <v>164</v>
      </c>
      <c r="H166" t="s">
        <v>17</v>
      </c>
      <c r="I166" t="s">
        <v>65</v>
      </c>
      <c r="J166">
        <v>0</v>
      </c>
      <c r="K166" t="s">
        <v>19</v>
      </c>
      <c r="L166">
        <v>2010</v>
      </c>
    </row>
    <row r="167" spans="1:12">
      <c r="A167" t="s">
        <v>174</v>
      </c>
      <c r="B167" t="s">
        <v>183</v>
      </c>
      <c r="C167" t="s">
        <v>216</v>
      </c>
      <c r="D167" t="s">
        <v>216</v>
      </c>
      <c r="E167" s="5" t="s">
        <v>217</v>
      </c>
      <c r="F167" t="s">
        <v>63</v>
      </c>
      <c r="G167" t="s">
        <v>164</v>
      </c>
      <c r="H167" t="s">
        <v>17</v>
      </c>
      <c r="I167" t="s">
        <v>65</v>
      </c>
      <c r="J167">
        <v>0</v>
      </c>
      <c r="K167" t="s">
        <v>19</v>
      </c>
      <c r="L167">
        <v>2010</v>
      </c>
    </row>
    <row r="168" spans="1:12">
      <c r="A168" t="s">
        <v>174</v>
      </c>
      <c r="B168" t="s">
        <v>189</v>
      </c>
      <c r="C168" t="s">
        <v>219</v>
      </c>
      <c r="D168" t="s">
        <v>220</v>
      </c>
      <c r="E168" s="5" t="s">
        <v>221</v>
      </c>
      <c r="F168" t="s">
        <v>64</v>
      </c>
      <c r="G168" t="s">
        <v>164</v>
      </c>
      <c r="H168" t="s">
        <v>17</v>
      </c>
      <c r="I168" t="s">
        <v>65</v>
      </c>
      <c r="J168">
        <v>0</v>
      </c>
      <c r="K168" t="s">
        <v>19</v>
      </c>
      <c r="L168">
        <v>2010</v>
      </c>
    </row>
    <row r="169" spans="1:12">
      <c r="A169" t="s">
        <v>174</v>
      </c>
      <c r="B169" t="s">
        <v>171</v>
      </c>
      <c r="C169" t="s">
        <v>173</v>
      </c>
      <c r="D169" t="s">
        <v>172</v>
      </c>
      <c r="E169" t="s">
        <v>187</v>
      </c>
      <c r="F169" t="s">
        <v>55</v>
      </c>
      <c r="G169" t="s">
        <v>164</v>
      </c>
      <c r="H169" t="s">
        <v>20</v>
      </c>
      <c r="I169" t="s">
        <v>65</v>
      </c>
      <c r="J169">
        <v>430.1</v>
      </c>
      <c r="L169">
        <v>2010</v>
      </c>
    </row>
    <row r="170" spans="1:12">
      <c r="A170" t="s">
        <v>170</v>
      </c>
      <c r="B170" t="s">
        <v>183</v>
      </c>
      <c r="C170" t="s">
        <v>184</v>
      </c>
      <c r="D170" t="s">
        <v>202</v>
      </c>
      <c r="E170" t="s">
        <v>46</v>
      </c>
      <c r="F170" t="s">
        <v>46</v>
      </c>
      <c r="G170" t="s">
        <v>164</v>
      </c>
      <c r="H170" t="s">
        <v>20</v>
      </c>
      <c r="I170" t="s">
        <v>65</v>
      </c>
      <c r="J170">
        <v>409.3</v>
      </c>
      <c r="L170">
        <v>2010</v>
      </c>
    </row>
    <row r="171" spans="1:12">
      <c r="A171" t="s">
        <v>174</v>
      </c>
      <c r="B171" t="s">
        <v>171</v>
      </c>
      <c r="C171" t="s">
        <v>173</v>
      </c>
      <c r="D171" t="s">
        <v>172</v>
      </c>
      <c r="E171" s="5" t="s">
        <v>193</v>
      </c>
      <c r="F171" t="s">
        <v>56</v>
      </c>
      <c r="G171" t="s">
        <v>164</v>
      </c>
      <c r="H171" t="s">
        <v>20</v>
      </c>
      <c r="I171" t="s">
        <v>65</v>
      </c>
      <c r="J171">
        <v>402.7</v>
      </c>
      <c r="L171">
        <v>2010</v>
      </c>
    </row>
    <row r="172" spans="1:12">
      <c r="A172" t="s">
        <v>174</v>
      </c>
      <c r="B172" t="s">
        <v>198</v>
      </c>
      <c r="C172" t="s">
        <v>225</v>
      </c>
      <c r="D172" t="s">
        <v>226</v>
      </c>
      <c r="E172" s="5" t="s">
        <v>227</v>
      </c>
      <c r="F172" t="s">
        <v>57</v>
      </c>
      <c r="G172" t="s">
        <v>164</v>
      </c>
      <c r="H172" t="s">
        <v>20</v>
      </c>
      <c r="I172" t="s">
        <v>65</v>
      </c>
      <c r="J172">
        <v>401</v>
      </c>
      <c r="L172">
        <v>2010</v>
      </c>
    </row>
    <row r="173" spans="1:12">
      <c r="A173" t="s">
        <v>174</v>
      </c>
      <c r="B173" t="s">
        <v>211</v>
      </c>
      <c r="C173" t="s">
        <v>212</v>
      </c>
      <c r="D173" t="s">
        <v>213</v>
      </c>
      <c r="E173" s="5" t="s">
        <v>214</v>
      </c>
      <c r="F173" t="s">
        <v>59</v>
      </c>
      <c r="G173" t="s">
        <v>164</v>
      </c>
      <c r="H173" t="s">
        <v>20</v>
      </c>
      <c r="I173" t="s">
        <v>65</v>
      </c>
      <c r="J173">
        <v>399.9</v>
      </c>
      <c r="L173">
        <v>2010</v>
      </c>
    </row>
    <row r="174" spans="1:12">
      <c r="A174" t="s">
        <v>174</v>
      </c>
      <c r="B174" t="s">
        <v>179</v>
      </c>
      <c r="C174" t="s">
        <v>180</v>
      </c>
      <c r="D174" t="s">
        <v>181</v>
      </c>
      <c r="E174" t="s">
        <v>182</v>
      </c>
      <c r="F174" t="s">
        <v>38</v>
      </c>
      <c r="G174" t="s">
        <v>164</v>
      </c>
      <c r="H174" t="s">
        <v>20</v>
      </c>
      <c r="I174" t="s">
        <v>65</v>
      </c>
      <c r="J174">
        <v>394.4</v>
      </c>
      <c r="L174">
        <v>2010</v>
      </c>
    </row>
    <row r="175" spans="1:12">
      <c r="A175" t="s">
        <v>174</v>
      </c>
      <c r="B175" t="s">
        <v>171</v>
      </c>
      <c r="C175" t="s">
        <v>173</v>
      </c>
      <c r="D175" t="s">
        <v>172</v>
      </c>
      <c r="E175" s="5" t="s">
        <v>218</v>
      </c>
      <c r="F175" t="s">
        <v>60</v>
      </c>
      <c r="G175" t="s">
        <v>164</v>
      </c>
      <c r="H175" t="s">
        <v>20</v>
      </c>
      <c r="I175" t="s">
        <v>65</v>
      </c>
      <c r="J175">
        <v>394.1</v>
      </c>
      <c r="L175">
        <v>2010</v>
      </c>
    </row>
    <row r="176" spans="1:12">
      <c r="A176" t="s">
        <v>174</v>
      </c>
      <c r="B176" t="s">
        <v>189</v>
      </c>
      <c r="C176" t="s">
        <v>219</v>
      </c>
      <c r="D176" t="s">
        <v>220</v>
      </c>
      <c r="E176" s="5" t="s">
        <v>221</v>
      </c>
      <c r="F176" t="s">
        <v>64</v>
      </c>
      <c r="G176" t="s">
        <v>164</v>
      </c>
      <c r="H176" t="s">
        <v>20</v>
      </c>
      <c r="I176" t="s">
        <v>65</v>
      </c>
      <c r="J176">
        <v>393.6</v>
      </c>
      <c r="L176">
        <v>2010</v>
      </c>
    </row>
    <row r="177" spans="1:12">
      <c r="A177" t="s">
        <v>174</v>
      </c>
      <c r="B177" t="s">
        <v>183</v>
      </c>
      <c r="C177" t="s">
        <v>216</v>
      </c>
      <c r="D177" t="s">
        <v>216</v>
      </c>
      <c r="E177" s="5" t="s">
        <v>217</v>
      </c>
      <c r="F177" t="s">
        <v>63</v>
      </c>
      <c r="G177" t="s">
        <v>164</v>
      </c>
      <c r="H177" t="s">
        <v>20</v>
      </c>
      <c r="I177" t="s">
        <v>65</v>
      </c>
      <c r="J177">
        <v>393.2</v>
      </c>
      <c r="L177">
        <v>2010</v>
      </c>
    </row>
    <row r="178" spans="1:12">
      <c r="A178" t="s">
        <v>174</v>
      </c>
      <c r="B178" t="s">
        <v>194</v>
      </c>
      <c r="C178" t="s">
        <v>203</v>
      </c>
      <c r="D178" t="s">
        <v>204</v>
      </c>
      <c r="E178" s="5" t="s">
        <v>205</v>
      </c>
      <c r="F178" t="s">
        <v>58</v>
      </c>
      <c r="G178" t="s">
        <v>164</v>
      </c>
      <c r="H178" t="s">
        <v>20</v>
      </c>
      <c r="I178" t="s">
        <v>65</v>
      </c>
      <c r="J178">
        <v>390.1</v>
      </c>
      <c r="L178">
        <v>2010</v>
      </c>
    </row>
    <row r="179" spans="1:12">
      <c r="A179" t="s">
        <v>170</v>
      </c>
      <c r="B179" t="s">
        <v>194</v>
      </c>
      <c r="C179" t="s">
        <v>195</v>
      </c>
      <c r="D179" t="s">
        <v>241</v>
      </c>
      <c r="E179" s="5" t="s">
        <v>242</v>
      </c>
      <c r="F179" t="s">
        <v>61</v>
      </c>
      <c r="G179" t="s">
        <v>164</v>
      </c>
      <c r="H179" t="s">
        <v>20</v>
      </c>
      <c r="I179" t="s">
        <v>65</v>
      </c>
      <c r="J179">
        <v>389.2</v>
      </c>
      <c r="L179">
        <v>2010</v>
      </c>
    </row>
    <row r="180" spans="1:12">
      <c r="A180" t="s">
        <v>170</v>
      </c>
      <c r="B180" t="s">
        <v>179</v>
      </c>
      <c r="C180" t="s">
        <v>208</v>
      </c>
      <c r="D180" t="s">
        <v>209</v>
      </c>
      <c r="E180" s="5" t="s">
        <v>210</v>
      </c>
      <c r="F180" t="s">
        <v>62</v>
      </c>
      <c r="G180" t="s">
        <v>164</v>
      </c>
      <c r="H180" t="s">
        <v>20</v>
      </c>
      <c r="I180" t="s">
        <v>65</v>
      </c>
      <c r="J180">
        <v>359</v>
      </c>
      <c r="L180">
        <v>2010</v>
      </c>
    </row>
    <row r="181" spans="1:12">
      <c r="A181" t="s">
        <v>174</v>
      </c>
      <c r="B181" t="s">
        <v>171</v>
      </c>
      <c r="C181" t="s">
        <v>173</v>
      </c>
      <c r="D181" t="s">
        <v>172</v>
      </c>
      <c r="E181" t="s">
        <v>187</v>
      </c>
      <c r="F181" t="s">
        <v>55</v>
      </c>
      <c r="G181" t="s">
        <v>164</v>
      </c>
      <c r="H181" t="s">
        <v>21</v>
      </c>
      <c r="I181" t="s">
        <v>65</v>
      </c>
      <c r="J181">
        <v>412</v>
      </c>
      <c r="K181" t="s">
        <v>19</v>
      </c>
      <c r="L181">
        <v>2010</v>
      </c>
    </row>
    <row r="182" spans="1:12">
      <c r="A182" t="s">
        <v>174</v>
      </c>
      <c r="B182" t="s">
        <v>198</v>
      </c>
      <c r="C182" t="s">
        <v>225</v>
      </c>
      <c r="D182" t="s">
        <v>226</v>
      </c>
      <c r="E182" s="5" t="s">
        <v>227</v>
      </c>
      <c r="F182" t="s">
        <v>57</v>
      </c>
      <c r="G182" t="s">
        <v>164</v>
      </c>
      <c r="H182" t="s">
        <v>21</v>
      </c>
      <c r="I182" t="s">
        <v>65</v>
      </c>
      <c r="J182">
        <v>138</v>
      </c>
      <c r="K182" t="s">
        <v>19</v>
      </c>
      <c r="L182">
        <v>2010</v>
      </c>
    </row>
    <row r="183" spans="1:12">
      <c r="A183" t="s">
        <v>174</v>
      </c>
      <c r="B183" t="s">
        <v>179</v>
      </c>
      <c r="C183" t="s">
        <v>180</v>
      </c>
      <c r="D183" t="s">
        <v>181</v>
      </c>
      <c r="E183" t="s">
        <v>182</v>
      </c>
      <c r="F183" t="s">
        <v>38</v>
      </c>
      <c r="G183" t="s">
        <v>164</v>
      </c>
      <c r="H183" t="s">
        <v>21</v>
      </c>
      <c r="I183" t="s">
        <v>65</v>
      </c>
      <c r="J183">
        <v>115</v>
      </c>
      <c r="K183" t="s">
        <v>19</v>
      </c>
      <c r="L183">
        <v>2010</v>
      </c>
    </row>
    <row r="184" spans="1:12">
      <c r="A184" t="s">
        <v>174</v>
      </c>
      <c r="B184" t="s">
        <v>189</v>
      </c>
      <c r="C184" t="s">
        <v>219</v>
      </c>
      <c r="D184" t="s">
        <v>220</v>
      </c>
      <c r="E184" s="5" t="s">
        <v>221</v>
      </c>
      <c r="F184" t="s">
        <v>64</v>
      </c>
      <c r="G184" t="s">
        <v>164</v>
      </c>
      <c r="H184" t="s">
        <v>21</v>
      </c>
      <c r="I184" t="s">
        <v>65</v>
      </c>
      <c r="J184">
        <v>81</v>
      </c>
      <c r="K184" t="s">
        <v>19</v>
      </c>
      <c r="L184">
        <v>2010</v>
      </c>
    </row>
    <row r="185" spans="1:12">
      <c r="A185" t="s">
        <v>174</v>
      </c>
      <c r="B185" t="s">
        <v>171</v>
      </c>
      <c r="C185" t="s">
        <v>173</v>
      </c>
      <c r="D185" t="s">
        <v>172</v>
      </c>
      <c r="E185" s="5" t="s">
        <v>218</v>
      </c>
      <c r="F185" t="s">
        <v>60</v>
      </c>
      <c r="G185" t="s">
        <v>164</v>
      </c>
      <c r="H185" t="s">
        <v>21</v>
      </c>
      <c r="I185" t="s">
        <v>65</v>
      </c>
      <c r="J185">
        <v>74</v>
      </c>
      <c r="K185" t="s">
        <v>19</v>
      </c>
      <c r="L185">
        <v>2010</v>
      </c>
    </row>
    <row r="186" spans="1:12">
      <c r="A186" t="s">
        <v>174</v>
      </c>
      <c r="B186" t="s">
        <v>171</v>
      </c>
      <c r="C186" t="s">
        <v>173</v>
      </c>
      <c r="D186" t="s">
        <v>172</v>
      </c>
      <c r="E186" s="5" t="s">
        <v>193</v>
      </c>
      <c r="F186" t="s">
        <v>56</v>
      </c>
      <c r="G186" t="s">
        <v>164</v>
      </c>
      <c r="H186" t="s">
        <v>21</v>
      </c>
      <c r="I186" t="s">
        <v>65</v>
      </c>
      <c r="J186">
        <v>59</v>
      </c>
      <c r="K186" t="s">
        <v>19</v>
      </c>
      <c r="L186">
        <v>2010</v>
      </c>
    </row>
    <row r="187" spans="1:12">
      <c r="A187" t="s">
        <v>174</v>
      </c>
      <c r="B187" t="s">
        <v>183</v>
      </c>
      <c r="C187" t="s">
        <v>216</v>
      </c>
      <c r="D187" t="s">
        <v>216</v>
      </c>
      <c r="E187" s="5" t="s">
        <v>217</v>
      </c>
      <c r="F187" t="s">
        <v>63</v>
      </c>
      <c r="G187" t="s">
        <v>164</v>
      </c>
      <c r="H187" t="s">
        <v>21</v>
      </c>
      <c r="I187" t="s">
        <v>65</v>
      </c>
      <c r="J187">
        <v>59</v>
      </c>
      <c r="K187" t="s">
        <v>19</v>
      </c>
      <c r="L187">
        <v>2010</v>
      </c>
    </row>
    <row r="188" spans="1:12">
      <c r="A188" t="s">
        <v>174</v>
      </c>
      <c r="B188" t="s">
        <v>194</v>
      </c>
      <c r="C188" t="s">
        <v>203</v>
      </c>
      <c r="D188" t="s">
        <v>204</v>
      </c>
      <c r="E188" s="5" t="s">
        <v>205</v>
      </c>
      <c r="F188" t="s">
        <v>58</v>
      </c>
      <c r="G188" t="s">
        <v>164</v>
      </c>
      <c r="H188" t="s">
        <v>21</v>
      </c>
      <c r="I188" t="s">
        <v>65</v>
      </c>
      <c r="J188">
        <v>45</v>
      </c>
      <c r="K188" t="s">
        <v>19</v>
      </c>
      <c r="L188">
        <v>2010</v>
      </c>
    </row>
    <row r="189" spans="1:12">
      <c r="A189" t="s">
        <v>170</v>
      </c>
      <c r="B189" t="s">
        <v>194</v>
      </c>
      <c r="C189" t="s">
        <v>195</v>
      </c>
      <c r="D189" t="s">
        <v>241</v>
      </c>
      <c r="E189" s="5" t="s">
        <v>242</v>
      </c>
      <c r="F189" t="s">
        <v>61</v>
      </c>
      <c r="G189" t="s">
        <v>164</v>
      </c>
      <c r="H189" t="s">
        <v>21</v>
      </c>
      <c r="I189" t="s">
        <v>65</v>
      </c>
      <c r="J189">
        <v>31</v>
      </c>
      <c r="K189" t="s">
        <v>19</v>
      </c>
      <c r="L189">
        <v>2010</v>
      </c>
    </row>
    <row r="190" spans="1:12">
      <c r="A190" t="s">
        <v>170</v>
      </c>
      <c r="B190" t="s">
        <v>183</v>
      </c>
      <c r="C190" t="s">
        <v>184</v>
      </c>
      <c r="D190" t="s">
        <v>202</v>
      </c>
      <c r="E190" t="s">
        <v>46</v>
      </c>
      <c r="F190" t="s">
        <v>46</v>
      </c>
      <c r="G190" t="s">
        <v>164</v>
      </c>
      <c r="H190" t="s">
        <v>21</v>
      </c>
      <c r="I190" t="s">
        <v>65</v>
      </c>
      <c r="J190">
        <v>19</v>
      </c>
      <c r="K190" t="s">
        <v>19</v>
      </c>
      <c r="L190">
        <v>2010</v>
      </c>
    </row>
    <row r="191" spans="1:12">
      <c r="A191" t="s">
        <v>174</v>
      </c>
      <c r="B191" t="s">
        <v>211</v>
      </c>
      <c r="C191" t="s">
        <v>212</v>
      </c>
      <c r="D191" t="s">
        <v>213</v>
      </c>
      <c r="E191" s="5" t="s">
        <v>214</v>
      </c>
      <c r="F191" t="s">
        <v>59</v>
      </c>
      <c r="G191" t="s">
        <v>164</v>
      </c>
      <c r="H191" t="s">
        <v>21</v>
      </c>
      <c r="I191" t="s">
        <v>65</v>
      </c>
      <c r="J191">
        <v>16</v>
      </c>
      <c r="K191" t="s">
        <v>19</v>
      </c>
      <c r="L191">
        <v>2010</v>
      </c>
    </row>
    <row r="192" spans="1:12">
      <c r="A192" t="s">
        <v>170</v>
      </c>
      <c r="B192" t="s">
        <v>179</v>
      </c>
      <c r="C192" t="s">
        <v>208</v>
      </c>
      <c r="D192" t="s">
        <v>209</v>
      </c>
      <c r="E192" s="5" t="s">
        <v>210</v>
      </c>
      <c r="F192" t="s">
        <v>62</v>
      </c>
      <c r="G192" t="s">
        <v>164</v>
      </c>
      <c r="H192" t="s">
        <v>21</v>
      </c>
      <c r="I192" t="s">
        <v>65</v>
      </c>
      <c r="J192">
        <v>6</v>
      </c>
      <c r="K192" t="s">
        <v>19</v>
      </c>
      <c r="L192">
        <v>2010</v>
      </c>
    </row>
    <row r="193" spans="1:12">
      <c r="A193" t="s">
        <v>170</v>
      </c>
      <c r="B193" t="s">
        <v>183</v>
      </c>
      <c r="C193" t="s">
        <v>184</v>
      </c>
      <c r="D193" t="s">
        <v>202</v>
      </c>
      <c r="E193" t="s">
        <v>46</v>
      </c>
      <c r="F193" t="s">
        <v>46</v>
      </c>
      <c r="G193" t="s">
        <v>164</v>
      </c>
      <c r="H193" t="s">
        <v>22</v>
      </c>
      <c r="I193" t="s">
        <v>65</v>
      </c>
      <c r="J193" s="6">
        <v>0.15790000000000001</v>
      </c>
      <c r="K193" t="s">
        <v>23</v>
      </c>
      <c r="L193">
        <v>2010</v>
      </c>
    </row>
    <row r="194" spans="1:12">
      <c r="A194" t="s">
        <v>170</v>
      </c>
      <c r="B194" t="s">
        <v>179</v>
      </c>
      <c r="C194" t="s">
        <v>208</v>
      </c>
      <c r="D194" t="s">
        <v>209</v>
      </c>
      <c r="E194" s="5" t="s">
        <v>210</v>
      </c>
      <c r="F194" t="s">
        <v>62</v>
      </c>
      <c r="G194" t="s">
        <v>164</v>
      </c>
      <c r="H194" t="s">
        <v>22</v>
      </c>
      <c r="I194" t="s">
        <v>65</v>
      </c>
      <c r="J194" s="6">
        <v>0.33329999999999999</v>
      </c>
      <c r="K194" t="s">
        <v>23</v>
      </c>
      <c r="L194">
        <v>2010</v>
      </c>
    </row>
    <row r="195" spans="1:12">
      <c r="A195" t="s">
        <v>170</v>
      </c>
      <c r="B195" t="s">
        <v>194</v>
      </c>
      <c r="C195" t="s">
        <v>195</v>
      </c>
      <c r="D195" t="s">
        <v>241</v>
      </c>
      <c r="E195" s="5" t="s">
        <v>242</v>
      </c>
      <c r="F195" t="s">
        <v>61</v>
      </c>
      <c r="G195" t="s">
        <v>164</v>
      </c>
      <c r="H195" t="s">
        <v>22</v>
      </c>
      <c r="I195" t="s">
        <v>65</v>
      </c>
      <c r="J195" s="6">
        <v>0.4194</v>
      </c>
      <c r="K195" t="s">
        <v>23</v>
      </c>
      <c r="L195">
        <v>2010</v>
      </c>
    </row>
    <row r="196" spans="1:12">
      <c r="A196" t="s">
        <v>174</v>
      </c>
      <c r="B196" t="s">
        <v>171</v>
      </c>
      <c r="C196" t="s">
        <v>173</v>
      </c>
      <c r="D196" t="s">
        <v>172</v>
      </c>
      <c r="E196" s="5" t="s">
        <v>193</v>
      </c>
      <c r="F196" t="s">
        <v>56</v>
      </c>
      <c r="G196" t="s">
        <v>164</v>
      </c>
      <c r="H196" t="s">
        <v>22</v>
      </c>
      <c r="I196" t="s">
        <v>65</v>
      </c>
      <c r="J196" s="6">
        <v>0.42370000000000002</v>
      </c>
      <c r="K196" t="s">
        <v>23</v>
      </c>
      <c r="L196">
        <v>2010</v>
      </c>
    </row>
    <row r="197" spans="1:12">
      <c r="A197" t="s">
        <v>174</v>
      </c>
      <c r="B197" t="s">
        <v>171</v>
      </c>
      <c r="C197" t="s">
        <v>173</v>
      </c>
      <c r="D197" t="s">
        <v>172</v>
      </c>
      <c r="E197" t="s">
        <v>187</v>
      </c>
      <c r="F197" t="s">
        <v>55</v>
      </c>
      <c r="G197" t="s">
        <v>164</v>
      </c>
      <c r="H197" t="s">
        <v>22</v>
      </c>
      <c r="I197" t="s">
        <v>65</v>
      </c>
      <c r="J197" s="6">
        <v>0.49509999999999998</v>
      </c>
      <c r="K197" t="s">
        <v>23</v>
      </c>
      <c r="L197">
        <v>2010</v>
      </c>
    </row>
    <row r="198" spans="1:12">
      <c r="A198" t="s">
        <v>174</v>
      </c>
      <c r="B198" t="s">
        <v>183</v>
      </c>
      <c r="C198" t="s">
        <v>216</v>
      </c>
      <c r="D198" t="s">
        <v>216</v>
      </c>
      <c r="E198" s="5" t="s">
        <v>217</v>
      </c>
      <c r="F198" t="s">
        <v>63</v>
      </c>
      <c r="G198" t="s">
        <v>164</v>
      </c>
      <c r="H198" t="s">
        <v>22</v>
      </c>
      <c r="I198" t="s">
        <v>65</v>
      </c>
      <c r="J198" s="6">
        <v>0.50849999999999995</v>
      </c>
      <c r="K198" t="s">
        <v>23</v>
      </c>
      <c r="L198">
        <v>2010</v>
      </c>
    </row>
    <row r="199" spans="1:12">
      <c r="A199" t="s">
        <v>174</v>
      </c>
      <c r="B199" t="s">
        <v>194</v>
      </c>
      <c r="C199" t="s">
        <v>203</v>
      </c>
      <c r="D199" t="s">
        <v>204</v>
      </c>
      <c r="E199" s="5" t="s">
        <v>205</v>
      </c>
      <c r="F199" t="s">
        <v>58</v>
      </c>
      <c r="G199" t="s">
        <v>164</v>
      </c>
      <c r="H199" t="s">
        <v>22</v>
      </c>
      <c r="I199" t="s">
        <v>65</v>
      </c>
      <c r="J199" s="6">
        <v>0.5111</v>
      </c>
      <c r="K199" t="s">
        <v>23</v>
      </c>
      <c r="L199">
        <v>2010</v>
      </c>
    </row>
    <row r="200" spans="1:12">
      <c r="A200" t="s">
        <v>174</v>
      </c>
      <c r="B200" t="s">
        <v>198</v>
      </c>
      <c r="C200" t="s">
        <v>225</v>
      </c>
      <c r="D200" t="s">
        <v>226</v>
      </c>
      <c r="E200" s="5" t="s">
        <v>227</v>
      </c>
      <c r="F200" t="s">
        <v>57</v>
      </c>
      <c r="G200" t="s">
        <v>164</v>
      </c>
      <c r="H200" t="s">
        <v>22</v>
      </c>
      <c r="I200" t="s">
        <v>65</v>
      </c>
      <c r="J200" s="6">
        <v>0.57969999999999999</v>
      </c>
      <c r="K200" t="s">
        <v>23</v>
      </c>
      <c r="L200">
        <v>2010</v>
      </c>
    </row>
    <row r="201" spans="1:12">
      <c r="A201" t="s">
        <v>174</v>
      </c>
      <c r="B201" t="s">
        <v>171</v>
      </c>
      <c r="C201" t="s">
        <v>173</v>
      </c>
      <c r="D201" t="s">
        <v>172</v>
      </c>
      <c r="E201" s="5" t="s">
        <v>218</v>
      </c>
      <c r="F201" t="s">
        <v>60</v>
      </c>
      <c r="G201" t="s">
        <v>164</v>
      </c>
      <c r="H201" t="s">
        <v>22</v>
      </c>
      <c r="I201" t="s">
        <v>65</v>
      </c>
      <c r="J201" s="6">
        <v>0.58109999999999995</v>
      </c>
      <c r="K201" t="s">
        <v>23</v>
      </c>
      <c r="L201">
        <v>2010</v>
      </c>
    </row>
    <row r="202" spans="1:12">
      <c r="A202" t="s">
        <v>174</v>
      </c>
      <c r="B202" t="s">
        <v>179</v>
      </c>
      <c r="C202" t="s">
        <v>180</v>
      </c>
      <c r="D202" t="s">
        <v>181</v>
      </c>
      <c r="E202" t="s">
        <v>182</v>
      </c>
      <c r="F202" t="s">
        <v>38</v>
      </c>
      <c r="G202" t="s">
        <v>164</v>
      </c>
      <c r="H202" t="s">
        <v>22</v>
      </c>
      <c r="I202" t="s">
        <v>65</v>
      </c>
      <c r="J202" s="6">
        <v>0.58260000000000001</v>
      </c>
      <c r="K202" t="s">
        <v>23</v>
      </c>
      <c r="L202">
        <v>2010</v>
      </c>
    </row>
    <row r="203" spans="1:12">
      <c r="A203" t="s">
        <v>174</v>
      </c>
      <c r="B203" t="s">
        <v>189</v>
      </c>
      <c r="C203" t="s">
        <v>219</v>
      </c>
      <c r="D203" t="s">
        <v>220</v>
      </c>
      <c r="E203" s="5" t="s">
        <v>221</v>
      </c>
      <c r="F203" t="s">
        <v>64</v>
      </c>
      <c r="G203" t="s">
        <v>164</v>
      </c>
      <c r="H203" t="s">
        <v>22</v>
      </c>
      <c r="I203" t="s">
        <v>65</v>
      </c>
      <c r="J203" s="6">
        <v>0.59260000000000002</v>
      </c>
      <c r="K203" t="s">
        <v>23</v>
      </c>
      <c r="L203">
        <v>2010</v>
      </c>
    </row>
    <row r="204" spans="1:12">
      <c r="A204" t="s">
        <v>174</v>
      </c>
      <c r="B204" t="s">
        <v>211</v>
      </c>
      <c r="C204" t="s">
        <v>212</v>
      </c>
      <c r="D204" t="s">
        <v>213</v>
      </c>
      <c r="E204" s="5" t="s">
        <v>214</v>
      </c>
      <c r="F204" t="s">
        <v>59</v>
      </c>
      <c r="G204" t="s">
        <v>164</v>
      </c>
      <c r="H204" t="s">
        <v>22</v>
      </c>
      <c r="I204" t="s">
        <v>65</v>
      </c>
      <c r="J204" s="6">
        <v>0.625</v>
      </c>
      <c r="K204" t="s">
        <v>23</v>
      </c>
      <c r="L204">
        <v>2010</v>
      </c>
    </row>
    <row r="205" spans="1:12">
      <c r="A205" t="s">
        <v>174</v>
      </c>
      <c r="B205" t="s">
        <v>171</v>
      </c>
      <c r="C205" t="s">
        <v>173</v>
      </c>
      <c r="D205" t="s">
        <v>172</v>
      </c>
      <c r="E205" t="s">
        <v>187</v>
      </c>
      <c r="F205" t="s">
        <v>55</v>
      </c>
      <c r="G205" t="s">
        <v>164</v>
      </c>
      <c r="H205" t="s">
        <v>24</v>
      </c>
      <c r="I205" t="s">
        <v>65</v>
      </c>
      <c r="J205">
        <v>7</v>
      </c>
      <c r="K205" t="s">
        <v>19</v>
      </c>
      <c r="L205">
        <v>2010</v>
      </c>
    </row>
    <row r="206" spans="1:12">
      <c r="A206" t="s">
        <v>174</v>
      </c>
      <c r="B206" t="s">
        <v>189</v>
      </c>
      <c r="C206" t="s">
        <v>219</v>
      </c>
      <c r="D206" t="s">
        <v>220</v>
      </c>
      <c r="E206" s="5" t="s">
        <v>221</v>
      </c>
      <c r="F206" t="s">
        <v>64</v>
      </c>
      <c r="G206" t="s">
        <v>164</v>
      </c>
      <c r="H206" t="s">
        <v>24</v>
      </c>
      <c r="I206" t="s">
        <v>65</v>
      </c>
      <c r="J206">
        <v>1</v>
      </c>
      <c r="K206" t="s">
        <v>19</v>
      </c>
      <c r="L206">
        <v>2010</v>
      </c>
    </row>
    <row r="207" spans="1:12">
      <c r="A207" t="s">
        <v>174</v>
      </c>
      <c r="B207" t="s">
        <v>198</v>
      </c>
      <c r="C207" t="s">
        <v>225</v>
      </c>
      <c r="D207" t="s">
        <v>226</v>
      </c>
      <c r="E207" s="5" t="s">
        <v>227</v>
      </c>
      <c r="F207" t="s">
        <v>57</v>
      </c>
      <c r="G207" t="s">
        <v>164</v>
      </c>
      <c r="H207" t="s">
        <v>24</v>
      </c>
      <c r="I207" t="s">
        <v>65</v>
      </c>
      <c r="J207">
        <v>1</v>
      </c>
      <c r="K207" t="s">
        <v>19</v>
      </c>
      <c r="L207">
        <v>2010</v>
      </c>
    </row>
    <row r="208" spans="1:12">
      <c r="A208" t="s">
        <v>174</v>
      </c>
      <c r="B208" t="s">
        <v>179</v>
      </c>
      <c r="C208" t="s">
        <v>180</v>
      </c>
      <c r="D208" t="s">
        <v>181</v>
      </c>
      <c r="E208" t="s">
        <v>182</v>
      </c>
      <c r="F208" t="s">
        <v>38</v>
      </c>
      <c r="G208" t="s">
        <v>164</v>
      </c>
      <c r="H208" t="s">
        <v>24</v>
      </c>
      <c r="I208" t="s">
        <v>65</v>
      </c>
      <c r="J208">
        <v>0</v>
      </c>
      <c r="K208" t="s">
        <v>19</v>
      </c>
      <c r="L208">
        <v>2010</v>
      </c>
    </row>
    <row r="209" spans="1:12">
      <c r="A209" t="s">
        <v>170</v>
      </c>
      <c r="B209" t="s">
        <v>194</v>
      </c>
      <c r="C209" t="s">
        <v>195</v>
      </c>
      <c r="D209" t="s">
        <v>241</v>
      </c>
      <c r="E209" s="5" t="s">
        <v>242</v>
      </c>
      <c r="F209" t="s">
        <v>61</v>
      </c>
      <c r="G209" t="s">
        <v>164</v>
      </c>
      <c r="H209" t="s">
        <v>24</v>
      </c>
      <c r="I209" t="s">
        <v>65</v>
      </c>
      <c r="J209">
        <v>0</v>
      </c>
      <c r="K209" t="s">
        <v>19</v>
      </c>
      <c r="L209">
        <v>2010</v>
      </c>
    </row>
    <row r="210" spans="1:12">
      <c r="A210" t="s">
        <v>170</v>
      </c>
      <c r="B210" t="s">
        <v>183</v>
      </c>
      <c r="C210" t="s">
        <v>184</v>
      </c>
      <c r="D210" t="s">
        <v>202</v>
      </c>
      <c r="E210" t="s">
        <v>46</v>
      </c>
      <c r="F210" t="s">
        <v>46</v>
      </c>
      <c r="G210" t="s">
        <v>164</v>
      </c>
      <c r="H210" t="s">
        <v>24</v>
      </c>
      <c r="I210" t="s">
        <v>65</v>
      </c>
      <c r="J210">
        <v>0</v>
      </c>
      <c r="K210" t="s">
        <v>19</v>
      </c>
      <c r="L210">
        <v>2010</v>
      </c>
    </row>
    <row r="211" spans="1:12">
      <c r="A211" t="s">
        <v>174</v>
      </c>
      <c r="B211" t="s">
        <v>171</v>
      </c>
      <c r="C211" t="s">
        <v>173</v>
      </c>
      <c r="D211" t="s">
        <v>172</v>
      </c>
      <c r="E211" s="5" t="s">
        <v>193</v>
      </c>
      <c r="F211" t="s">
        <v>56</v>
      </c>
      <c r="G211" t="s">
        <v>164</v>
      </c>
      <c r="H211" t="s">
        <v>24</v>
      </c>
      <c r="I211" t="s">
        <v>65</v>
      </c>
      <c r="J211">
        <v>0</v>
      </c>
      <c r="K211" t="s">
        <v>19</v>
      </c>
      <c r="L211">
        <v>2010</v>
      </c>
    </row>
    <row r="212" spans="1:12">
      <c r="A212" t="s">
        <v>174</v>
      </c>
      <c r="B212" t="s">
        <v>194</v>
      </c>
      <c r="C212" t="s">
        <v>203</v>
      </c>
      <c r="D212" t="s">
        <v>204</v>
      </c>
      <c r="E212" s="5" t="s">
        <v>205</v>
      </c>
      <c r="F212" t="s">
        <v>58</v>
      </c>
      <c r="G212" t="s">
        <v>164</v>
      </c>
      <c r="H212" t="s">
        <v>24</v>
      </c>
      <c r="I212" t="s">
        <v>65</v>
      </c>
      <c r="J212">
        <v>0</v>
      </c>
      <c r="K212" t="s">
        <v>19</v>
      </c>
      <c r="L212">
        <v>2010</v>
      </c>
    </row>
    <row r="213" spans="1:12">
      <c r="A213" t="s">
        <v>170</v>
      </c>
      <c r="B213" t="s">
        <v>179</v>
      </c>
      <c r="C213" t="s">
        <v>208</v>
      </c>
      <c r="D213" t="s">
        <v>209</v>
      </c>
      <c r="E213" s="5" t="s">
        <v>210</v>
      </c>
      <c r="F213" t="s">
        <v>62</v>
      </c>
      <c r="G213" t="s">
        <v>164</v>
      </c>
      <c r="H213" t="s">
        <v>24</v>
      </c>
      <c r="I213" t="s">
        <v>65</v>
      </c>
      <c r="J213">
        <v>0</v>
      </c>
      <c r="K213" t="s">
        <v>19</v>
      </c>
      <c r="L213">
        <v>2010</v>
      </c>
    </row>
    <row r="214" spans="1:12">
      <c r="A214" t="s">
        <v>174</v>
      </c>
      <c r="B214" t="s">
        <v>211</v>
      </c>
      <c r="C214" t="s">
        <v>212</v>
      </c>
      <c r="D214" t="s">
        <v>213</v>
      </c>
      <c r="E214" s="5" t="s">
        <v>214</v>
      </c>
      <c r="F214" t="s">
        <v>59</v>
      </c>
      <c r="G214" t="s">
        <v>164</v>
      </c>
      <c r="H214" t="s">
        <v>24</v>
      </c>
      <c r="I214" t="s">
        <v>65</v>
      </c>
      <c r="J214">
        <v>0</v>
      </c>
      <c r="K214" t="s">
        <v>19</v>
      </c>
      <c r="L214">
        <v>2010</v>
      </c>
    </row>
    <row r="215" spans="1:12">
      <c r="A215" t="s">
        <v>174</v>
      </c>
      <c r="B215" t="s">
        <v>183</v>
      </c>
      <c r="C215" t="s">
        <v>216</v>
      </c>
      <c r="D215" t="s">
        <v>216</v>
      </c>
      <c r="E215" s="5" t="s">
        <v>217</v>
      </c>
      <c r="F215" t="s">
        <v>63</v>
      </c>
      <c r="G215" t="s">
        <v>164</v>
      </c>
      <c r="H215" t="s">
        <v>24</v>
      </c>
      <c r="I215" t="s">
        <v>65</v>
      </c>
      <c r="J215">
        <v>0</v>
      </c>
      <c r="K215" t="s">
        <v>19</v>
      </c>
      <c r="L215">
        <v>2010</v>
      </c>
    </row>
    <row r="216" spans="1:12">
      <c r="A216" t="s">
        <v>174</v>
      </c>
      <c r="B216" t="s">
        <v>171</v>
      </c>
      <c r="C216" t="s">
        <v>173</v>
      </c>
      <c r="D216" t="s">
        <v>172</v>
      </c>
      <c r="E216" s="5" t="s">
        <v>218</v>
      </c>
      <c r="F216" t="s">
        <v>60</v>
      </c>
      <c r="G216" t="s">
        <v>164</v>
      </c>
      <c r="H216" t="s">
        <v>24</v>
      </c>
      <c r="I216" t="s">
        <v>65</v>
      </c>
      <c r="J216">
        <v>0</v>
      </c>
      <c r="K216" t="s">
        <v>19</v>
      </c>
      <c r="L216">
        <v>2010</v>
      </c>
    </row>
    <row r="217" spans="1:12">
      <c r="A217" t="s">
        <v>174</v>
      </c>
      <c r="B217" t="s">
        <v>171</v>
      </c>
      <c r="C217" t="s">
        <v>173</v>
      </c>
      <c r="D217" t="s">
        <v>172</v>
      </c>
      <c r="E217" t="s">
        <v>187</v>
      </c>
      <c r="F217" t="s">
        <v>37</v>
      </c>
      <c r="G217" t="s">
        <v>164</v>
      </c>
      <c r="H217" t="s">
        <v>17</v>
      </c>
      <c r="I217" t="s">
        <v>66</v>
      </c>
      <c r="J217">
        <v>3</v>
      </c>
      <c r="K217" t="s">
        <v>19</v>
      </c>
      <c r="L217">
        <v>2010</v>
      </c>
    </row>
    <row r="218" spans="1:12">
      <c r="A218" t="s">
        <v>174</v>
      </c>
      <c r="B218" t="s">
        <v>179</v>
      </c>
      <c r="C218" t="s">
        <v>180</v>
      </c>
      <c r="D218" t="s">
        <v>181</v>
      </c>
      <c r="E218" t="s">
        <v>182</v>
      </c>
      <c r="F218" t="s">
        <v>38</v>
      </c>
      <c r="G218" t="s">
        <v>164</v>
      </c>
      <c r="H218" t="s">
        <v>17</v>
      </c>
      <c r="I218" t="s">
        <v>66</v>
      </c>
      <c r="J218">
        <v>1</v>
      </c>
      <c r="K218" t="s">
        <v>19</v>
      </c>
      <c r="L218">
        <v>2010</v>
      </c>
    </row>
    <row r="219" spans="1:12">
      <c r="A219" t="s">
        <v>170</v>
      </c>
      <c r="B219" t="s">
        <v>179</v>
      </c>
      <c r="C219" t="s">
        <v>208</v>
      </c>
      <c r="D219" t="s">
        <v>209</v>
      </c>
      <c r="E219" s="5" t="s">
        <v>210</v>
      </c>
      <c r="F219" t="s">
        <v>39</v>
      </c>
      <c r="G219" t="s">
        <v>164</v>
      </c>
      <c r="H219" t="s">
        <v>17</v>
      </c>
      <c r="I219" t="s">
        <v>66</v>
      </c>
      <c r="J219">
        <v>1</v>
      </c>
      <c r="K219" t="s">
        <v>19</v>
      </c>
      <c r="L219">
        <v>2010</v>
      </c>
    </row>
    <row r="220" spans="1:12">
      <c r="A220" t="s">
        <v>174</v>
      </c>
      <c r="B220" t="s">
        <v>211</v>
      </c>
      <c r="C220" t="s">
        <v>212</v>
      </c>
      <c r="D220" t="s">
        <v>213</v>
      </c>
      <c r="E220" s="5" t="s">
        <v>214</v>
      </c>
      <c r="F220" t="s">
        <v>40</v>
      </c>
      <c r="G220" t="s">
        <v>164</v>
      </c>
      <c r="H220" t="s">
        <v>17</v>
      </c>
      <c r="I220" t="s">
        <v>66</v>
      </c>
      <c r="J220">
        <v>1</v>
      </c>
      <c r="K220" t="s">
        <v>19</v>
      </c>
      <c r="L220">
        <v>2010</v>
      </c>
    </row>
    <row r="221" spans="1:12">
      <c r="A221" t="s">
        <v>174</v>
      </c>
      <c r="B221" t="s">
        <v>179</v>
      </c>
      <c r="C221" t="s">
        <v>180</v>
      </c>
      <c r="D221" t="s">
        <v>181</v>
      </c>
      <c r="E221" t="s">
        <v>182</v>
      </c>
      <c r="F221" t="s">
        <v>41</v>
      </c>
      <c r="G221" t="s">
        <v>164</v>
      </c>
      <c r="H221" t="s">
        <v>17</v>
      </c>
      <c r="I221" t="s">
        <v>66</v>
      </c>
      <c r="J221" t="s">
        <v>30</v>
      </c>
      <c r="K221" t="s">
        <v>19</v>
      </c>
      <c r="L221">
        <v>2010</v>
      </c>
    </row>
    <row r="222" spans="1:12">
      <c r="A222" t="s">
        <v>170</v>
      </c>
      <c r="B222" t="s">
        <v>183</v>
      </c>
      <c r="C222" t="s">
        <v>184</v>
      </c>
      <c r="D222" t="s">
        <v>185</v>
      </c>
      <c r="E222" s="5" t="s">
        <v>186</v>
      </c>
      <c r="F222" t="s">
        <v>42</v>
      </c>
      <c r="G222" t="s">
        <v>164</v>
      </c>
      <c r="H222" t="s">
        <v>17</v>
      </c>
      <c r="I222" t="s">
        <v>66</v>
      </c>
      <c r="J222">
        <v>0</v>
      </c>
      <c r="K222" t="s">
        <v>19</v>
      </c>
      <c r="L222">
        <v>2010</v>
      </c>
    </row>
    <row r="223" spans="1:12">
      <c r="A223" t="s">
        <v>174</v>
      </c>
      <c r="B223" t="s">
        <v>171</v>
      </c>
      <c r="C223" t="s">
        <v>173</v>
      </c>
      <c r="D223" t="s">
        <v>172</v>
      </c>
      <c r="E223" t="s">
        <v>248</v>
      </c>
      <c r="F223" t="s">
        <v>43</v>
      </c>
      <c r="G223" t="s">
        <v>164</v>
      </c>
      <c r="H223" t="s">
        <v>17</v>
      </c>
      <c r="I223" t="s">
        <v>66</v>
      </c>
      <c r="J223">
        <v>0</v>
      </c>
      <c r="K223" t="s">
        <v>19</v>
      </c>
      <c r="L223">
        <v>2010</v>
      </c>
    </row>
    <row r="224" spans="1:12">
      <c r="A224" t="s">
        <v>170</v>
      </c>
      <c r="B224" t="s">
        <v>194</v>
      </c>
      <c r="C224" t="s">
        <v>195</v>
      </c>
      <c r="D224" t="s">
        <v>241</v>
      </c>
      <c r="E224" s="5" t="s">
        <v>242</v>
      </c>
      <c r="F224" t="s">
        <v>44</v>
      </c>
      <c r="G224" t="s">
        <v>164</v>
      </c>
      <c r="H224" t="s">
        <v>17</v>
      </c>
      <c r="I224" t="s">
        <v>66</v>
      </c>
      <c r="J224">
        <v>0</v>
      </c>
      <c r="K224" t="s">
        <v>19</v>
      </c>
      <c r="L224">
        <v>2010</v>
      </c>
    </row>
    <row r="225" spans="1:12">
      <c r="A225" t="s">
        <v>174</v>
      </c>
      <c r="B225" t="s">
        <v>189</v>
      </c>
      <c r="C225" t="s">
        <v>190</v>
      </c>
      <c r="D225" t="s">
        <v>191</v>
      </c>
      <c r="E225" s="5" t="s">
        <v>192</v>
      </c>
      <c r="F225" t="s">
        <v>45</v>
      </c>
      <c r="G225" t="s">
        <v>164</v>
      </c>
      <c r="H225" t="s">
        <v>17</v>
      </c>
      <c r="I225" t="s">
        <v>66</v>
      </c>
      <c r="J225">
        <v>0</v>
      </c>
      <c r="K225" t="s">
        <v>19</v>
      </c>
      <c r="L225">
        <v>2010</v>
      </c>
    </row>
    <row r="226" spans="1:12">
      <c r="A226" t="s">
        <v>170</v>
      </c>
      <c r="B226" t="s">
        <v>183</v>
      </c>
      <c r="C226" t="s">
        <v>184</v>
      </c>
      <c r="D226" t="s">
        <v>202</v>
      </c>
      <c r="E226" t="s">
        <v>46</v>
      </c>
      <c r="F226" t="s">
        <v>46</v>
      </c>
      <c r="G226" t="s">
        <v>164</v>
      </c>
      <c r="H226" t="s">
        <v>17</v>
      </c>
      <c r="I226" t="s">
        <v>66</v>
      </c>
      <c r="J226">
        <v>0</v>
      </c>
      <c r="K226" t="s">
        <v>19</v>
      </c>
      <c r="L226">
        <v>2010</v>
      </c>
    </row>
    <row r="227" spans="1:12">
      <c r="A227" t="s">
        <v>174</v>
      </c>
      <c r="B227" t="s">
        <v>211</v>
      </c>
      <c r="C227" t="s">
        <v>212</v>
      </c>
      <c r="D227" t="s">
        <v>213</v>
      </c>
      <c r="E227" s="5" t="s">
        <v>214</v>
      </c>
      <c r="F227" t="s">
        <v>47</v>
      </c>
      <c r="G227" t="s">
        <v>164</v>
      </c>
      <c r="H227" t="s">
        <v>17</v>
      </c>
      <c r="I227" t="s">
        <v>66</v>
      </c>
      <c r="J227">
        <v>0</v>
      </c>
      <c r="K227" t="s">
        <v>19</v>
      </c>
      <c r="L227">
        <v>2010</v>
      </c>
    </row>
    <row r="228" spans="1:12">
      <c r="A228" t="s">
        <v>174</v>
      </c>
      <c r="B228" t="s">
        <v>171</v>
      </c>
      <c r="C228" t="s">
        <v>173</v>
      </c>
      <c r="D228" t="s">
        <v>172</v>
      </c>
      <c r="E228" s="5" t="s">
        <v>218</v>
      </c>
      <c r="F228" t="s">
        <v>48</v>
      </c>
      <c r="G228" t="s">
        <v>164</v>
      </c>
      <c r="H228" t="s">
        <v>17</v>
      </c>
      <c r="I228" t="s">
        <v>66</v>
      </c>
      <c r="J228">
        <v>0</v>
      </c>
      <c r="K228" t="s">
        <v>19</v>
      </c>
      <c r="L228">
        <v>2010</v>
      </c>
    </row>
    <row r="229" spans="1:12">
      <c r="A229" t="s">
        <v>174</v>
      </c>
      <c r="B229" t="s">
        <v>189</v>
      </c>
      <c r="C229" t="s">
        <v>219</v>
      </c>
      <c r="D229" t="s">
        <v>220</v>
      </c>
      <c r="E229" s="5" t="s">
        <v>221</v>
      </c>
      <c r="F229" t="s">
        <v>49</v>
      </c>
      <c r="G229" t="s">
        <v>164</v>
      </c>
      <c r="H229" t="s">
        <v>17</v>
      </c>
      <c r="I229" t="s">
        <v>66</v>
      </c>
      <c r="J229">
        <v>0</v>
      </c>
      <c r="K229" t="s">
        <v>19</v>
      </c>
      <c r="L229">
        <v>2010</v>
      </c>
    </row>
    <row r="230" spans="1:12">
      <c r="A230" t="s">
        <v>174</v>
      </c>
      <c r="B230" t="s">
        <v>179</v>
      </c>
      <c r="C230" t="s">
        <v>228</v>
      </c>
      <c r="D230" t="s">
        <v>229</v>
      </c>
      <c r="E230" s="5" t="s">
        <v>230</v>
      </c>
      <c r="F230" t="s">
        <v>50</v>
      </c>
      <c r="G230" t="s">
        <v>164</v>
      </c>
      <c r="H230" t="s">
        <v>17</v>
      </c>
      <c r="I230" t="s">
        <v>66</v>
      </c>
      <c r="J230">
        <v>0</v>
      </c>
      <c r="K230" t="s">
        <v>19</v>
      </c>
      <c r="L230">
        <v>2010</v>
      </c>
    </row>
    <row r="231" spans="1:12">
      <c r="A231" t="s">
        <v>174</v>
      </c>
      <c r="B231" t="s">
        <v>198</v>
      </c>
      <c r="C231" t="s">
        <v>231</v>
      </c>
      <c r="D231" t="s">
        <v>234</v>
      </c>
      <c r="E231" s="5" t="s">
        <v>230</v>
      </c>
      <c r="F231" t="s">
        <v>51</v>
      </c>
      <c r="G231" t="s">
        <v>164</v>
      </c>
      <c r="H231" t="s">
        <v>17</v>
      </c>
      <c r="I231" t="s">
        <v>66</v>
      </c>
      <c r="J231">
        <v>0</v>
      </c>
      <c r="K231" t="s">
        <v>19</v>
      </c>
      <c r="L231">
        <v>2010</v>
      </c>
    </row>
    <row r="232" spans="1:12">
      <c r="A232" t="s">
        <v>174</v>
      </c>
      <c r="B232" t="s">
        <v>171</v>
      </c>
      <c r="C232" t="s">
        <v>173</v>
      </c>
      <c r="D232" t="s">
        <v>233</v>
      </c>
      <c r="E232" s="5" t="s">
        <v>230</v>
      </c>
      <c r="F232" t="s">
        <v>52</v>
      </c>
      <c r="G232" t="s">
        <v>164</v>
      </c>
      <c r="H232" t="s">
        <v>17</v>
      </c>
      <c r="I232" t="s">
        <v>66</v>
      </c>
      <c r="J232">
        <v>0</v>
      </c>
      <c r="K232" t="s">
        <v>19</v>
      </c>
      <c r="L232">
        <v>2010</v>
      </c>
    </row>
    <row r="233" spans="1:12">
      <c r="A233" t="s">
        <v>174</v>
      </c>
      <c r="B233" t="s">
        <v>198</v>
      </c>
      <c r="C233" t="s">
        <v>225</v>
      </c>
      <c r="D233" t="s">
        <v>226</v>
      </c>
      <c r="E233" s="5" t="s">
        <v>227</v>
      </c>
      <c r="F233" t="s">
        <v>53</v>
      </c>
      <c r="G233" t="s">
        <v>164</v>
      </c>
      <c r="H233" t="s">
        <v>17</v>
      </c>
      <c r="I233" t="s">
        <v>66</v>
      </c>
      <c r="J233">
        <v>0</v>
      </c>
      <c r="K233" t="s">
        <v>19</v>
      </c>
      <c r="L233">
        <v>2010</v>
      </c>
    </row>
    <row r="234" spans="1:12">
      <c r="A234" t="s">
        <v>170</v>
      </c>
      <c r="B234" t="s">
        <v>171</v>
      </c>
      <c r="C234" t="s">
        <v>173</v>
      </c>
      <c r="D234" t="s">
        <v>172</v>
      </c>
      <c r="E234" t="s">
        <v>54</v>
      </c>
      <c r="F234" t="s">
        <v>54</v>
      </c>
      <c r="G234" t="s">
        <v>164</v>
      </c>
      <c r="H234" t="s">
        <v>17</v>
      </c>
      <c r="I234" t="s">
        <v>66</v>
      </c>
      <c r="J234">
        <v>0</v>
      </c>
      <c r="K234" t="s">
        <v>19</v>
      </c>
      <c r="L234">
        <v>2010</v>
      </c>
    </row>
    <row r="235" spans="1:12">
      <c r="A235" t="s">
        <v>174</v>
      </c>
      <c r="B235" t="s">
        <v>171</v>
      </c>
      <c r="C235" t="s">
        <v>173</v>
      </c>
      <c r="D235" t="s">
        <v>172</v>
      </c>
      <c r="E235" t="s">
        <v>187</v>
      </c>
      <c r="F235" t="s">
        <v>37</v>
      </c>
      <c r="G235" t="s">
        <v>164</v>
      </c>
      <c r="H235" t="s">
        <v>20</v>
      </c>
      <c r="I235" t="s">
        <v>66</v>
      </c>
      <c r="J235">
        <v>436.6</v>
      </c>
      <c r="L235">
        <v>2010</v>
      </c>
    </row>
    <row r="236" spans="1:12">
      <c r="A236" t="s">
        <v>174</v>
      </c>
      <c r="B236" t="s">
        <v>171</v>
      </c>
      <c r="C236" t="s">
        <v>173</v>
      </c>
      <c r="D236" t="s">
        <v>172</v>
      </c>
      <c r="E236" t="s">
        <v>248</v>
      </c>
      <c r="F236" t="s">
        <v>43</v>
      </c>
      <c r="G236" t="s">
        <v>164</v>
      </c>
      <c r="H236" t="s">
        <v>20</v>
      </c>
      <c r="I236" t="s">
        <v>66</v>
      </c>
      <c r="J236">
        <v>420</v>
      </c>
      <c r="L236">
        <v>2010</v>
      </c>
    </row>
    <row r="237" spans="1:12">
      <c r="A237" t="s">
        <v>170</v>
      </c>
      <c r="B237" t="s">
        <v>183</v>
      </c>
      <c r="C237" t="s">
        <v>184</v>
      </c>
      <c r="D237" t="s">
        <v>202</v>
      </c>
      <c r="E237" t="s">
        <v>46</v>
      </c>
      <c r="F237" t="s">
        <v>46</v>
      </c>
      <c r="G237" t="s">
        <v>164</v>
      </c>
      <c r="H237" t="s">
        <v>20</v>
      </c>
      <c r="I237" t="s">
        <v>66</v>
      </c>
      <c r="J237">
        <v>417.7</v>
      </c>
      <c r="L237">
        <v>2010</v>
      </c>
    </row>
    <row r="238" spans="1:12">
      <c r="A238" t="s">
        <v>174</v>
      </c>
      <c r="B238" t="s">
        <v>198</v>
      </c>
      <c r="C238" t="s">
        <v>231</v>
      </c>
      <c r="D238" t="s">
        <v>234</v>
      </c>
      <c r="E238" s="5" t="s">
        <v>230</v>
      </c>
      <c r="F238" t="s">
        <v>51</v>
      </c>
      <c r="G238" t="s">
        <v>164</v>
      </c>
      <c r="H238" t="s">
        <v>20</v>
      </c>
      <c r="I238" t="s">
        <v>66</v>
      </c>
      <c r="J238">
        <v>412</v>
      </c>
      <c r="L238">
        <v>2010</v>
      </c>
    </row>
    <row r="239" spans="1:12">
      <c r="A239" t="s">
        <v>174</v>
      </c>
      <c r="B239" t="s">
        <v>189</v>
      </c>
      <c r="C239" t="s">
        <v>190</v>
      </c>
      <c r="D239" t="s">
        <v>191</v>
      </c>
      <c r="E239" s="5" t="s">
        <v>192</v>
      </c>
      <c r="F239" t="s">
        <v>45</v>
      </c>
      <c r="G239" t="s">
        <v>164</v>
      </c>
      <c r="H239" t="s">
        <v>20</v>
      </c>
      <c r="I239" t="s">
        <v>66</v>
      </c>
      <c r="J239">
        <v>404</v>
      </c>
      <c r="L239">
        <v>2010</v>
      </c>
    </row>
    <row r="240" spans="1:12">
      <c r="A240" t="s">
        <v>174</v>
      </c>
      <c r="B240" t="s">
        <v>171</v>
      </c>
      <c r="C240" t="s">
        <v>173</v>
      </c>
      <c r="D240" t="s">
        <v>172</v>
      </c>
      <c r="E240" s="5" t="s">
        <v>218</v>
      </c>
      <c r="F240" t="s">
        <v>48</v>
      </c>
      <c r="G240" t="s">
        <v>164</v>
      </c>
      <c r="H240" t="s">
        <v>20</v>
      </c>
      <c r="I240" t="s">
        <v>66</v>
      </c>
      <c r="J240">
        <v>403</v>
      </c>
      <c r="L240">
        <v>2010</v>
      </c>
    </row>
    <row r="241" spans="1:12">
      <c r="A241" t="s">
        <v>174</v>
      </c>
      <c r="B241" t="s">
        <v>189</v>
      </c>
      <c r="C241" t="s">
        <v>219</v>
      </c>
      <c r="D241" t="s">
        <v>220</v>
      </c>
      <c r="E241" s="5" t="s">
        <v>221</v>
      </c>
      <c r="F241" t="s">
        <v>49</v>
      </c>
      <c r="G241" t="s">
        <v>164</v>
      </c>
      <c r="H241" t="s">
        <v>20</v>
      </c>
      <c r="I241" t="s">
        <v>66</v>
      </c>
      <c r="J241">
        <v>399.3</v>
      </c>
      <c r="L241">
        <v>2010</v>
      </c>
    </row>
    <row r="242" spans="1:12">
      <c r="A242" t="s">
        <v>174</v>
      </c>
      <c r="B242" t="s">
        <v>179</v>
      </c>
      <c r="C242" t="s">
        <v>180</v>
      </c>
      <c r="D242" t="s">
        <v>181</v>
      </c>
      <c r="E242" t="s">
        <v>182</v>
      </c>
      <c r="F242" t="s">
        <v>38</v>
      </c>
      <c r="G242" t="s">
        <v>164</v>
      </c>
      <c r="H242" t="s">
        <v>20</v>
      </c>
      <c r="I242" t="s">
        <v>66</v>
      </c>
      <c r="J242">
        <v>397.9</v>
      </c>
      <c r="L242">
        <v>2010</v>
      </c>
    </row>
    <row r="243" spans="1:12">
      <c r="A243" t="s">
        <v>174</v>
      </c>
      <c r="B243" t="s">
        <v>198</v>
      </c>
      <c r="C243" t="s">
        <v>225</v>
      </c>
      <c r="D243" t="s">
        <v>226</v>
      </c>
      <c r="E243" s="5" t="s">
        <v>227</v>
      </c>
      <c r="F243" t="s">
        <v>53</v>
      </c>
      <c r="G243" t="s">
        <v>164</v>
      </c>
      <c r="H243" t="s">
        <v>20</v>
      </c>
      <c r="I243" t="s">
        <v>66</v>
      </c>
      <c r="J243">
        <v>397.9</v>
      </c>
      <c r="L243">
        <v>2010</v>
      </c>
    </row>
    <row r="244" spans="1:12">
      <c r="A244" t="s">
        <v>174</v>
      </c>
      <c r="B244" t="s">
        <v>211</v>
      </c>
      <c r="C244" t="s">
        <v>212</v>
      </c>
      <c r="D244" t="s">
        <v>213</v>
      </c>
      <c r="E244" s="5" t="s">
        <v>214</v>
      </c>
      <c r="F244" t="s">
        <v>40</v>
      </c>
      <c r="G244" t="s">
        <v>164</v>
      </c>
      <c r="H244" t="s">
        <v>20</v>
      </c>
      <c r="I244" t="s">
        <v>66</v>
      </c>
      <c r="J244">
        <v>396.2</v>
      </c>
      <c r="L244">
        <v>2010</v>
      </c>
    </row>
    <row r="245" spans="1:12">
      <c r="A245" t="s">
        <v>170</v>
      </c>
      <c r="B245" t="s">
        <v>183</v>
      </c>
      <c r="C245" t="s">
        <v>184</v>
      </c>
      <c r="D245" t="s">
        <v>185</v>
      </c>
      <c r="E245" s="5" t="s">
        <v>186</v>
      </c>
      <c r="F245" t="s">
        <v>42</v>
      </c>
      <c r="G245" t="s">
        <v>164</v>
      </c>
      <c r="H245" t="s">
        <v>20</v>
      </c>
      <c r="I245" t="s">
        <v>66</v>
      </c>
      <c r="J245">
        <v>396</v>
      </c>
      <c r="L245">
        <v>2010</v>
      </c>
    </row>
    <row r="246" spans="1:12">
      <c r="A246" t="s">
        <v>170</v>
      </c>
      <c r="B246" t="s">
        <v>171</v>
      </c>
      <c r="C246" t="s">
        <v>173</v>
      </c>
      <c r="D246" t="s">
        <v>172</v>
      </c>
      <c r="E246" t="s">
        <v>54</v>
      </c>
      <c r="F246" t="s">
        <v>54</v>
      </c>
      <c r="G246" t="s">
        <v>164</v>
      </c>
      <c r="H246" t="s">
        <v>20</v>
      </c>
      <c r="I246" t="s">
        <v>66</v>
      </c>
      <c r="J246">
        <v>394.3</v>
      </c>
      <c r="L246">
        <v>2010</v>
      </c>
    </row>
    <row r="247" spans="1:12">
      <c r="A247" t="s">
        <v>174</v>
      </c>
      <c r="B247" t="s">
        <v>171</v>
      </c>
      <c r="C247" t="s">
        <v>173</v>
      </c>
      <c r="D247" t="s">
        <v>233</v>
      </c>
      <c r="E247" s="5" t="s">
        <v>230</v>
      </c>
      <c r="F247" t="s">
        <v>52</v>
      </c>
      <c r="G247" t="s">
        <v>164</v>
      </c>
      <c r="H247" t="s">
        <v>20</v>
      </c>
      <c r="I247" t="s">
        <v>66</v>
      </c>
      <c r="J247">
        <v>391</v>
      </c>
      <c r="L247">
        <v>2010</v>
      </c>
    </row>
    <row r="248" spans="1:12">
      <c r="A248" t="s">
        <v>170</v>
      </c>
      <c r="B248" t="s">
        <v>179</v>
      </c>
      <c r="C248" t="s">
        <v>208</v>
      </c>
      <c r="D248" t="s">
        <v>209</v>
      </c>
      <c r="E248" s="5" t="s">
        <v>210</v>
      </c>
      <c r="F248" t="s">
        <v>39</v>
      </c>
      <c r="G248" t="s">
        <v>164</v>
      </c>
      <c r="H248" t="s">
        <v>20</v>
      </c>
      <c r="I248" t="s">
        <v>66</v>
      </c>
      <c r="J248">
        <v>387</v>
      </c>
      <c r="L248">
        <v>2010</v>
      </c>
    </row>
    <row r="249" spans="1:12">
      <c r="A249" t="s">
        <v>174</v>
      </c>
      <c r="B249" t="s">
        <v>211</v>
      </c>
      <c r="C249" t="s">
        <v>212</v>
      </c>
      <c r="D249" t="s">
        <v>213</v>
      </c>
      <c r="E249" s="5" t="s">
        <v>214</v>
      </c>
      <c r="F249" t="s">
        <v>47</v>
      </c>
      <c r="G249" t="s">
        <v>164</v>
      </c>
      <c r="H249" t="s">
        <v>20</v>
      </c>
      <c r="I249" t="s">
        <v>66</v>
      </c>
      <c r="J249">
        <v>385.8</v>
      </c>
      <c r="L249">
        <v>2010</v>
      </c>
    </row>
    <row r="250" spans="1:12">
      <c r="A250" t="s">
        <v>174</v>
      </c>
      <c r="B250" t="s">
        <v>179</v>
      </c>
      <c r="C250" t="s">
        <v>228</v>
      </c>
      <c r="D250" t="s">
        <v>229</v>
      </c>
      <c r="E250" s="5" t="s">
        <v>230</v>
      </c>
      <c r="F250" t="s">
        <v>50</v>
      </c>
      <c r="G250" t="s">
        <v>164</v>
      </c>
      <c r="H250" t="s">
        <v>20</v>
      </c>
      <c r="I250" t="s">
        <v>66</v>
      </c>
      <c r="J250">
        <v>384</v>
      </c>
      <c r="L250">
        <v>2010</v>
      </c>
    </row>
    <row r="251" spans="1:12">
      <c r="A251" t="s">
        <v>170</v>
      </c>
      <c r="B251" t="s">
        <v>194</v>
      </c>
      <c r="C251" t="s">
        <v>195</v>
      </c>
      <c r="D251" t="s">
        <v>241</v>
      </c>
      <c r="E251" s="5" t="s">
        <v>242</v>
      </c>
      <c r="F251" t="s">
        <v>44</v>
      </c>
      <c r="G251" t="s">
        <v>164</v>
      </c>
      <c r="H251" t="s">
        <v>20</v>
      </c>
      <c r="I251" t="s">
        <v>66</v>
      </c>
      <c r="J251">
        <v>383</v>
      </c>
      <c r="L251">
        <v>2010</v>
      </c>
    </row>
    <row r="252" spans="1:12">
      <c r="A252" t="s">
        <v>174</v>
      </c>
      <c r="B252" t="s">
        <v>179</v>
      </c>
      <c r="C252" t="s">
        <v>180</v>
      </c>
      <c r="D252" t="s">
        <v>181</v>
      </c>
      <c r="E252" t="s">
        <v>182</v>
      </c>
      <c r="F252" t="s">
        <v>41</v>
      </c>
      <c r="G252" t="s">
        <v>164</v>
      </c>
      <c r="H252" t="s">
        <v>20</v>
      </c>
      <c r="I252" t="s">
        <v>66</v>
      </c>
      <c r="J252" t="s">
        <v>30</v>
      </c>
      <c r="L252">
        <v>2010</v>
      </c>
    </row>
    <row r="253" spans="1:12">
      <c r="A253" t="s">
        <v>170</v>
      </c>
      <c r="B253" t="s">
        <v>183</v>
      </c>
      <c r="C253" t="s">
        <v>184</v>
      </c>
      <c r="D253" t="s">
        <v>202</v>
      </c>
      <c r="E253" t="s">
        <v>46</v>
      </c>
      <c r="F253" t="s">
        <v>46</v>
      </c>
      <c r="G253" t="s">
        <v>164</v>
      </c>
      <c r="H253" t="s">
        <v>21</v>
      </c>
      <c r="I253" t="s">
        <v>66</v>
      </c>
      <c r="J253">
        <v>212</v>
      </c>
      <c r="K253" t="s">
        <v>19</v>
      </c>
      <c r="L253">
        <v>2010</v>
      </c>
    </row>
    <row r="254" spans="1:12">
      <c r="A254" t="s">
        <v>174</v>
      </c>
      <c r="B254" t="s">
        <v>198</v>
      </c>
      <c r="C254" t="s">
        <v>225</v>
      </c>
      <c r="D254" t="s">
        <v>226</v>
      </c>
      <c r="E254" s="5" t="s">
        <v>227</v>
      </c>
      <c r="F254" t="s">
        <v>53</v>
      </c>
      <c r="G254" t="s">
        <v>164</v>
      </c>
      <c r="H254" t="s">
        <v>21</v>
      </c>
      <c r="I254" t="s">
        <v>66</v>
      </c>
      <c r="J254">
        <v>140</v>
      </c>
      <c r="K254" t="s">
        <v>19</v>
      </c>
      <c r="L254">
        <v>2010</v>
      </c>
    </row>
    <row r="255" spans="1:12">
      <c r="A255" t="s">
        <v>174</v>
      </c>
      <c r="B255" t="s">
        <v>171</v>
      </c>
      <c r="C255" t="s">
        <v>173</v>
      </c>
      <c r="D255" t="s">
        <v>172</v>
      </c>
      <c r="E255" t="s">
        <v>187</v>
      </c>
      <c r="F255" t="s">
        <v>37</v>
      </c>
      <c r="G255" t="s">
        <v>164</v>
      </c>
      <c r="H255" t="s">
        <v>21</v>
      </c>
      <c r="I255" t="s">
        <v>66</v>
      </c>
      <c r="J255">
        <v>115</v>
      </c>
      <c r="K255" t="s">
        <v>19</v>
      </c>
      <c r="L255">
        <v>2010</v>
      </c>
    </row>
    <row r="256" spans="1:12">
      <c r="A256" t="s">
        <v>174</v>
      </c>
      <c r="B256" t="s">
        <v>189</v>
      </c>
      <c r="C256" t="s">
        <v>219</v>
      </c>
      <c r="D256" t="s">
        <v>220</v>
      </c>
      <c r="E256" s="5" t="s">
        <v>221</v>
      </c>
      <c r="F256" t="s">
        <v>49</v>
      </c>
      <c r="G256" t="s">
        <v>164</v>
      </c>
      <c r="H256" t="s">
        <v>21</v>
      </c>
      <c r="I256" t="s">
        <v>66</v>
      </c>
      <c r="J256">
        <v>114</v>
      </c>
      <c r="K256" t="s">
        <v>19</v>
      </c>
      <c r="L256">
        <v>2010</v>
      </c>
    </row>
    <row r="257" spans="1:12">
      <c r="A257" t="s">
        <v>174</v>
      </c>
      <c r="B257" t="s">
        <v>179</v>
      </c>
      <c r="C257" t="s">
        <v>180</v>
      </c>
      <c r="D257" t="s">
        <v>181</v>
      </c>
      <c r="E257" t="s">
        <v>182</v>
      </c>
      <c r="F257" t="s">
        <v>38</v>
      </c>
      <c r="G257" t="s">
        <v>164</v>
      </c>
      <c r="H257" t="s">
        <v>21</v>
      </c>
      <c r="I257" t="s">
        <v>66</v>
      </c>
      <c r="J257">
        <v>112</v>
      </c>
      <c r="K257" t="s">
        <v>19</v>
      </c>
      <c r="L257">
        <v>2010</v>
      </c>
    </row>
    <row r="258" spans="1:12">
      <c r="A258" t="s">
        <v>174</v>
      </c>
      <c r="B258" t="s">
        <v>211</v>
      </c>
      <c r="C258" t="s">
        <v>212</v>
      </c>
      <c r="D258" t="s">
        <v>213</v>
      </c>
      <c r="E258" s="5" t="s">
        <v>214</v>
      </c>
      <c r="F258" t="s">
        <v>40</v>
      </c>
      <c r="G258" t="s">
        <v>164</v>
      </c>
      <c r="H258" t="s">
        <v>21</v>
      </c>
      <c r="I258" t="s">
        <v>66</v>
      </c>
      <c r="J258">
        <v>99</v>
      </c>
      <c r="K258" t="s">
        <v>19</v>
      </c>
      <c r="L258">
        <v>2010</v>
      </c>
    </row>
    <row r="259" spans="1:12">
      <c r="A259" t="s">
        <v>170</v>
      </c>
      <c r="B259" t="s">
        <v>171</v>
      </c>
      <c r="C259" t="s">
        <v>173</v>
      </c>
      <c r="D259" t="s">
        <v>172</v>
      </c>
      <c r="E259" t="s">
        <v>54</v>
      </c>
      <c r="F259" t="s">
        <v>54</v>
      </c>
      <c r="G259" t="s">
        <v>164</v>
      </c>
      <c r="H259" t="s">
        <v>21</v>
      </c>
      <c r="I259" t="s">
        <v>66</v>
      </c>
      <c r="J259">
        <v>75</v>
      </c>
      <c r="K259" t="s">
        <v>19</v>
      </c>
      <c r="L259">
        <v>2010</v>
      </c>
    </row>
    <row r="260" spans="1:12">
      <c r="A260" t="s">
        <v>170</v>
      </c>
      <c r="B260" t="s">
        <v>183</v>
      </c>
      <c r="C260" t="s">
        <v>184</v>
      </c>
      <c r="D260" t="s">
        <v>185</v>
      </c>
      <c r="E260" s="5" t="s">
        <v>186</v>
      </c>
      <c r="F260" t="s">
        <v>42</v>
      </c>
      <c r="G260" t="s">
        <v>164</v>
      </c>
      <c r="H260" t="s">
        <v>21</v>
      </c>
      <c r="I260" t="s">
        <v>66</v>
      </c>
      <c r="J260">
        <v>65</v>
      </c>
      <c r="K260" t="s">
        <v>19</v>
      </c>
      <c r="L260">
        <v>2010</v>
      </c>
    </row>
    <row r="261" spans="1:12">
      <c r="A261" t="s">
        <v>170</v>
      </c>
      <c r="B261" t="s">
        <v>194</v>
      </c>
      <c r="C261" t="s">
        <v>195</v>
      </c>
      <c r="D261" t="s">
        <v>241</v>
      </c>
      <c r="E261" s="5" t="s">
        <v>242</v>
      </c>
      <c r="F261" t="s">
        <v>44</v>
      </c>
      <c r="G261" t="s">
        <v>164</v>
      </c>
      <c r="H261" t="s">
        <v>21</v>
      </c>
      <c r="I261" t="s">
        <v>66</v>
      </c>
      <c r="J261">
        <v>50</v>
      </c>
      <c r="K261" t="s">
        <v>19</v>
      </c>
      <c r="L261">
        <v>2010</v>
      </c>
    </row>
    <row r="262" spans="1:12">
      <c r="A262" t="s">
        <v>174</v>
      </c>
      <c r="B262" t="s">
        <v>198</v>
      </c>
      <c r="C262" t="s">
        <v>231</v>
      </c>
      <c r="D262" t="s">
        <v>234</v>
      </c>
      <c r="E262" s="5" t="s">
        <v>230</v>
      </c>
      <c r="F262" t="s">
        <v>51</v>
      </c>
      <c r="G262" t="s">
        <v>164</v>
      </c>
      <c r="H262" t="s">
        <v>21</v>
      </c>
      <c r="I262" t="s">
        <v>66</v>
      </c>
      <c r="J262">
        <v>47</v>
      </c>
      <c r="K262" t="s">
        <v>19</v>
      </c>
      <c r="L262">
        <v>2010</v>
      </c>
    </row>
    <row r="263" spans="1:12">
      <c r="A263" t="s">
        <v>174</v>
      </c>
      <c r="B263" t="s">
        <v>211</v>
      </c>
      <c r="C263" t="s">
        <v>212</v>
      </c>
      <c r="D263" t="s">
        <v>213</v>
      </c>
      <c r="E263" s="5" t="s">
        <v>214</v>
      </c>
      <c r="F263" t="s">
        <v>47</v>
      </c>
      <c r="G263" t="s">
        <v>164</v>
      </c>
      <c r="H263" t="s">
        <v>21</v>
      </c>
      <c r="I263" t="s">
        <v>66</v>
      </c>
      <c r="J263">
        <v>35</v>
      </c>
      <c r="K263" t="s">
        <v>19</v>
      </c>
      <c r="L263">
        <v>2010</v>
      </c>
    </row>
    <row r="264" spans="1:12">
      <c r="A264" t="s">
        <v>174</v>
      </c>
      <c r="B264" t="s">
        <v>179</v>
      </c>
      <c r="C264" t="s">
        <v>228</v>
      </c>
      <c r="D264" t="s">
        <v>229</v>
      </c>
      <c r="E264" s="5" t="s">
        <v>230</v>
      </c>
      <c r="F264" t="s">
        <v>50</v>
      </c>
      <c r="G264" t="s">
        <v>164</v>
      </c>
      <c r="H264" t="s">
        <v>21</v>
      </c>
      <c r="I264" t="s">
        <v>66</v>
      </c>
      <c r="J264">
        <v>35</v>
      </c>
      <c r="K264" t="s">
        <v>19</v>
      </c>
      <c r="L264">
        <v>2010</v>
      </c>
    </row>
    <row r="265" spans="1:12">
      <c r="A265" t="s">
        <v>170</v>
      </c>
      <c r="B265" t="s">
        <v>179</v>
      </c>
      <c r="C265" t="s">
        <v>208</v>
      </c>
      <c r="D265" t="s">
        <v>209</v>
      </c>
      <c r="E265" s="5" t="s">
        <v>210</v>
      </c>
      <c r="F265" t="s">
        <v>39</v>
      </c>
      <c r="G265" t="s">
        <v>164</v>
      </c>
      <c r="H265" t="s">
        <v>21</v>
      </c>
      <c r="I265" t="s">
        <v>66</v>
      </c>
      <c r="J265">
        <v>34</v>
      </c>
      <c r="K265" t="s">
        <v>19</v>
      </c>
      <c r="L265">
        <v>2010</v>
      </c>
    </row>
    <row r="266" spans="1:12">
      <c r="A266" t="s">
        <v>174</v>
      </c>
      <c r="B266" t="s">
        <v>171</v>
      </c>
      <c r="C266" t="s">
        <v>173</v>
      </c>
      <c r="D266" t="s">
        <v>233</v>
      </c>
      <c r="E266" s="5" t="s">
        <v>230</v>
      </c>
      <c r="F266" t="s">
        <v>52</v>
      </c>
      <c r="G266" t="s">
        <v>164</v>
      </c>
      <c r="H266" t="s">
        <v>21</v>
      </c>
      <c r="I266" t="s">
        <v>66</v>
      </c>
      <c r="J266">
        <v>34</v>
      </c>
      <c r="K266" t="s">
        <v>19</v>
      </c>
      <c r="L266">
        <v>2010</v>
      </c>
    </row>
    <row r="267" spans="1:12">
      <c r="A267" t="s">
        <v>174</v>
      </c>
      <c r="B267" t="s">
        <v>189</v>
      </c>
      <c r="C267" t="s">
        <v>190</v>
      </c>
      <c r="D267" t="s">
        <v>191</v>
      </c>
      <c r="E267" s="5" t="s">
        <v>192</v>
      </c>
      <c r="F267" t="s">
        <v>45</v>
      </c>
      <c r="G267" t="s">
        <v>164</v>
      </c>
      <c r="H267" t="s">
        <v>21</v>
      </c>
      <c r="I267" t="s">
        <v>66</v>
      </c>
      <c r="J267">
        <v>30</v>
      </c>
      <c r="K267" t="s">
        <v>19</v>
      </c>
      <c r="L267">
        <v>2010</v>
      </c>
    </row>
    <row r="268" spans="1:12">
      <c r="A268" t="s">
        <v>174</v>
      </c>
      <c r="B268" t="s">
        <v>171</v>
      </c>
      <c r="C268" t="s">
        <v>173</v>
      </c>
      <c r="D268" t="s">
        <v>172</v>
      </c>
      <c r="E268" t="s">
        <v>248</v>
      </c>
      <c r="F268" t="s">
        <v>43</v>
      </c>
      <c r="G268" t="s">
        <v>164</v>
      </c>
      <c r="H268" t="s">
        <v>21</v>
      </c>
      <c r="I268" t="s">
        <v>66</v>
      </c>
      <c r="J268">
        <v>27</v>
      </c>
      <c r="K268" t="s">
        <v>19</v>
      </c>
      <c r="L268">
        <v>2010</v>
      </c>
    </row>
    <row r="269" spans="1:12">
      <c r="A269" t="s">
        <v>174</v>
      </c>
      <c r="B269" t="s">
        <v>171</v>
      </c>
      <c r="C269" t="s">
        <v>173</v>
      </c>
      <c r="D269" t="s">
        <v>172</v>
      </c>
      <c r="E269" s="5" t="s">
        <v>218</v>
      </c>
      <c r="F269" t="s">
        <v>48</v>
      </c>
      <c r="G269" t="s">
        <v>164</v>
      </c>
      <c r="H269" t="s">
        <v>21</v>
      </c>
      <c r="I269" t="s">
        <v>66</v>
      </c>
      <c r="J269">
        <v>23</v>
      </c>
      <c r="K269" t="s">
        <v>19</v>
      </c>
      <c r="L269">
        <v>2010</v>
      </c>
    </row>
    <row r="270" spans="1:12">
      <c r="A270" t="s">
        <v>174</v>
      </c>
      <c r="B270" t="s">
        <v>179</v>
      </c>
      <c r="C270" t="s">
        <v>180</v>
      </c>
      <c r="D270" t="s">
        <v>181</v>
      </c>
      <c r="E270" t="s">
        <v>182</v>
      </c>
      <c r="F270" t="s">
        <v>41</v>
      </c>
      <c r="G270" t="s">
        <v>164</v>
      </c>
      <c r="H270" t="s">
        <v>21</v>
      </c>
      <c r="I270" t="s">
        <v>66</v>
      </c>
      <c r="J270">
        <v>19</v>
      </c>
      <c r="K270" t="s">
        <v>19</v>
      </c>
      <c r="L270">
        <v>2010</v>
      </c>
    </row>
    <row r="271" spans="1:12">
      <c r="A271" t="s">
        <v>170</v>
      </c>
      <c r="B271" t="s">
        <v>183</v>
      </c>
      <c r="C271" t="s">
        <v>184</v>
      </c>
      <c r="D271" t="s">
        <v>202</v>
      </c>
      <c r="E271" t="s">
        <v>46</v>
      </c>
      <c r="F271" t="s">
        <v>46</v>
      </c>
      <c r="G271" t="s">
        <v>164</v>
      </c>
      <c r="H271" t="s">
        <v>22</v>
      </c>
      <c r="I271" t="s">
        <v>66</v>
      </c>
      <c r="J271" s="6">
        <v>4.2500000000000003E-2</v>
      </c>
      <c r="K271" t="s">
        <v>23</v>
      </c>
      <c r="L271">
        <v>2010</v>
      </c>
    </row>
    <row r="272" spans="1:12">
      <c r="A272" t="s">
        <v>170</v>
      </c>
      <c r="B272" t="s">
        <v>194</v>
      </c>
      <c r="C272" t="s">
        <v>195</v>
      </c>
      <c r="D272" t="s">
        <v>241</v>
      </c>
      <c r="E272" s="5" t="s">
        <v>242</v>
      </c>
      <c r="F272" t="s">
        <v>44</v>
      </c>
      <c r="G272" t="s">
        <v>164</v>
      </c>
      <c r="H272" t="s">
        <v>22</v>
      </c>
      <c r="I272" t="s">
        <v>66</v>
      </c>
      <c r="J272" s="4">
        <v>0.06</v>
      </c>
      <c r="K272" t="s">
        <v>23</v>
      </c>
      <c r="L272">
        <v>2010</v>
      </c>
    </row>
    <row r="273" spans="1:12">
      <c r="A273" t="s">
        <v>174</v>
      </c>
      <c r="B273" t="s">
        <v>171</v>
      </c>
      <c r="C273" t="s">
        <v>173</v>
      </c>
      <c r="D273" t="s">
        <v>172</v>
      </c>
      <c r="E273" t="s">
        <v>248</v>
      </c>
      <c r="F273" t="s">
        <v>43</v>
      </c>
      <c r="G273" t="s">
        <v>164</v>
      </c>
      <c r="H273" t="s">
        <v>22</v>
      </c>
      <c r="I273" t="s">
        <v>66</v>
      </c>
      <c r="J273" s="6">
        <v>7.4099999999999999E-2</v>
      </c>
      <c r="K273" t="s">
        <v>23</v>
      </c>
      <c r="L273">
        <v>2010</v>
      </c>
    </row>
    <row r="274" spans="1:12">
      <c r="A274" t="s">
        <v>170</v>
      </c>
      <c r="B274" t="s">
        <v>183</v>
      </c>
      <c r="C274" t="s">
        <v>184</v>
      </c>
      <c r="D274" t="s">
        <v>185</v>
      </c>
      <c r="E274" s="5" t="s">
        <v>186</v>
      </c>
      <c r="F274" t="s">
        <v>42</v>
      </c>
      <c r="G274" t="s">
        <v>164</v>
      </c>
      <c r="H274" t="s">
        <v>22</v>
      </c>
      <c r="I274" t="s">
        <v>66</v>
      </c>
      <c r="J274" s="6">
        <v>7.6899999999999996E-2</v>
      </c>
      <c r="K274" t="s">
        <v>23</v>
      </c>
      <c r="L274">
        <v>2010</v>
      </c>
    </row>
    <row r="275" spans="1:12">
      <c r="A275" t="s">
        <v>174</v>
      </c>
      <c r="B275" t="s">
        <v>179</v>
      </c>
      <c r="C275" t="s">
        <v>228</v>
      </c>
      <c r="D275" t="s">
        <v>229</v>
      </c>
      <c r="E275" s="5" t="s">
        <v>230</v>
      </c>
      <c r="F275" t="s">
        <v>50</v>
      </c>
      <c r="G275" t="s">
        <v>164</v>
      </c>
      <c r="H275" t="s">
        <v>22</v>
      </c>
      <c r="I275" t="s">
        <v>66</v>
      </c>
      <c r="J275" s="6">
        <v>8.5699999999999998E-2</v>
      </c>
      <c r="K275" t="s">
        <v>23</v>
      </c>
      <c r="L275">
        <v>2010</v>
      </c>
    </row>
    <row r="276" spans="1:12">
      <c r="A276" t="s">
        <v>174</v>
      </c>
      <c r="B276" t="s">
        <v>189</v>
      </c>
      <c r="C276" t="s">
        <v>190</v>
      </c>
      <c r="D276" t="s">
        <v>191</v>
      </c>
      <c r="E276" s="5" t="s">
        <v>192</v>
      </c>
      <c r="F276" t="s">
        <v>45</v>
      </c>
      <c r="G276" t="s">
        <v>164</v>
      </c>
      <c r="H276" t="s">
        <v>22</v>
      </c>
      <c r="I276" t="s">
        <v>66</v>
      </c>
      <c r="J276" s="4">
        <v>0.1</v>
      </c>
      <c r="K276" t="s">
        <v>23</v>
      </c>
      <c r="L276">
        <v>2010</v>
      </c>
    </row>
    <row r="277" spans="1:12">
      <c r="A277" t="s">
        <v>170</v>
      </c>
      <c r="B277" t="s">
        <v>179</v>
      </c>
      <c r="C277" t="s">
        <v>208</v>
      </c>
      <c r="D277" t="s">
        <v>209</v>
      </c>
      <c r="E277" s="5" t="s">
        <v>210</v>
      </c>
      <c r="F277" t="s">
        <v>39</v>
      </c>
      <c r="G277" t="s">
        <v>164</v>
      </c>
      <c r="H277" t="s">
        <v>22</v>
      </c>
      <c r="I277" t="s">
        <v>66</v>
      </c>
      <c r="J277" s="6">
        <v>0.1176</v>
      </c>
      <c r="K277" t="s">
        <v>23</v>
      </c>
      <c r="L277">
        <v>2010</v>
      </c>
    </row>
    <row r="278" spans="1:12">
      <c r="A278" t="s">
        <v>174</v>
      </c>
      <c r="B278" t="s">
        <v>171</v>
      </c>
      <c r="C278" t="s">
        <v>173</v>
      </c>
      <c r="D278" t="s">
        <v>233</v>
      </c>
      <c r="E278" s="5" t="s">
        <v>230</v>
      </c>
      <c r="F278" t="s">
        <v>52</v>
      </c>
      <c r="G278" t="s">
        <v>164</v>
      </c>
      <c r="H278" t="s">
        <v>22</v>
      </c>
      <c r="I278" t="s">
        <v>66</v>
      </c>
      <c r="J278" s="6">
        <v>0.1176</v>
      </c>
      <c r="K278" t="s">
        <v>23</v>
      </c>
      <c r="L278">
        <v>2010</v>
      </c>
    </row>
    <row r="279" spans="1:12">
      <c r="A279" t="s">
        <v>174</v>
      </c>
      <c r="B279" t="s">
        <v>198</v>
      </c>
      <c r="C279" t="s">
        <v>231</v>
      </c>
      <c r="D279" t="s">
        <v>234</v>
      </c>
      <c r="E279" s="5" t="s">
        <v>230</v>
      </c>
      <c r="F279" t="s">
        <v>51</v>
      </c>
      <c r="G279" t="s">
        <v>164</v>
      </c>
      <c r="H279" t="s">
        <v>22</v>
      </c>
      <c r="I279" t="s">
        <v>66</v>
      </c>
      <c r="J279" s="6">
        <v>0.12770000000000001</v>
      </c>
      <c r="K279" t="s">
        <v>23</v>
      </c>
      <c r="L279">
        <v>2010</v>
      </c>
    </row>
    <row r="280" spans="1:12">
      <c r="A280" t="s">
        <v>174</v>
      </c>
      <c r="B280" t="s">
        <v>198</v>
      </c>
      <c r="C280" t="s">
        <v>225</v>
      </c>
      <c r="D280" t="s">
        <v>226</v>
      </c>
      <c r="E280" s="5" t="s">
        <v>227</v>
      </c>
      <c r="F280" t="s">
        <v>53</v>
      </c>
      <c r="G280" t="s">
        <v>164</v>
      </c>
      <c r="H280" t="s">
        <v>22</v>
      </c>
      <c r="I280" t="s">
        <v>66</v>
      </c>
      <c r="J280" s="6">
        <v>0.1429</v>
      </c>
      <c r="K280" t="s">
        <v>23</v>
      </c>
      <c r="L280">
        <v>2010</v>
      </c>
    </row>
    <row r="281" spans="1:12">
      <c r="A281" t="s">
        <v>174</v>
      </c>
      <c r="B281" t="s">
        <v>211</v>
      </c>
      <c r="C281" t="s">
        <v>212</v>
      </c>
      <c r="D281" t="s">
        <v>213</v>
      </c>
      <c r="E281" s="5" t="s">
        <v>214</v>
      </c>
      <c r="F281" t="s">
        <v>47</v>
      </c>
      <c r="G281" t="s">
        <v>164</v>
      </c>
      <c r="H281" t="s">
        <v>22</v>
      </c>
      <c r="I281" t="s">
        <v>66</v>
      </c>
      <c r="J281" s="6">
        <v>0.1714</v>
      </c>
      <c r="K281" t="s">
        <v>23</v>
      </c>
      <c r="L281">
        <v>2010</v>
      </c>
    </row>
    <row r="282" spans="1:12">
      <c r="A282" t="s">
        <v>174</v>
      </c>
      <c r="B282" t="s">
        <v>189</v>
      </c>
      <c r="C282" t="s">
        <v>219</v>
      </c>
      <c r="D282" t="s">
        <v>220</v>
      </c>
      <c r="E282" s="5" t="s">
        <v>221</v>
      </c>
      <c r="F282" t="s">
        <v>49</v>
      </c>
      <c r="G282" t="s">
        <v>164</v>
      </c>
      <c r="H282" t="s">
        <v>22</v>
      </c>
      <c r="I282" t="s">
        <v>66</v>
      </c>
      <c r="J282" s="6">
        <v>0.1842</v>
      </c>
      <c r="K282" t="s">
        <v>23</v>
      </c>
      <c r="L282">
        <v>2010</v>
      </c>
    </row>
    <row r="283" spans="1:12">
      <c r="A283" t="s">
        <v>170</v>
      </c>
      <c r="B283" t="s">
        <v>171</v>
      </c>
      <c r="C283" t="s">
        <v>173</v>
      </c>
      <c r="D283" t="s">
        <v>172</v>
      </c>
      <c r="E283" t="s">
        <v>54</v>
      </c>
      <c r="F283" t="s">
        <v>54</v>
      </c>
      <c r="G283" t="s">
        <v>164</v>
      </c>
      <c r="H283" t="s">
        <v>22</v>
      </c>
      <c r="I283" t="s">
        <v>66</v>
      </c>
      <c r="J283" s="6">
        <v>0.1867</v>
      </c>
      <c r="K283" t="s">
        <v>23</v>
      </c>
      <c r="L283">
        <v>2010</v>
      </c>
    </row>
    <row r="284" spans="1:12">
      <c r="A284" t="s">
        <v>174</v>
      </c>
      <c r="B284" t="s">
        <v>179</v>
      </c>
      <c r="C284" t="s">
        <v>180</v>
      </c>
      <c r="D284" t="s">
        <v>181</v>
      </c>
      <c r="E284" t="s">
        <v>182</v>
      </c>
      <c r="F284" t="s">
        <v>38</v>
      </c>
      <c r="G284" t="s">
        <v>164</v>
      </c>
      <c r="H284" t="s">
        <v>22</v>
      </c>
      <c r="I284" t="s">
        <v>66</v>
      </c>
      <c r="J284" s="6">
        <v>0.2054</v>
      </c>
      <c r="K284" t="s">
        <v>23</v>
      </c>
      <c r="L284">
        <v>2010</v>
      </c>
    </row>
    <row r="285" spans="1:12">
      <c r="A285" t="s">
        <v>174</v>
      </c>
      <c r="B285" t="s">
        <v>171</v>
      </c>
      <c r="C285" t="s">
        <v>173</v>
      </c>
      <c r="D285" t="s">
        <v>172</v>
      </c>
      <c r="E285" s="5" t="s">
        <v>218</v>
      </c>
      <c r="F285" t="s">
        <v>48</v>
      </c>
      <c r="G285" t="s">
        <v>164</v>
      </c>
      <c r="H285" t="s">
        <v>22</v>
      </c>
      <c r="I285" t="s">
        <v>66</v>
      </c>
      <c r="J285" s="6">
        <v>0.21740000000000001</v>
      </c>
      <c r="K285" t="s">
        <v>23</v>
      </c>
      <c r="L285">
        <v>2010</v>
      </c>
    </row>
    <row r="286" spans="1:12">
      <c r="A286" t="s">
        <v>174</v>
      </c>
      <c r="B286" t="s">
        <v>211</v>
      </c>
      <c r="C286" t="s">
        <v>212</v>
      </c>
      <c r="D286" t="s">
        <v>213</v>
      </c>
      <c r="E286" s="5" t="s">
        <v>214</v>
      </c>
      <c r="F286" t="s">
        <v>40</v>
      </c>
      <c r="G286" t="s">
        <v>164</v>
      </c>
      <c r="H286" t="s">
        <v>22</v>
      </c>
      <c r="I286" t="s">
        <v>66</v>
      </c>
      <c r="J286" s="6">
        <v>0.23230000000000001</v>
      </c>
      <c r="K286" t="s">
        <v>23</v>
      </c>
      <c r="L286">
        <v>2010</v>
      </c>
    </row>
    <row r="287" spans="1:12">
      <c r="A287" t="s">
        <v>174</v>
      </c>
      <c r="B287" t="s">
        <v>171</v>
      </c>
      <c r="C287" t="s">
        <v>173</v>
      </c>
      <c r="D287" t="s">
        <v>172</v>
      </c>
      <c r="E287" t="s">
        <v>187</v>
      </c>
      <c r="F287" t="s">
        <v>37</v>
      </c>
      <c r="G287" t="s">
        <v>164</v>
      </c>
      <c r="H287" t="s">
        <v>22</v>
      </c>
      <c r="I287" t="s">
        <v>66</v>
      </c>
      <c r="J287" s="6">
        <v>0.26090000000000002</v>
      </c>
      <c r="K287" t="s">
        <v>23</v>
      </c>
      <c r="L287">
        <v>2010</v>
      </c>
    </row>
    <row r="288" spans="1:12">
      <c r="A288" t="s">
        <v>174</v>
      </c>
      <c r="B288" t="s">
        <v>179</v>
      </c>
      <c r="C288" t="s">
        <v>180</v>
      </c>
      <c r="D288" t="s">
        <v>181</v>
      </c>
      <c r="E288" t="s">
        <v>182</v>
      </c>
      <c r="F288" t="s">
        <v>41</v>
      </c>
      <c r="G288" t="s">
        <v>164</v>
      </c>
      <c r="H288" t="s">
        <v>22</v>
      </c>
      <c r="I288" t="s">
        <v>66</v>
      </c>
      <c r="J288" s="4">
        <v>0</v>
      </c>
      <c r="K288" t="s">
        <v>23</v>
      </c>
      <c r="L288">
        <v>2010</v>
      </c>
    </row>
    <row r="289" spans="1:12">
      <c r="A289" t="s">
        <v>174</v>
      </c>
      <c r="B289" t="s">
        <v>179</v>
      </c>
      <c r="C289" t="s">
        <v>180</v>
      </c>
      <c r="D289" t="s">
        <v>181</v>
      </c>
      <c r="E289" t="s">
        <v>182</v>
      </c>
      <c r="F289" t="s">
        <v>38</v>
      </c>
      <c r="G289" t="s">
        <v>164</v>
      </c>
      <c r="H289" t="s">
        <v>24</v>
      </c>
      <c r="I289" t="s">
        <v>66</v>
      </c>
      <c r="J289">
        <v>0</v>
      </c>
      <c r="K289" t="s">
        <v>19</v>
      </c>
      <c r="L289">
        <v>2010</v>
      </c>
    </row>
    <row r="290" spans="1:12">
      <c r="A290" t="s">
        <v>174</v>
      </c>
      <c r="B290" t="s">
        <v>179</v>
      </c>
      <c r="C290" t="s">
        <v>180</v>
      </c>
      <c r="D290" t="s">
        <v>181</v>
      </c>
      <c r="E290" t="s">
        <v>182</v>
      </c>
      <c r="F290" t="s">
        <v>41</v>
      </c>
      <c r="G290" t="s">
        <v>164</v>
      </c>
      <c r="H290" t="s">
        <v>24</v>
      </c>
      <c r="I290" t="s">
        <v>66</v>
      </c>
      <c r="J290" t="s">
        <v>30</v>
      </c>
      <c r="K290" t="s">
        <v>19</v>
      </c>
      <c r="L290">
        <v>2010</v>
      </c>
    </row>
    <row r="291" spans="1:12">
      <c r="A291" t="s">
        <v>170</v>
      </c>
      <c r="B291" t="s">
        <v>183</v>
      </c>
      <c r="C291" t="s">
        <v>184</v>
      </c>
      <c r="D291" t="s">
        <v>185</v>
      </c>
      <c r="E291" s="5" t="s">
        <v>186</v>
      </c>
      <c r="F291" t="s">
        <v>42</v>
      </c>
      <c r="G291" t="s">
        <v>164</v>
      </c>
      <c r="H291" t="s">
        <v>24</v>
      </c>
      <c r="I291" t="s">
        <v>66</v>
      </c>
      <c r="J291">
        <v>0</v>
      </c>
      <c r="K291" t="s">
        <v>19</v>
      </c>
      <c r="L291">
        <v>2010</v>
      </c>
    </row>
    <row r="292" spans="1:12">
      <c r="A292" t="s">
        <v>174</v>
      </c>
      <c r="B292" t="s">
        <v>171</v>
      </c>
      <c r="C292" t="s">
        <v>173</v>
      </c>
      <c r="D292" t="s">
        <v>172</v>
      </c>
      <c r="E292" t="s">
        <v>248</v>
      </c>
      <c r="F292" t="s">
        <v>43</v>
      </c>
      <c r="G292" t="s">
        <v>164</v>
      </c>
      <c r="H292" t="s">
        <v>24</v>
      </c>
      <c r="I292" t="s">
        <v>66</v>
      </c>
      <c r="J292">
        <v>0</v>
      </c>
      <c r="K292" t="s">
        <v>19</v>
      </c>
      <c r="L292">
        <v>2010</v>
      </c>
    </row>
    <row r="293" spans="1:12">
      <c r="A293" t="s">
        <v>170</v>
      </c>
      <c r="B293" t="s">
        <v>194</v>
      </c>
      <c r="C293" t="s">
        <v>195</v>
      </c>
      <c r="D293" t="s">
        <v>241</v>
      </c>
      <c r="E293" s="5" t="s">
        <v>242</v>
      </c>
      <c r="F293" t="s">
        <v>44</v>
      </c>
      <c r="G293" t="s">
        <v>164</v>
      </c>
      <c r="H293" t="s">
        <v>24</v>
      </c>
      <c r="I293" t="s">
        <v>66</v>
      </c>
      <c r="J293">
        <v>0</v>
      </c>
      <c r="K293" t="s">
        <v>19</v>
      </c>
      <c r="L293">
        <v>2010</v>
      </c>
    </row>
    <row r="294" spans="1:12">
      <c r="A294" t="s">
        <v>174</v>
      </c>
      <c r="B294" t="s">
        <v>171</v>
      </c>
      <c r="C294" t="s">
        <v>173</v>
      </c>
      <c r="D294" t="s">
        <v>172</v>
      </c>
      <c r="E294" t="s">
        <v>187</v>
      </c>
      <c r="F294" t="s">
        <v>37</v>
      </c>
      <c r="G294" t="s">
        <v>164</v>
      </c>
      <c r="H294" t="s">
        <v>24</v>
      </c>
      <c r="I294" t="s">
        <v>66</v>
      </c>
      <c r="J294">
        <v>0</v>
      </c>
      <c r="K294" t="s">
        <v>19</v>
      </c>
      <c r="L294">
        <v>2010</v>
      </c>
    </row>
    <row r="295" spans="1:12">
      <c r="A295" t="s">
        <v>174</v>
      </c>
      <c r="B295" t="s">
        <v>189</v>
      </c>
      <c r="C295" t="s">
        <v>190</v>
      </c>
      <c r="D295" t="s">
        <v>191</v>
      </c>
      <c r="E295" s="5" t="s">
        <v>192</v>
      </c>
      <c r="F295" t="s">
        <v>45</v>
      </c>
      <c r="G295" t="s">
        <v>164</v>
      </c>
      <c r="H295" t="s">
        <v>24</v>
      </c>
      <c r="I295" t="s">
        <v>66</v>
      </c>
      <c r="J295">
        <v>0</v>
      </c>
      <c r="K295" t="s">
        <v>19</v>
      </c>
      <c r="L295">
        <v>2010</v>
      </c>
    </row>
    <row r="296" spans="1:12">
      <c r="A296" t="s">
        <v>170</v>
      </c>
      <c r="B296" t="s">
        <v>183</v>
      </c>
      <c r="C296" t="s">
        <v>184</v>
      </c>
      <c r="D296" t="s">
        <v>202</v>
      </c>
      <c r="E296" t="s">
        <v>46</v>
      </c>
      <c r="F296" t="s">
        <v>46</v>
      </c>
      <c r="G296" t="s">
        <v>164</v>
      </c>
      <c r="H296" t="s">
        <v>24</v>
      </c>
      <c r="I296" t="s">
        <v>66</v>
      </c>
      <c r="J296">
        <v>0</v>
      </c>
      <c r="K296" t="s">
        <v>19</v>
      </c>
      <c r="L296">
        <v>2010</v>
      </c>
    </row>
    <row r="297" spans="1:12">
      <c r="A297" t="s">
        <v>170</v>
      </c>
      <c r="B297" t="s">
        <v>179</v>
      </c>
      <c r="C297" t="s">
        <v>208</v>
      </c>
      <c r="D297" t="s">
        <v>209</v>
      </c>
      <c r="E297" s="5" t="s">
        <v>210</v>
      </c>
      <c r="F297" t="s">
        <v>39</v>
      </c>
      <c r="G297" t="s">
        <v>164</v>
      </c>
      <c r="H297" t="s">
        <v>24</v>
      </c>
      <c r="I297" t="s">
        <v>66</v>
      </c>
      <c r="J297">
        <v>0</v>
      </c>
      <c r="K297" t="s">
        <v>19</v>
      </c>
      <c r="L297">
        <v>2010</v>
      </c>
    </row>
    <row r="298" spans="1:12">
      <c r="A298" t="s">
        <v>174</v>
      </c>
      <c r="B298" t="s">
        <v>211</v>
      </c>
      <c r="C298" t="s">
        <v>212</v>
      </c>
      <c r="D298" t="s">
        <v>213</v>
      </c>
      <c r="E298" s="5" t="s">
        <v>214</v>
      </c>
      <c r="F298" t="s">
        <v>40</v>
      </c>
      <c r="G298" t="s">
        <v>164</v>
      </c>
      <c r="H298" t="s">
        <v>24</v>
      </c>
      <c r="I298" t="s">
        <v>66</v>
      </c>
      <c r="J298">
        <v>0</v>
      </c>
      <c r="K298" t="s">
        <v>19</v>
      </c>
      <c r="L298">
        <v>2010</v>
      </c>
    </row>
    <row r="299" spans="1:12">
      <c r="A299" t="s">
        <v>174</v>
      </c>
      <c r="B299" t="s">
        <v>211</v>
      </c>
      <c r="C299" t="s">
        <v>212</v>
      </c>
      <c r="D299" t="s">
        <v>213</v>
      </c>
      <c r="E299" s="5" t="s">
        <v>214</v>
      </c>
      <c r="F299" t="s">
        <v>47</v>
      </c>
      <c r="G299" t="s">
        <v>164</v>
      </c>
      <c r="H299" t="s">
        <v>24</v>
      </c>
      <c r="I299" t="s">
        <v>66</v>
      </c>
      <c r="J299">
        <v>0</v>
      </c>
      <c r="K299" t="s">
        <v>19</v>
      </c>
      <c r="L299">
        <v>2010</v>
      </c>
    </row>
    <row r="300" spans="1:12">
      <c r="A300" t="s">
        <v>174</v>
      </c>
      <c r="B300" t="s">
        <v>171</v>
      </c>
      <c r="C300" t="s">
        <v>173</v>
      </c>
      <c r="D300" t="s">
        <v>172</v>
      </c>
      <c r="E300" s="5" t="s">
        <v>218</v>
      </c>
      <c r="F300" t="s">
        <v>48</v>
      </c>
      <c r="G300" t="s">
        <v>164</v>
      </c>
      <c r="H300" t="s">
        <v>24</v>
      </c>
      <c r="I300" t="s">
        <v>66</v>
      </c>
      <c r="J300">
        <v>0</v>
      </c>
      <c r="K300" t="s">
        <v>19</v>
      </c>
      <c r="L300">
        <v>2010</v>
      </c>
    </row>
    <row r="301" spans="1:12">
      <c r="A301" t="s">
        <v>174</v>
      </c>
      <c r="B301" t="s">
        <v>189</v>
      </c>
      <c r="C301" t="s">
        <v>219</v>
      </c>
      <c r="D301" t="s">
        <v>220</v>
      </c>
      <c r="E301" s="5" t="s">
        <v>221</v>
      </c>
      <c r="F301" t="s">
        <v>49</v>
      </c>
      <c r="G301" t="s">
        <v>164</v>
      </c>
      <c r="H301" t="s">
        <v>24</v>
      </c>
      <c r="I301" t="s">
        <v>66</v>
      </c>
      <c r="J301">
        <v>0</v>
      </c>
      <c r="K301" t="s">
        <v>19</v>
      </c>
      <c r="L301">
        <v>2010</v>
      </c>
    </row>
    <row r="302" spans="1:12">
      <c r="A302" t="s">
        <v>174</v>
      </c>
      <c r="B302" t="s">
        <v>179</v>
      </c>
      <c r="C302" t="s">
        <v>228</v>
      </c>
      <c r="D302" t="s">
        <v>229</v>
      </c>
      <c r="E302" s="5" t="s">
        <v>230</v>
      </c>
      <c r="F302" t="s">
        <v>50</v>
      </c>
      <c r="G302" t="s">
        <v>164</v>
      </c>
      <c r="H302" t="s">
        <v>24</v>
      </c>
      <c r="I302" t="s">
        <v>66</v>
      </c>
      <c r="J302">
        <v>0</v>
      </c>
      <c r="K302" t="s">
        <v>19</v>
      </c>
      <c r="L302">
        <v>2010</v>
      </c>
    </row>
    <row r="303" spans="1:12">
      <c r="A303" t="s">
        <v>174</v>
      </c>
      <c r="B303" t="s">
        <v>198</v>
      </c>
      <c r="C303" t="s">
        <v>231</v>
      </c>
      <c r="D303" t="s">
        <v>234</v>
      </c>
      <c r="E303" s="5" t="s">
        <v>230</v>
      </c>
      <c r="F303" t="s">
        <v>51</v>
      </c>
      <c r="G303" t="s">
        <v>164</v>
      </c>
      <c r="H303" t="s">
        <v>24</v>
      </c>
      <c r="I303" t="s">
        <v>66</v>
      </c>
      <c r="J303">
        <v>0</v>
      </c>
      <c r="K303" t="s">
        <v>19</v>
      </c>
      <c r="L303">
        <v>2010</v>
      </c>
    </row>
    <row r="304" spans="1:12">
      <c r="A304" t="s">
        <v>174</v>
      </c>
      <c r="B304" t="s">
        <v>171</v>
      </c>
      <c r="C304" t="s">
        <v>173</v>
      </c>
      <c r="D304" t="s">
        <v>233</v>
      </c>
      <c r="E304" s="5" t="s">
        <v>230</v>
      </c>
      <c r="F304" t="s">
        <v>52</v>
      </c>
      <c r="G304" t="s">
        <v>164</v>
      </c>
      <c r="H304" t="s">
        <v>24</v>
      </c>
      <c r="I304" t="s">
        <v>66</v>
      </c>
      <c r="J304">
        <v>0</v>
      </c>
      <c r="K304" t="s">
        <v>19</v>
      </c>
      <c r="L304">
        <v>2010</v>
      </c>
    </row>
    <row r="305" spans="1:12">
      <c r="A305" t="s">
        <v>174</v>
      </c>
      <c r="B305" t="s">
        <v>198</v>
      </c>
      <c r="C305" t="s">
        <v>225</v>
      </c>
      <c r="D305" t="s">
        <v>226</v>
      </c>
      <c r="E305" s="5" t="s">
        <v>227</v>
      </c>
      <c r="F305" t="s">
        <v>53</v>
      </c>
      <c r="G305" t="s">
        <v>164</v>
      </c>
      <c r="H305" t="s">
        <v>24</v>
      </c>
      <c r="I305" t="s">
        <v>66</v>
      </c>
      <c r="J305">
        <v>0</v>
      </c>
      <c r="K305" t="s">
        <v>19</v>
      </c>
      <c r="L305">
        <v>2010</v>
      </c>
    </row>
    <row r="306" spans="1:12">
      <c r="A306" t="s">
        <v>170</v>
      </c>
      <c r="B306" t="s">
        <v>171</v>
      </c>
      <c r="C306" t="s">
        <v>173</v>
      </c>
      <c r="D306" t="s">
        <v>172</v>
      </c>
      <c r="E306" t="s">
        <v>54</v>
      </c>
      <c r="F306" t="s">
        <v>54</v>
      </c>
      <c r="G306" t="s">
        <v>164</v>
      </c>
      <c r="H306" t="s">
        <v>24</v>
      </c>
      <c r="I306" t="s">
        <v>66</v>
      </c>
      <c r="J306">
        <v>0</v>
      </c>
      <c r="L306">
        <v>2010</v>
      </c>
    </row>
    <row r="307" spans="1:12">
      <c r="A307" t="s">
        <v>174</v>
      </c>
      <c r="B307" t="s">
        <v>194</v>
      </c>
      <c r="C307" t="s">
        <v>203</v>
      </c>
      <c r="D307" t="s">
        <v>204</v>
      </c>
      <c r="E307" s="5" t="s">
        <v>205</v>
      </c>
      <c r="F307" t="s">
        <v>67</v>
      </c>
      <c r="G307" t="s">
        <v>165</v>
      </c>
      <c r="H307" t="s">
        <v>17</v>
      </c>
      <c r="I307" t="s">
        <v>71</v>
      </c>
      <c r="J307">
        <v>5</v>
      </c>
      <c r="K307" t="s">
        <v>19</v>
      </c>
      <c r="L307">
        <v>2010</v>
      </c>
    </row>
    <row r="308" spans="1:12">
      <c r="A308" t="s">
        <v>170</v>
      </c>
      <c r="B308" t="s">
        <v>183</v>
      </c>
      <c r="C308" t="s">
        <v>184</v>
      </c>
      <c r="D308" t="s">
        <v>185</v>
      </c>
      <c r="E308" s="5" t="s">
        <v>186</v>
      </c>
      <c r="F308" t="s">
        <v>42</v>
      </c>
      <c r="G308" t="s">
        <v>165</v>
      </c>
      <c r="H308" t="s">
        <v>17</v>
      </c>
      <c r="I308" t="s">
        <v>71</v>
      </c>
      <c r="J308">
        <v>0</v>
      </c>
      <c r="K308" t="s">
        <v>19</v>
      </c>
      <c r="L308">
        <v>2010</v>
      </c>
    </row>
    <row r="309" spans="1:12">
      <c r="A309" t="s">
        <v>170</v>
      </c>
      <c r="B309" t="s">
        <v>198</v>
      </c>
      <c r="C309" t="s">
        <v>199</v>
      </c>
      <c r="D309" t="s">
        <v>200</v>
      </c>
      <c r="E309" s="5" t="s">
        <v>201</v>
      </c>
      <c r="F309" t="s">
        <v>68</v>
      </c>
      <c r="G309" t="s">
        <v>165</v>
      </c>
      <c r="H309" t="s">
        <v>17</v>
      </c>
      <c r="I309" t="s">
        <v>71</v>
      </c>
      <c r="J309">
        <v>0</v>
      </c>
      <c r="K309" t="s">
        <v>19</v>
      </c>
      <c r="L309">
        <v>2010</v>
      </c>
    </row>
    <row r="310" spans="1:12">
      <c r="A310" t="s">
        <v>174</v>
      </c>
      <c r="B310" t="s">
        <v>183</v>
      </c>
      <c r="C310" t="s">
        <v>216</v>
      </c>
      <c r="D310" t="s">
        <v>216</v>
      </c>
      <c r="E310" s="5" t="s">
        <v>217</v>
      </c>
      <c r="F310" t="s">
        <v>69</v>
      </c>
      <c r="G310" t="s">
        <v>165</v>
      </c>
      <c r="H310" t="s">
        <v>17</v>
      </c>
      <c r="I310" t="s">
        <v>71</v>
      </c>
      <c r="J310">
        <v>0</v>
      </c>
      <c r="K310" t="s">
        <v>19</v>
      </c>
      <c r="L310">
        <v>2010</v>
      </c>
    </row>
    <row r="311" spans="1:12">
      <c r="A311" t="s">
        <v>174</v>
      </c>
      <c r="B311" t="s">
        <v>198</v>
      </c>
      <c r="C311" t="s">
        <v>225</v>
      </c>
      <c r="D311" t="s">
        <v>226</v>
      </c>
      <c r="E311" s="5" t="s">
        <v>227</v>
      </c>
      <c r="F311" t="s">
        <v>70</v>
      </c>
      <c r="G311" t="s">
        <v>165</v>
      </c>
      <c r="H311" t="s">
        <v>17</v>
      </c>
      <c r="I311" t="s">
        <v>71</v>
      </c>
      <c r="J311">
        <v>0</v>
      </c>
      <c r="K311" t="s">
        <v>19</v>
      </c>
      <c r="L311">
        <v>2010</v>
      </c>
    </row>
    <row r="312" spans="1:12">
      <c r="A312" t="s">
        <v>174</v>
      </c>
      <c r="B312" t="s">
        <v>183</v>
      </c>
      <c r="C312" t="s">
        <v>216</v>
      </c>
      <c r="D312" t="s">
        <v>216</v>
      </c>
      <c r="E312" s="5" t="s">
        <v>217</v>
      </c>
      <c r="F312" t="s">
        <v>69</v>
      </c>
      <c r="G312" t="s">
        <v>165</v>
      </c>
      <c r="H312" t="s">
        <v>20</v>
      </c>
      <c r="I312" t="s">
        <v>71</v>
      </c>
      <c r="J312">
        <v>321.10000000000002</v>
      </c>
      <c r="L312">
        <v>2010</v>
      </c>
    </row>
    <row r="313" spans="1:12">
      <c r="A313" t="s">
        <v>174</v>
      </c>
      <c r="B313" t="s">
        <v>194</v>
      </c>
      <c r="C313" t="s">
        <v>203</v>
      </c>
      <c r="D313" t="s">
        <v>204</v>
      </c>
      <c r="E313" s="5" t="s">
        <v>205</v>
      </c>
      <c r="F313" t="s">
        <v>67</v>
      </c>
      <c r="G313" t="s">
        <v>165</v>
      </c>
      <c r="H313" t="s">
        <v>20</v>
      </c>
      <c r="I313" t="s">
        <v>71</v>
      </c>
      <c r="J313">
        <v>304.2</v>
      </c>
      <c r="L313">
        <v>2010</v>
      </c>
    </row>
    <row r="314" spans="1:12">
      <c r="A314" t="s">
        <v>174</v>
      </c>
      <c r="B314" t="s">
        <v>198</v>
      </c>
      <c r="C314" t="s">
        <v>225</v>
      </c>
      <c r="D314" t="s">
        <v>226</v>
      </c>
      <c r="E314" s="5" t="s">
        <v>227</v>
      </c>
      <c r="F314" t="s">
        <v>70</v>
      </c>
      <c r="G314" t="s">
        <v>165</v>
      </c>
      <c r="H314" t="s">
        <v>20</v>
      </c>
      <c r="I314" t="s">
        <v>71</v>
      </c>
      <c r="J314">
        <v>287</v>
      </c>
      <c r="L314">
        <v>2010</v>
      </c>
    </row>
    <row r="315" spans="1:12">
      <c r="A315" t="s">
        <v>170</v>
      </c>
      <c r="B315" t="s">
        <v>183</v>
      </c>
      <c r="C315" t="s">
        <v>184</v>
      </c>
      <c r="D315" t="s">
        <v>185</v>
      </c>
      <c r="E315" s="5" t="s">
        <v>186</v>
      </c>
      <c r="F315" t="s">
        <v>42</v>
      </c>
      <c r="G315" t="s">
        <v>165</v>
      </c>
      <c r="H315" t="s">
        <v>20</v>
      </c>
      <c r="I315" t="s">
        <v>71</v>
      </c>
      <c r="J315">
        <v>271</v>
      </c>
      <c r="L315">
        <v>2010</v>
      </c>
    </row>
    <row r="316" spans="1:12">
      <c r="A316" t="s">
        <v>170</v>
      </c>
      <c r="B316" t="s">
        <v>198</v>
      </c>
      <c r="C316" t="s">
        <v>199</v>
      </c>
      <c r="D316" t="s">
        <v>200</v>
      </c>
      <c r="E316" s="5" t="s">
        <v>201</v>
      </c>
      <c r="F316" t="s">
        <v>68</v>
      </c>
      <c r="G316" t="s">
        <v>165</v>
      </c>
      <c r="H316" t="s">
        <v>20</v>
      </c>
      <c r="I316" t="s">
        <v>71</v>
      </c>
      <c r="J316">
        <v>263.7</v>
      </c>
      <c r="L316">
        <v>2010</v>
      </c>
    </row>
    <row r="317" spans="1:12">
      <c r="A317" t="s">
        <v>174</v>
      </c>
      <c r="B317" t="s">
        <v>194</v>
      </c>
      <c r="C317" t="s">
        <v>203</v>
      </c>
      <c r="D317" t="s">
        <v>204</v>
      </c>
      <c r="E317" s="5" t="s">
        <v>205</v>
      </c>
      <c r="F317" t="s">
        <v>67</v>
      </c>
      <c r="G317" t="s">
        <v>165</v>
      </c>
      <c r="H317" t="s">
        <v>21</v>
      </c>
      <c r="I317" t="s">
        <v>71</v>
      </c>
      <c r="J317">
        <v>67</v>
      </c>
      <c r="K317" t="s">
        <v>19</v>
      </c>
      <c r="L317">
        <v>2010</v>
      </c>
    </row>
    <row r="318" spans="1:12">
      <c r="A318" t="s">
        <v>174</v>
      </c>
      <c r="B318" t="s">
        <v>183</v>
      </c>
      <c r="C318" t="s">
        <v>216</v>
      </c>
      <c r="D318" t="s">
        <v>216</v>
      </c>
      <c r="E318" s="5" t="s">
        <v>217</v>
      </c>
      <c r="F318" t="s">
        <v>69</v>
      </c>
      <c r="G318" t="s">
        <v>165</v>
      </c>
      <c r="H318" t="s">
        <v>21</v>
      </c>
      <c r="I318" t="s">
        <v>71</v>
      </c>
      <c r="J318">
        <v>18</v>
      </c>
      <c r="K318" t="s">
        <v>19</v>
      </c>
      <c r="L318">
        <v>2010</v>
      </c>
    </row>
    <row r="319" spans="1:12">
      <c r="A319" t="s">
        <v>174</v>
      </c>
      <c r="B319" t="s">
        <v>198</v>
      </c>
      <c r="C319" t="s">
        <v>225</v>
      </c>
      <c r="D319" t="s">
        <v>226</v>
      </c>
      <c r="E319" s="5" t="s">
        <v>227</v>
      </c>
      <c r="F319" t="s">
        <v>70</v>
      </c>
      <c r="G319" t="s">
        <v>165</v>
      </c>
      <c r="H319" t="s">
        <v>21</v>
      </c>
      <c r="I319" t="s">
        <v>71</v>
      </c>
      <c r="J319">
        <v>14</v>
      </c>
      <c r="K319" t="s">
        <v>19</v>
      </c>
      <c r="L319">
        <v>2010</v>
      </c>
    </row>
    <row r="320" spans="1:12">
      <c r="A320" t="s">
        <v>170</v>
      </c>
      <c r="B320" t="s">
        <v>183</v>
      </c>
      <c r="C320" t="s">
        <v>184</v>
      </c>
      <c r="D320" t="s">
        <v>185</v>
      </c>
      <c r="E320" s="5" t="s">
        <v>186</v>
      </c>
      <c r="F320" t="s">
        <v>42</v>
      </c>
      <c r="G320" t="s">
        <v>165</v>
      </c>
      <c r="H320" t="s">
        <v>21</v>
      </c>
      <c r="I320" t="s">
        <v>71</v>
      </c>
      <c r="J320">
        <v>10</v>
      </c>
      <c r="K320" t="s">
        <v>19</v>
      </c>
      <c r="L320">
        <v>2010</v>
      </c>
    </row>
    <row r="321" spans="1:12">
      <c r="A321" t="s">
        <v>170</v>
      </c>
      <c r="B321" t="s">
        <v>198</v>
      </c>
      <c r="C321" t="s">
        <v>199</v>
      </c>
      <c r="D321" t="s">
        <v>200</v>
      </c>
      <c r="E321" s="5" t="s">
        <v>201</v>
      </c>
      <c r="F321" t="s">
        <v>68</v>
      </c>
      <c r="G321" t="s">
        <v>165</v>
      </c>
      <c r="H321" t="s">
        <v>21</v>
      </c>
      <c r="I321" t="s">
        <v>71</v>
      </c>
      <c r="J321">
        <v>10</v>
      </c>
      <c r="K321" t="s">
        <v>19</v>
      </c>
      <c r="L321">
        <v>2010</v>
      </c>
    </row>
    <row r="322" spans="1:12">
      <c r="A322" t="s">
        <v>170</v>
      </c>
      <c r="B322" t="s">
        <v>183</v>
      </c>
      <c r="C322" t="s">
        <v>184</v>
      </c>
      <c r="D322" t="s">
        <v>185</v>
      </c>
      <c r="E322" s="5" t="s">
        <v>186</v>
      </c>
      <c r="F322" t="s">
        <v>42</v>
      </c>
      <c r="G322" t="s">
        <v>165</v>
      </c>
      <c r="H322" t="s">
        <v>22</v>
      </c>
      <c r="I322" t="s">
        <v>71</v>
      </c>
      <c r="J322" s="4">
        <v>0.3</v>
      </c>
      <c r="K322" t="s">
        <v>23</v>
      </c>
      <c r="L322">
        <v>2010</v>
      </c>
    </row>
    <row r="323" spans="1:12">
      <c r="A323" t="s">
        <v>174</v>
      </c>
      <c r="B323" t="s">
        <v>194</v>
      </c>
      <c r="C323" t="s">
        <v>203</v>
      </c>
      <c r="D323" t="s">
        <v>204</v>
      </c>
      <c r="E323" s="5" t="s">
        <v>205</v>
      </c>
      <c r="F323" t="s">
        <v>67</v>
      </c>
      <c r="G323" t="s">
        <v>165</v>
      </c>
      <c r="H323" t="s">
        <v>22</v>
      </c>
      <c r="I323" t="s">
        <v>71</v>
      </c>
      <c r="J323" s="6">
        <v>0.58209999999999995</v>
      </c>
      <c r="K323" t="s">
        <v>23</v>
      </c>
      <c r="L323">
        <v>2010</v>
      </c>
    </row>
    <row r="324" spans="1:12">
      <c r="A324" t="s">
        <v>170</v>
      </c>
      <c r="B324" t="s">
        <v>198</v>
      </c>
      <c r="C324" t="s">
        <v>199</v>
      </c>
      <c r="D324" t="s">
        <v>200</v>
      </c>
      <c r="E324" s="5" t="s">
        <v>201</v>
      </c>
      <c r="F324" t="s">
        <v>68</v>
      </c>
      <c r="G324" t="s">
        <v>165</v>
      </c>
      <c r="H324" t="s">
        <v>22</v>
      </c>
      <c r="I324" t="s">
        <v>71</v>
      </c>
      <c r="J324" s="4">
        <v>0.7</v>
      </c>
      <c r="K324" t="s">
        <v>23</v>
      </c>
      <c r="L324">
        <v>2010</v>
      </c>
    </row>
    <row r="325" spans="1:12">
      <c r="A325" t="s">
        <v>174</v>
      </c>
      <c r="B325" t="s">
        <v>183</v>
      </c>
      <c r="C325" t="s">
        <v>216</v>
      </c>
      <c r="D325" t="s">
        <v>216</v>
      </c>
      <c r="E325" s="5" t="s">
        <v>217</v>
      </c>
      <c r="F325" t="s">
        <v>69</v>
      </c>
      <c r="G325" t="s">
        <v>165</v>
      </c>
      <c r="H325" t="s">
        <v>22</v>
      </c>
      <c r="I325" t="s">
        <v>71</v>
      </c>
      <c r="J325" s="6">
        <v>0.72219999999999995</v>
      </c>
      <c r="K325" t="s">
        <v>23</v>
      </c>
      <c r="L325">
        <v>2010</v>
      </c>
    </row>
    <row r="326" spans="1:12">
      <c r="A326" t="s">
        <v>174</v>
      </c>
      <c r="B326" t="s">
        <v>198</v>
      </c>
      <c r="C326" t="s">
        <v>225</v>
      </c>
      <c r="D326" t="s">
        <v>226</v>
      </c>
      <c r="E326" s="5" t="s">
        <v>227</v>
      </c>
      <c r="F326" t="s">
        <v>70</v>
      </c>
      <c r="G326" t="s">
        <v>165</v>
      </c>
      <c r="H326" t="s">
        <v>22</v>
      </c>
      <c r="I326" t="s">
        <v>71</v>
      </c>
      <c r="J326" s="6">
        <v>0.85709999999999997</v>
      </c>
      <c r="K326" t="s">
        <v>23</v>
      </c>
      <c r="L326">
        <v>2010</v>
      </c>
    </row>
    <row r="327" spans="1:12">
      <c r="A327" t="s">
        <v>174</v>
      </c>
      <c r="B327" t="s">
        <v>198</v>
      </c>
      <c r="C327" t="s">
        <v>225</v>
      </c>
      <c r="D327" t="s">
        <v>226</v>
      </c>
      <c r="E327" s="5" t="s">
        <v>227</v>
      </c>
      <c r="F327" t="s">
        <v>70</v>
      </c>
      <c r="G327" t="s">
        <v>165</v>
      </c>
      <c r="H327" t="s">
        <v>24</v>
      </c>
      <c r="I327" t="s">
        <v>71</v>
      </c>
      <c r="J327">
        <v>1</v>
      </c>
      <c r="K327" t="s">
        <v>19</v>
      </c>
      <c r="L327">
        <v>2010</v>
      </c>
    </row>
    <row r="328" spans="1:12">
      <c r="A328" t="s">
        <v>170</v>
      </c>
      <c r="B328" t="s">
        <v>183</v>
      </c>
      <c r="C328" t="s">
        <v>184</v>
      </c>
      <c r="D328" t="s">
        <v>185</v>
      </c>
      <c r="E328" s="5" t="s">
        <v>186</v>
      </c>
      <c r="F328" t="s">
        <v>42</v>
      </c>
      <c r="G328" t="s">
        <v>165</v>
      </c>
      <c r="H328" t="s">
        <v>24</v>
      </c>
      <c r="I328" t="s">
        <v>71</v>
      </c>
      <c r="J328">
        <v>0</v>
      </c>
      <c r="K328" t="s">
        <v>19</v>
      </c>
      <c r="L328">
        <v>2010</v>
      </c>
    </row>
    <row r="329" spans="1:12">
      <c r="A329" t="s">
        <v>170</v>
      </c>
      <c r="B329" t="s">
        <v>198</v>
      </c>
      <c r="C329" t="s">
        <v>199</v>
      </c>
      <c r="D329" t="s">
        <v>200</v>
      </c>
      <c r="E329" s="5" t="s">
        <v>201</v>
      </c>
      <c r="F329" t="s">
        <v>68</v>
      </c>
      <c r="G329" t="s">
        <v>165</v>
      </c>
      <c r="H329" t="s">
        <v>24</v>
      </c>
      <c r="I329" t="s">
        <v>71</v>
      </c>
      <c r="J329">
        <v>0</v>
      </c>
      <c r="K329" t="s">
        <v>19</v>
      </c>
      <c r="L329">
        <v>2010</v>
      </c>
    </row>
    <row r="330" spans="1:12">
      <c r="A330" t="s">
        <v>174</v>
      </c>
      <c r="B330" t="s">
        <v>194</v>
      </c>
      <c r="C330" t="s">
        <v>203</v>
      </c>
      <c r="D330" t="s">
        <v>204</v>
      </c>
      <c r="E330" s="5" t="s">
        <v>205</v>
      </c>
      <c r="F330" t="s">
        <v>67</v>
      </c>
      <c r="G330" t="s">
        <v>165</v>
      </c>
      <c r="H330" t="s">
        <v>24</v>
      </c>
      <c r="I330" t="s">
        <v>71</v>
      </c>
      <c r="J330">
        <v>0</v>
      </c>
      <c r="K330" t="s">
        <v>19</v>
      </c>
      <c r="L330">
        <v>2010</v>
      </c>
    </row>
    <row r="331" spans="1:12">
      <c r="A331" t="s">
        <v>174</v>
      </c>
      <c r="B331" t="s">
        <v>183</v>
      </c>
      <c r="C331" t="s">
        <v>216</v>
      </c>
      <c r="D331" t="s">
        <v>216</v>
      </c>
      <c r="E331" s="5" t="s">
        <v>217</v>
      </c>
      <c r="F331" t="s">
        <v>69</v>
      </c>
      <c r="G331" t="s">
        <v>165</v>
      </c>
      <c r="H331" t="s">
        <v>24</v>
      </c>
      <c r="I331" t="s">
        <v>71</v>
      </c>
      <c r="J331">
        <v>0</v>
      </c>
      <c r="K331" t="s">
        <v>19</v>
      </c>
      <c r="L331">
        <v>2010</v>
      </c>
    </row>
    <row r="332" spans="1:12">
      <c r="A332" t="s">
        <v>174</v>
      </c>
      <c r="B332" t="s">
        <v>171</v>
      </c>
      <c r="C332" t="s">
        <v>173</v>
      </c>
      <c r="D332" t="s">
        <v>172</v>
      </c>
      <c r="E332" s="5" t="s">
        <v>222</v>
      </c>
      <c r="F332" t="s">
        <v>72</v>
      </c>
      <c r="G332" t="s">
        <v>166</v>
      </c>
      <c r="H332" t="s">
        <v>17</v>
      </c>
      <c r="I332" t="s">
        <v>80</v>
      </c>
      <c r="J332">
        <v>21</v>
      </c>
      <c r="K332" t="s">
        <v>19</v>
      </c>
      <c r="L332">
        <v>2010</v>
      </c>
    </row>
    <row r="333" spans="1:12">
      <c r="A333" t="s">
        <v>174</v>
      </c>
      <c r="B333" t="s">
        <v>179</v>
      </c>
      <c r="C333" t="s">
        <v>180</v>
      </c>
      <c r="D333" t="s">
        <v>181</v>
      </c>
      <c r="E333" t="s">
        <v>182</v>
      </c>
      <c r="F333" t="s">
        <v>73</v>
      </c>
      <c r="G333" t="s">
        <v>166</v>
      </c>
      <c r="H333" t="s">
        <v>17</v>
      </c>
      <c r="I333" t="s">
        <v>80</v>
      </c>
      <c r="J333">
        <v>3</v>
      </c>
      <c r="K333" t="s">
        <v>19</v>
      </c>
      <c r="L333">
        <v>2010</v>
      </c>
    </row>
    <row r="334" spans="1:12">
      <c r="A334" t="s">
        <v>174</v>
      </c>
      <c r="B334" t="s">
        <v>179</v>
      </c>
      <c r="C334" t="s">
        <v>180</v>
      </c>
      <c r="D334" t="s">
        <v>181</v>
      </c>
      <c r="E334" t="s">
        <v>182</v>
      </c>
      <c r="F334" t="s">
        <v>74</v>
      </c>
      <c r="G334" t="s">
        <v>166</v>
      </c>
      <c r="H334" t="s">
        <v>17</v>
      </c>
      <c r="I334" t="s">
        <v>80</v>
      </c>
      <c r="J334">
        <v>3</v>
      </c>
      <c r="K334" t="s">
        <v>19</v>
      </c>
      <c r="L334">
        <v>2010</v>
      </c>
    </row>
    <row r="335" spans="1:12">
      <c r="A335" t="s">
        <v>174</v>
      </c>
      <c r="B335" t="s">
        <v>194</v>
      </c>
      <c r="C335" t="s">
        <v>203</v>
      </c>
      <c r="D335" t="s">
        <v>204</v>
      </c>
      <c r="E335" s="5" t="s">
        <v>205</v>
      </c>
      <c r="F335" t="s">
        <v>75</v>
      </c>
      <c r="G335" t="s">
        <v>166</v>
      </c>
      <c r="H335" t="s">
        <v>17</v>
      </c>
      <c r="I335" t="s">
        <v>80</v>
      </c>
      <c r="J335">
        <v>3</v>
      </c>
      <c r="K335" t="s">
        <v>19</v>
      </c>
      <c r="L335">
        <v>2010</v>
      </c>
    </row>
    <row r="336" spans="1:12">
      <c r="A336" t="s">
        <v>174</v>
      </c>
      <c r="B336" t="s">
        <v>198</v>
      </c>
      <c r="C336" t="s">
        <v>225</v>
      </c>
      <c r="D336" t="s">
        <v>226</v>
      </c>
      <c r="E336" s="5" t="s">
        <v>227</v>
      </c>
      <c r="F336" t="s">
        <v>76</v>
      </c>
      <c r="G336" t="s">
        <v>166</v>
      </c>
      <c r="H336" t="s">
        <v>17</v>
      </c>
      <c r="I336" t="s">
        <v>80</v>
      </c>
      <c r="J336">
        <v>2</v>
      </c>
      <c r="K336" t="s">
        <v>19</v>
      </c>
      <c r="L336">
        <v>2010</v>
      </c>
    </row>
    <row r="337" spans="1:12">
      <c r="A337" t="s">
        <v>174</v>
      </c>
      <c r="B337" t="s">
        <v>189</v>
      </c>
      <c r="C337" t="s">
        <v>219</v>
      </c>
      <c r="D337" t="s">
        <v>220</v>
      </c>
      <c r="E337" s="5" t="s">
        <v>221</v>
      </c>
      <c r="F337" t="s">
        <v>77</v>
      </c>
      <c r="G337" t="s">
        <v>166</v>
      </c>
      <c r="H337" t="s">
        <v>17</v>
      </c>
      <c r="I337" t="s">
        <v>80</v>
      </c>
      <c r="J337">
        <v>0</v>
      </c>
      <c r="K337" t="s">
        <v>19</v>
      </c>
      <c r="L337">
        <v>2010</v>
      </c>
    </row>
    <row r="338" spans="1:12">
      <c r="A338" t="s">
        <v>174</v>
      </c>
      <c r="B338" t="s">
        <v>211</v>
      </c>
      <c r="C338" t="s">
        <v>212</v>
      </c>
      <c r="D338" t="s">
        <v>223</v>
      </c>
      <c r="E338" s="5" t="s">
        <v>224</v>
      </c>
      <c r="F338" t="s">
        <v>78</v>
      </c>
      <c r="G338" t="s">
        <v>166</v>
      </c>
      <c r="H338" t="s">
        <v>17</v>
      </c>
      <c r="I338" t="s">
        <v>80</v>
      </c>
      <c r="J338">
        <v>0</v>
      </c>
      <c r="K338" t="s">
        <v>19</v>
      </c>
      <c r="L338">
        <v>2010</v>
      </c>
    </row>
    <row r="339" spans="1:12">
      <c r="A339" t="s">
        <v>174</v>
      </c>
      <c r="B339" t="s">
        <v>198</v>
      </c>
      <c r="C339" t="s">
        <v>231</v>
      </c>
      <c r="D339" t="s">
        <v>232</v>
      </c>
      <c r="E339" s="5" t="s">
        <v>230</v>
      </c>
      <c r="F339" t="s">
        <v>79</v>
      </c>
      <c r="G339" t="s">
        <v>166</v>
      </c>
      <c r="H339" t="s">
        <v>17</v>
      </c>
      <c r="I339" t="s">
        <v>80</v>
      </c>
      <c r="J339">
        <v>0</v>
      </c>
      <c r="K339" t="s">
        <v>19</v>
      </c>
      <c r="L339">
        <v>2010</v>
      </c>
    </row>
    <row r="340" spans="1:12">
      <c r="A340" t="s">
        <v>174</v>
      </c>
      <c r="B340" t="s">
        <v>171</v>
      </c>
      <c r="C340" t="s">
        <v>173</v>
      </c>
      <c r="D340" t="s">
        <v>172</v>
      </c>
      <c r="E340" s="5" t="s">
        <v>222</v>
      </c>
      <c r="F340" t="s">
        <v>72</v>
      </c>
      <c r="G340" t="s">
        <v>166</v>
      </c>
      <c r="H340" t="s">
        <v>20</v>
      </c>
      <c r="I340" t="s">
        <v>80</v>
      </c>
      <c r="J340">
        <v>403.9</v>
      </c>
      <c r="L340">
        <v>2010</v>
      </c>
    </row>
    <row r="341" spans="1:12">
      <c r="A341" t="s">
        <v>174</v>
      </c>
      <c r="B341" t="s">
        <v>194</v>
      </c>
      <c r="C341" t="s">
        <v>203</v>
      </c>
      <c r="D341" t="s">
        <v>204</v>
      </c>
      <c r="E341" s="5" t="s">
        <v>205</v>
      </c>
      <c r="F341" t="s">
        <v>75</v>
      </c>
      <c r="G341" t="s">
        <v>166</v>
      </c>
      <c r="H341" t="s">
        <v>20</v>
      </c>
      <c r="I341" t="s">
        <v>80</v>
      </c>
      <c r="J341">
        <v>400.9</v>
      </c>
      <c r="L341">
        <v>2010</v>
      </c>
    </row>
    <row r="342" spans="1:12">
      <c r="A342" t="s">
        <v>174</v>
      </c>
      <c r="B342" t="s">
        <v>179</v>
      </c>
      <c r="C342" t="s">
        <v>180</v>
      </c>
      <c r="D342" t="s">
        <v>181</v>
      </c>
      <c r="E342" t="s">
        <v>182</v>
      </c>
      <c r="F342" t="s">
        <v>74</v>
      </c>
      <c r="G342" t="s">
        <v>166</v>
      </c>
      <c r="H342" t="s">
        <v>20</v>
      </c>
      <c r="I342" t="s">
        <v>80</v>
      </c>
      <c r="J342">
        <v>394.9</v>
      </c>
      <c r="L342">
        <v>2010</v>
      </c>
    </row>
    <row r="343" spans="1:12">
      <c r="A343" t="s">
        <v>174</v>
      </c>
      <c r="B343" t="s">
        <v>198</v>
      </c>
      <c r="C343" t="s">
        <v>225</v>
      </c>
      <c r="D343" t="s">
        <v>226</v>
      </c>
      <c r="E343" s="5" t="s">
        <v>227</v>
      </c>
      <c r="F343" t="s">
        <v>76</v>
      </c>
      <c r="G343" t="s">
        <v>166</v>
      </c>
      <c r="H343" t="s">
        <v>20</v>
      </c>
      <c r="I343" t="s">
        <v>80</v>
      </c>
      <c r="J343">
        <v>391.6</v>
      </c>
      <c r="L343">
        <v>2010</v>
      </c>
    </row>
    <row r="344" spans="1:12">
      <c r="A344" t="s">
        <v>174</v>
      </c>
      <c r="B344" t="s">
        <v>189</v>
      </c>
      <c r="C344" t="s">
        <v>219</v>
      </c>
      <c r="D344" t="s">
        <v>220</v>
      </c>
      <c r="E344" s="5" t="s">
        <v>221</v>
      </c>
      <c r="F344" t="s">
        <v>77</v>
      </c>
      <c r="G344" t="s">
        <v>166</v>
      </c>
      <c r="H344" t="s">
        <v>20</v>
      </c>
      <c r="I344" t="s">
        <v>80</v>
      </c>
      <c r="J344">
        <v>363.7</v>
      </c>
      <c r="L344">
        <v>2010</v>
      </c>
    </row>
    <row r="345" spans="1:12">
      <c r="A345" t="s">
        <v>174</v>
      </c>
      <c r="B345" t="s">
        <v>179</v>
      </c>
      <c r="C345" t="s">
        <v>180</v>
      </c>
      <c r="D345" t="s">
        <v>181</v>
      </c>
      <c r="E345" t="s">
        <v>182</v>
      </c>
      <c r="F345" t="s">
        <v>73</v>
      </c>
      <c r="G345" t="s">
        <v>166</v>
      </c>
      <c r="H345" t="s">
        <v>20</v>
      </c>
      <c r="I345" t="s">
        <v>80</v>
      </c>
      <c r="J345">
        <v>344.2</v>
      </c>
      <c r="L345">
        <v>2010</v>
      </c>
    </row>
    <row r="346" spans="1:12">
      <c r="A346" t="s">
        <v>174</v>
      </c>
      <c r="B346" t="s">
        <v>211</v>
      </c>
      <c r="C346" t="s">
        <v>212</v>
      </c>
      <c r="D346" t="s">
        <v>223</v>
      </c>
      <c r="E346" s="5" t="s">
        <v>224</v>
      </c>
      <c r="F346" t="s">
        <v>78</v>
      </c>
      <c r="G346" t="s">
        <v>166</v>
      </c>
      <c r="H346" t="s">
        <v>20</v>
      </c>
      <c r="I346" t="s">
        <v>80</v>
      </c>
      <c r="J346">
        <v>332.4</v>
      </c>
      <c r="L346">
        <v>2010</v>
      </c>
    </row>
    <row r="347" spans="1:12">
      <c r="A347" t="s">
        <v>174</v>
      </c>
      <c r="B347" t="s">
        <v>198</v>
      </c>
      <c r="C347" t="s">
        <v>231</v>
      </c>
      <c r="D347" t="s">
        <v>232</v>
      </c>
      <c r="E347" s="5" t="s">
        <v>230</v>
      </c>
      <c r="F347" t="s">
        <v>79</v>
      </c>
      <c r="G347" t="s">
        <v>166</v>
      </c>
      <c r="H347" t="s">
        <v>20</v>
      </c>
      <c r="I347" t="s">
        <v>80</v>
      </c>
      <c r="J347">
        <v>319</v>
      </c>
      <c r="L347">
        <v>2010</v>
      </c>
    </row>
    <row r="348" spans="1:12">
      <c r="A348" t="s">
        <v>174</v>
      </c>
      <c r="B348" t="s">
        <v>171</v>
      </c>
      <c r="C348" t="s">
        <v>173</v>
      </c>
      <c r="D348" t="s">
        <v>172</v>
      </c>
      <c r="E348" s="5" t="s">
        <v>222</v>
      </c>
      <c r="F348" t="s">
        <v>72</v>
      </c>
      <c r="G348" t="s">
        <v>166</v>
      </c>
      <c r="H348" t="s">
        <v>21</v>
      </c>
      <c r="I348" t="s">
        <v>80</v>
      </c>
      <c r="J348">
        <v>900</v>
      </c>
      <c r="K348" t="s">
        <v>19</v>
      </c>
      <c r="L348">
        <v>2010</v>
      </c>
    </row>
    <row r="349" spans="1:12">
      <c r="A349" t="s">
        <v>174</v>
      </c>
      <c r="B349" t="s">
        <v>189</v>
      </c>
      <c r="C349" t="s">
        <v>219</v>
      </c>
      <c r="D349" t="s">
        <v>220</v>
      </c>
      <c r="E349" s="5" t="s">
        <v>221</v>
      </c>
      <c r="F349" t="s">
        <v>77</v>
      </c>
      <c r="G349" t="s">
        <v>166</v>
      </c>
      <c r="H349" t="s">
        <v>21</v>
      </c>
      <c r="I349" t="s">
        <v>80</v>
      </c>
      <c r="J349">
        <v>343</v>
      </c>
      <c r="K349" t="s">
        <v>19</v>
      </c>
      <c r="L349">
        <v>2010</v>
      </c>
    </row>
    <row r="350" spans="1:12">
      <c r="A350" t="s">
        <v>174</v>
      </c>
      <c r="B350" t="s">
        <v>198</v>
      </c>
      <c r="C350" t="s">
        <v>225</v>
      </c>
      <c r="D350" t="s">
        <v>226</v>
      </c>
      <c r="E350" s="5" t="s">
        <v>227</v>
      </c>
      <c r="F350" t="s">
        <v>76</v>
      </c>
      <c r="G350" t="s">
        <v>166</v>
      </c>
      <c r="H350" t="s">
        <v>21</v>
      </c>
      <c r="I350" t="s">
        <v>80</v>
      </c>
      <c r="J350">
        <v>236</v>
      </c>
      <c r="K350" t="s">
        <v>19</v>
      </c>
      <c r="L350">
        <v>2010</v>
      </c>
    </row>
    <row r="351" spans="1:12">
      <c r="A351" t="s">
        <v>174</v>
      </c>
      <c r="B351" t="s">
        <v>179</v>
      </c>
      <c r="C351" t="s">
        <v>180</v>
      </c>
      <c r="D351" t="s">
        <v>181</v>
      </c>
      <c r="E351" t="s">
        <v>182</v>
      </c>
      <c r="F351" t="s">
        <v>73</v>
      </c>
      <c r="G351" t="s">
        <v>166</v>
      </c>
      <c r="H351" t="s">
        <v>21</v>
      </c>
      <c r="I351" t="s">
        <v>80</v>
      </c>
      <c r="J351">
        <v>155</v>
      </c>
      <c r="K351" t="s">
        <v>19</v>
      </c>
      <c r="L351">
        <v>2010</v>
      </c>
    </row>
    <row r="352" spans="1:12">
      <c r="A352" t="s">
        <v>174</v>
      </c>
      <c r="B352" t="s">
        <v>179</v>
      </c>
      <c r="C352" t="s">
        <v>180</v>
      </c>
      <c r="D352" t="s">
        <v>181</v>
      </c>
      <c r="E352" t="s">
        <v>182</v>
      </c>
      <c r="F352" t="s">
        <v>74</v>
      </c>
      <c r="G352" t="s">
        <v>166</v>
      </c>
      <c r="H352" t="s">
        <v>21</v>
      </c>
      <c r="I352" t="s">
        <v>80</v>
      </c>
      <c r="J352">
        <v>116</v>
      </c>
      <c r="K352" t="s">
        <v>19</v>
      </c>
      <c r="L352">
        <v>2010</v>
      </c>
    </row>
    <row r="353" spans="1:12">
      <c r="A353" t="s">
        <v>174</v>
      </c>
      <c r="B353" t="s">
        <v>194</v>
      </c>
      <c r="C353" t="s">
        <v>203</v>
      </c>
      <c r="D353" t="s">
        <v>204</v>
      </c>
      <c r="E353" s="5" t="s">
        <v>205</v>
      </c>
      <c r="F353" t="s">
        <v>75</v>
      </c>
      <c r="G353" t="s">
        <v>166</v>
      </c>
      <c r="H353" t="s">
        <v>21</v>
      </c>
      <c r="I353" t="s">
        <v>80</v>
      </c>
      <c r="J353">
        <v>69</v>
      </c>
      <c r="K353" t="s">
        <v>19</v>
      </c>
      <c r="L353">
        <v>2010</v>
      </c>
    </row>
    <row r="354" spans="1:12">
      <c r="A354" t="s">
        <v>174</v>
      </c>
      <c r="B354" t="s">
        <v>211</v>
      </c>
      <c r="C354" t="s">
        <v>212</v>
      </c>
      <c r="D354" t="s">
        <v>223</v>
      </c>
      <c r="E354" s="5" t="s">
        <v>224</v>
      </c>
      <c r="F354" t="s">
        <v>78</v>
      </c>
      <c r="G354" t="s">
        <v>166</v>
      </c>
      <c r="H354" t="s">
        <v>21</v>
      </c>
      <c r="I354" t="s">
        <v>80</v>
      </c>
      <c r="J354">
        <v>42</v>
      </c>
      <c r="K354" t="s">
        <v>19</v>
      </c>
      <c r="L354">
        <v>2010</v>
      </c>
    </row>
    <row r="355" spans="1:12">
      <c r="A355" t="s">
        <v>174</v>
      </c>
      <c r="B355" t="s">
        <v>198</v>
      </c>
      <c r="C355" t="s">
        <v>231</v>
      </c>
      <c r="D355" t="s">
        <v>232</v>
      </c>
      <c r="E355" s="5" t="s">
        <v>230</v>
      </c>
      <c r="F355" t="s">
        <v>79</v>
      </c>
      <c r="G355" t="s">
        <v>166</v>
      </c>
      <c r="H355" t="s">
        <v>21</v>
      </c>
      <c r="I355" t="s">
        <v>80</v>
      </c>
      <c r="J355">
        <v>21</v>
      </c>
      <c r="K355" t="s">
        <v>19</v>
      </c>
      <c r="L355">
        <v>2010</v>
      </c>
    </row>
    <row r="356" spans="1:12">
      <c r="A356" t="s">
        <v>174</v>
      </c>
      <c r="B356" t="s">
        <v>179</v>
      </c>
      <c r="C356" t="s">
        <v>180</v>
      </c>
      <c r="D356" t="s">
        <v>181</v>
      </c>
      <c r="E356" t="s">
        <v>182</v>
      </c>
      <c r="F356" t="s">
        <v>74</v>
      </c>
      <c r="G356" t="s">
        <v>166</v>
      </c>
      <c r="H356" t="s">
        <v>22</v>
      </c>
      <c r="I356" t="s">
        <v>80</v>
      </c>
      <c r="J356" s="6">
        <v>0.1293</v>
      </c>
      <c r="K356" t="s">
        <v>23</v>
      </c>
      <c r="L356">
        <v>2010</v>
      </c>
    </row>
    <row r="357" spans="1:12">
      <c r="A357" t="s">
        <v>174</v>
      </c>
      <c r="B357" t="s">
        <v>194</v>
      </c>
      <c r="C357" t="s">
        <v>203</v>
      </c>
      <c r="D357" t="s">
        <v>204</v>
      </c>
      <c r="E357" s="5" t="s">
        <v>205</v>
      </c>
      <c r="F357" t="s">
        <v>75</v>
      </c>
      <c r="G357" t="s">
        <v>166</v>
      </c>
      <c r="H357" t="s">
        <v>22</v>
      </c>
      <c r="I357" t="s">
        <v>80</v>
      </c>
      <c r="J357" s="6">
        <v>0.1449</v>
      </c>
      <c r="K357" t="s">
        <v>23</v>
      </c>
      <c r="L357">
        <v>2010</v>
      </c>
    </row>
    <row r="358" spans="1:12">
      <c r="A358" t="s">
        <v>174</v>
      </c>
      <c r="B358" t="s">
        <v>198</v>
      </c>
      <c r="C358" t="s">
        <v>231</v>
      </c>
      <c r="D358" t="s">
        <v>232</v>
      </c>
      <c r="E358" s="5" t="s">
        <v>230</v>
      </c>
      <c r="F358" t="s">
        <v>79</v>
      </c>
      <c r="G358" t="s">
        <v>166</v>
      </c>
      <c r="H358" t="s">
        <v>22</v>
      </c>
      <c r="I358" t="s">
        <v>80</v>
      </c>
      <c r="J358" s="6">
        <v>0.1905</v>
      </c>
      <c r="K358" t="s">
        <v>23</v>
      </c>
      <c r="L358">
        <v>2010</v>
      </c>
    </row>
    <row r="359" spans="1:12">
      <c r="A359" t="s">
        <v>174</v>
      </c>
      <c r="B359" t="s">
        <v>171</v>
      </c>
      <c r="C359" t="s">
        <v>173</v>
      </c>
      <c r="D359" t="s">
        <v>172</v>
      </c>
      <c r="E359" s="5" t="s">
        <v>222</v>
      </c>
      <c r="F359" t="s">
        <v>72</v>
      </c>
      <c r="G359" t="s">
        <v>166</v>
      </c>
      <c r="H359" t="s">
        <v>22</v>
      </c>
      <c r="I359" t="s">
        <v>80</v>
      </c>
      <c r="J359" s="6">
        <v>0.21440000000000001</v>
      </c>
      <c r="K359" t="s">
        <v>23</v>
      </c>
      <c r="L359">
        <v>2010</v>
      </c>
    </row>
    <row r="360" spans="1:12">
      <c r="A360" t="s">
        <v>174</v>
      </c>
      <c r="B360" t="s">
        <v>189</v>
      </c>
      <c r="C360" t="s">
        <v>219</v>
      </c>
      <c r="D360" t="s">
        <v>220</v>
      </c>
      <c r="E360" s="5" t="s">
        <v>221</v>
      </c>
      <c r="F360" t="s">
        <v>77</v>
      </c>
      <c r="G360" t="s">
        <v>166</v>
      </c>
      <c r="H360" t="s">
        <v>22</v>
      </c>
      <c r="I360" t="s">
        <v>80</v>
      </c>
      <c r="J360" s="6">
        <v>0.2303</v>
      </c>
      <c r="K360" t="s">
        <v>23</v>
      </c>
      <c r="L360">
        <v>2010</v>
      </c>
    </row>
    <row r="361" spans="1:12">
      <c r="A361" t="s">
        <v>174</v>
      </c>
      <c r="B361" t="s">
        <v>198</v>
      </c>
      <c r="C361" t="s">
        <v>225</v>
      </c>
      <c r="D361" t="s">
        <v>226</v>
      </c>
      <c r="E361" s="5" t="s">
        <v>227</v>
      </c>
      <c r="F361" t="s">
        <v>76</v>
      </c>
      <c r="G361" t="s">
        <v>166</v>
      </c>
      <c r="H361" t="s">
        <v>22</v>
      </c>
      <c r="I361" t="s">
        <v>80</v>
      </c>
      <c r="J361" s="6">
        <v>0.26690000000000003</v>
      </c>
      <c r="K361" t="s">
        <v>23</v>
      </c>
      <c r="L361">
        <v>2010</v>
      </c>
    </row>
    <row r="362" spans="1:12">
      <c r="A362" t="s">
        <v>174</v>
      </c>
      <c r="B362" t="s">
        <v>211</v>
      </c>
      <c r="C362" t="s">
        <v>212</v>
      </c>
      <c r="D362" t="s">
        <v>223</v>
      </c>
      <c r="E362" s="5" t="s">
        <v>224</v>
      </c>
      <c r="F362" t="s">
        <v>78</v>
      </c>
      <c r="G362" t="s">
        <v>166</v>
      </c>
      <c r="H362" t="s">
        <v>22</v>
      </c>
      <c r="I362" t="s">
        <v>80</v>
      </c>
      <c r="J362" s="6">
        <v>0.38100000000000001</v>
      </c>
      <c r="K362" t="s">
        <v>23</v>
      </c>
      <c r="L362">
        <v>2010</v>
      </c>
    </row>
    <row r="363" spans="1:12">
      <c r="A363" t="s">
        <v>174</v>
      </c>
      <c r="B363" t="s">
        <v>179</v>
      </c>
      <c r="C363" t="s">
        <v>180</v>
      </c>
      <c r="D363" t="s">
        <v>181</v>
      </c>
      <c r="E363" t="s">
        <v>182</v>
      </c>
      <c r="F363" t="s">
        <v>73</v>
      </c>
      <c r="G363" t="s">
        <v>166</v>
      </c>
      <c r="H363" t="s">
        <v>22</v>
      </c>
      <c r="I363" t="s">
        <v>80</v>
      </c>
      <c r="J363" s="6">
        <v>0.42580000000000001</v>
      </c>
      <c r="K363" t="s">
        <v>23</v>
      </c>
      <c r="L363">
        <v>2010</v>
      </c>
    </row>
    <row r="364" spans="1:12">
      <c r="A364" t="s">
        <v>174</v>
      </c>
      <c r="B364" t="s">
        <v>189</v>
      </c>
      <c r="C364" t="s">
        <v>219</v>
      </c>
      <c r="D364" t="s">
        <v>220</v>
      </c>
      <c r="E364" s="5" t="s">
        <v>221</v>
      </c>
      <c r="F364" t="s">
        <v>77</v>
      </c>
      <c r="G364" t="s">
        <v>166</v>
      </c>
      <c r="H364" t="s">
        <v>24</v>
      </c>
      <c r="I364" t="s">
        <v>80</v>
      </c>
      <c r="J364">
        <v>3</v>
      </c>
      <c r="K364" t="s">
        <v>19</v>
      </c>
      <c r="L364">
        <v>2010</v>
      </c>
    </row>
    <row r="365" spans="1:12">
      <c r="A365" t="s">
        <v>174</v>
      </c>
      <c r="B365" t="s">
        <v>179</v>
      </c>
      <c r="C365" t="s">
        <v>180</v>
      </c>
      <c r="D365" t="s">
        <v>181</v>
      </c>
      <c r="E365" t="s">
        <v>182</v>
      </c>
      <c r="F365" t="s">
        <v>73</v>
      </c>
      <c r="G365" t="s">
        <v>166</v>
      </c>
      <c r="H365" t="s">
        <v>24</v>
      </c>
      <c r="I365" t="s">
        <v>80</v>
      </c>
      <c r="J365">
        <v>2</v>
      </c>
      <c r="K365" t="s">
        <v>19</v>
      </c>
      <c r="L365">
        <v>2010</v>
      </c>
    </row>
    <row r="366" spans="1:12">
      <c r="A366" t="s">
        <v>174</v>
      </c>
      <c r="B366" t="s">
        <v>171</v>
      </c>
      <c r="C366" t="s">
        <v>173</v>
      </c>
      <c r="D366" t="s">
        <v>172</v>
      </c>
      <c r="E366" s="5" t="s">
        <v>222</v>
      </c>
      <c r="F366" t="s">
        <v>72</v>
      </c>
      <c r="G366" t="s">
        <v>166</v>
      </c>
      <c r="H366" t="s">
        <v>24</v>
      </c>
      <c r="I366" t="s">
        <v>80</v>
      </c>
      <c r="J366">
        <v>2</v>
      </c>
      <c r="K366" t="s">
        <v>19</v>
      </c>
      <c r="L366">
        <v>2010</v>
      </c>
    </row>
    <row r="367" spans="1:12">
      <c r="A367" t="s">
        <v>174</v>
      </c>
      <c r="B367" t="s">
        <v>198</v>
      </c>
      <c r="C367" t="s">
        <v>225</v>
      </c>
      <c r="D367" t="s">
        <v>226</v>
      </c>
      <c r="E367" s="5" t="s">
        <v>227</v>
      </c>
      <c r="F367" t="s">
        <v>76</v>
      </c>
      <c r="G367" t="s">
        <v>166</v>
      </c>
      <c r="H367" t="s">
        <v>24</v>
      </c>
      <c r="I367" t="s">
        <v>80</v>
      </c>
      <c r="J367">
        <v>1</v>
      </c>
      <c r="K367" t="s">
        <v>19</v>
      </c>
      <c r="L367">
        <v>2010</v>
      </c>
    </row>
    <row r="368" spans="1:12">
      <c r="A368" t="s">
        <v>174</v>
      </c>
      <c r="B368" t="s">
        <v>179</v>
      </c>
      <c r="C368" t="s">
        <v>180</v>
      </c>
      <c r="D368" t="s">
        <v>181</v>
      </c>
      <c r="E368" t="s">
        <v>182</v>
      </c>
      <c r="F368" t="s">
        <v>74</v>
      </c>
      <c r="G368" t="s">
        <v>166</v>
      </c>
      <c r="H368" t="s">
        <v>24</v>
      </c>
      <c r="I368" t="s">
        <v>80</v>
      </c>
      <c r="J368">
        <v>0</v>
      </c>
      <c r="K368" t="s">
        <v>19</v>
      </c>
      <c r="L368">
        <v>2010</v>
      </c>
    </row>
    <row r="369" spans="1:12">
      <c r="A369" t="s">
        <v>174</v>
      </c>
      <c r="B369" t="s">
        <v>194</v>
      </c>
      <c r="C369" t="s">
        <v>203</v>
      </c>
      <c r="D369" t="s">
        <v>204</v>
      </c>
      <c r="E369" s="5" t="s">
        <v>205</v>
      </c>
      <c r="F369" t="s">
        <v>75</v>
      </c>
      <c r="G369" t="s">
        <v>166</v>
      </c>
      <c r="H369" t="s">
        <v>24</v>
      </c>
      <c r="I369" t="s">
        <v>80</v>
      </c>
      <c r="J369">
        <v>0</v>
      </c>
      <c r="K369" t="s">
        <v>19</v>
      </c>
      <c r="L369">
        <v>2010</v>
      </c>
    </row>
    <row r="370" spans="1:12">
      <c r="A370" t="s">
        <v>174</v>
      </c>
      <c r="B370" t="s">
        <v>211</v>
      </c>
      <c r="C370" t="s">
        <v>212</v>
      </c>
      <c r="D370" t="s">
        <v>223</v>
      </c>
      <c r="E370" s="5" t="s">
        <v>224</v>
      </c>
      <c r="F370" t="s">
        <v>78</v>
      </c>
      <c r="G370" t="s">
        <v>166</v>
      </c>
      <c r="H370" t="s">
        <v>24</v>
      </c>
      <c r="I370" t="s">
        <v>80</v>
      </c>
      <c r="J370">
        <v>0</v>
      </c>
      <c r="K370" t="s">
        <v>19</v>
      </c>
      <c r="L370">
        <v>2010</v>
      </c>
    </row>
    <row r="371" spans="1:12">
      <c r="A371" t="s">
        <v>174</v>
      </c>
      <c r="B371" t="s">
        <v>198</v>
      </c>
      <c r="C371" t="s">
        <v>231</v>
      </c>
      <c r="D371" t="s">
        <v>232</v>
      </c>
      <c r="E371" s="5" t="s">
        <v>230</v>
      </c>
      <c r="F371" t="s">
        <v>79</v>
      </c>
      <c r="G371" t="s">
        <v>166</v>
      </c>
      <c r="H371" t="s">
        <v>24</v>
      </c>
      <c r="I371" t="s">
        <v>80</v>
      </c>
      <c r="J371">
        <v>0</v>
      </c>
      <c r="K371" t="s">
        <v>19</v>
      </c>
      <c r="L371">
        <v>2010</v>
      </c>
    </row>
    <row r="372" spans="1:12">
      <c r="A372" t="s">
        <v>174</v>
      </c>
      <c r="B372" t="s">
        <v>171</v>
      </c>
      <c r="C372" t="s">
        <v>173</v>
      </c>
      <c r="D372" t="s">
        <v>172</v>
      </c>
      <c r="E372" t="s">
        <v>187</v>
      </c>
      <c r="F372" t="s">
        <v>81</v>
      </c>
      <c r="G372" t="s">
        <v>167</v>
      </c>
      <c r="H372" t="s">
        <v>17</v>
      </c>
      <c r="I372" t="s">
        <v>88</v>
      </c>
      <c r="J372">
        <v>21</v>
      </c>
      <c r="K372" t="s">
        <v>19</v>
      </c>
      <c r="L372">
        <v>2010</v>
      </c>
    </row>
    <row r="373" spans="1:12">
      <c r="A373" t="s">
        <v>174</v>
      </c>
      <c r="B373" t="s">
        <v>179</v>
      </c>
      <c r="C373" t="s">
        <v>180</v>
      </c>
      <c r="D373" t="s">
        <v>181</v>
      </c>
      <c r="E373" t="s">
        <v>182</v>
      </c>
      <c r="F373" t="s">
        <v>82</v>
      </c>
      <c r="G373" t="s">
        <v>167</v>
      </c>
      <c r="H373" t="s">
        <v>17</v>
      </c>
      <c r="I373" t="s">
        <v>88</v>
      </c>
      <c r="J373">
        <v>5</v>
      </c>
      <c r="K373" t="s">
        <v>19</v>
      </c>
      <c r="L373">
        <v>2010</v>
      </c>
    </row>
    <row r="374" spans="1:12">
      <c r="A374" t="s">
        <v>174</v>
      </c>
      <c r="B374" t="s">
        <v>198</v>
      </c>
      <c r="C374" t="s">
        <v>225</v>
      </c>
      <c r="D374" t="s">
        <v>226</v>
      </c>
      <c r="E374" s="5" t="s">
        <v>227</v>
      </c>
      <c r="F374" t="s">
        <v>70</v>
      </c>
      <c r="G374" t="s">
        <v>167</v>
      </c>
      <c r="H374" t="s">
        <v>17</v>
      </c>
      <c r="I374" t="s">
        <v>88</v>
      </c>
      <c r="J374">
        <v>4</v>
      </c>
      <c r="K374" t="s">
        <v>19</v>
      </c>
      <c r="L374">
        <v>2010</v>
      </c>
    </row>
    <row r="375" spans="1:12">
      <c r="A375" t="s">
        <v>174</v>
      </c>
      <c r="B375" t="s">
        <v>189</v>
      </c>
      <c r="C375" t="s">
        <v>219</v>
      </c>
      <c r="D375" t="s">
        <v>220</v>
      </c>
      <c r="E375" s="5" t="s">
        <v>221</v>
      </c>
      <c r="F375" t="s">
        <v>83</v>
      </c>
      <c r="G375" t="s">
        <v>167</v>
      </c>
      <c r="H375" t="s">
        <v>17</v>
      </c>
      <c r="I375" t="s">
        <v>88</v>
      </c>
      <c r="J375">
        <v>1</v>
      </c>
      <c r="K375" t="s">
        <v>19</v>
      </c>
      <c r="L375">
        <v>2010</v>
      </c>
    </row>
    <row r="376" spans="1:12">
      <c r="A376" t="s">
        <v>174</v>
      </c>
      <c r="B376" t="s">
        <v>171</v>
      </c>
      <c r="C376" t="s">
        <v>173</v>
      </c>
      <c r="D376" t="s">
        <v>172</v>
      </c>
      <c r="E376" s="5" t="s">
        <v>230</v>
      </c>
      <c r="F376" t="s">
        <v>84</v>
      </c>
      <c r="G376" t="s">
        <v>167</v>
      </c>
      <c r="H376" t="s">
        <v>17</v>
      </c>
      <c r="I376" t="s">
        <v>88</v>
      </c>
      <c r="J376">
        <v>1</v>
      </c>
      <c r="K376" t="s">
        <v>19</v>
      </c>
      <c r="L376">
        <v>2010</v>
      </c>
    </row>
    <row r="377" spans="1:12">
      <c r="A377" t="s">
        <v>170</v>
      </c>
      <c r="B377" t="s">
        <v>194</v>
      </c>
      <c r="C377" t="s">
        <v>195</v>
      </c>
      <c r="D377" t="s">
        <v>241</v>
      </c>
      <c r="E377" s="5" t="s">
        <v>242</v>
      </c>
      <c r="F377" t="s">
        <v>85</v>
      </c>
      <c r="G377" t="s">
        <v>167</v>
      </c>
      <c r="H377" t="s">
        <v>17</v>
      </c>
      <c r="I377" t="s">
        <v>88</v>
      </c>
      <c r="J377">
        <v>0</v>
      </c>
      <c r="K377" t="s">
        <v>19</v>
      </c>
      <c r="L377">
        <v>2010</v>
      </c>
    </row>
    <row r="378" spans="1:12">
      <c r="A378" t="s">
        <v>170</v>
      </c>
      <c r="B378" t="s">
        <v>179</v>
      </c>
      <c r="C378" t="s">
        <v>208</v>
      </c>
      <c r="D378" t="s">
        <v>209</v>
      </c>
      <c r="E378" s="5" t="s">
        <v>210</v>
      </c>
      <c r="F378" t="s">
        <v>86</v>
      </c>
      <c r="G378" t="s">
        <v>167</v>
      </c>
      <c r="H378" t="s">
        <v>17</v>
      </c>
      <c r="I378" t="s">
        <v>88</v>
      </c>
      <c r="J378">
        <v>0</v>
      </c>
      <c r="K378" t="s">
        <v>19</v>
      </c>
      <c r="L378">
        <v>2010</v>
      </c>
    </row>
    <row r="379" spans="1:12">
      <c r="A379" t="s">
        <v>174</v>
      </c>
      <c r="B379" t="s">
        <v>211</v>
      </c>
      <c r="C379" t="s">
        <v>212</v>
      </c>
      <c r="D379" t="s">
        <v>213</v>
      </c>
      <c r="E379" s="5" t="s">
        <v>214</v>
      </c>
      <c r="F379" t="s">
        <v>87</v>
      </c>
      <c r="G379" t="s">
        <v>167</v>
      </c>
      <c r="H379" t="s">
        <v>17</v>
      </c>
      <c r="I379" t="s">
        <v>88</v>
      </c>
      <c r="J379">
        <v>0</v>
      </c>
      <c r="K379" t="s">
        <v>19</v>
      </c>
      <c r="L379">
        <v>2010</v>
      </c>
    </row>
    <row r="380" spans="1:12">
      <c r="A380" t="s">
        <v>174</v>
      </c>
      <c r="B380" t="s">
        <v>171</v>
      </c>
      <c r="C380" t="s">
        <v>173</v>
      </c>
      <c r="D380" t="s">
        <v>172</v>
      </c>
      <c r="E380" s="5" t="s">
        <v>230</v>
      </c>
      <c r="F380" t="s">
        <v>84</v>
      </c>
      <c r="G380" t="s">
        <v>167</v>
      </c>
      <c r="H380" t="s">
        <v>20</v>
      </c>
      <c r="I380" t="s">
        <v>88</v>
      </c>
      <c r="J380">
        <v>430.5</v>
      </c>
      <c r="L380">
        <v>2010</v>
      </c>
    </row>
    <row r="381" spans="1:12">
      <c r="A381" t="s">
        <v>174</v>
      </c>
      <c r="B381" t="s">
        <v>171</v>
      </c>
      <c r="C381" t="s">
        <v>173</v>
      </c>
      <c r="D381" t="s">
        <v>172</v>
      </c>
      <c r="E381" t="s">
        <v>187</v>
      </c>
      <c r="F381" t="s">
        <v>81</v>
      </c>
      <c r="G381" t="s">
        <v>167</v>
      </c>
      <c r="H381" t="s">
        <v>20</v>
      </c>
      <c r="I381" t="s">
        <v>88</v>
      </c>
      <c r="J381">
        <v>411.2</v>
      </c>
      <c r="L381">
        <v>2010</v>
      </c>
    </row>
    <row r="382" spans="1:12">
      <c r="A382" t="s">
        <v>174</v>
      </c>
      <c r="B382" t="s">
        <v>189</v>
      </c>
      <c r="C382" t="s">
        <v>219</v>
      </c>
      <c r="D382" t="s">
        <v>220</v>
      </c>
      <c r="E382" s="5" t="s">
        <v>221</v>
      </c>
      <c r="F382" t="s">
        <v>83</v>
      </c>
      <c r="G382" t="s">
        <v>167</v>
      </c>
      <c r="H382" t="s">
        <v>20</v>
      </c>
      <c r="I382" t="s">
        <v>88</v>
      </c>
      <c r="J382">
        <v>343.5</v>
      </c>
      <c r="L382">
        <v>2010</v>
      </c>
    </row>
    <row r="383" spans="1:12">
      <c r="A383" t="s">
        <v>174</v>
      </c>
      <c r="B383" t="s">
        <v>198</v>
      </c>
      <c r="C383" t="s">
        <v>225</v>
      </c>
      <c r="D383" t="s">
        <v>226</v>
      </c>
      <c r="E383" s="5" t="s">
        <v>227</v>
      </c>
      <c r="F383" t="s">
        <v>70</v>
      </c>
      <c r="G383" t="s">
        <v>167</v>
      </c>
      <c r="H383" t="s">
        <v>20</v>
      </c>
      <c r="I383" t="s">
        <v>88</v>
      </c>
      <c r="J383">
        <v>341.7</v>
      </c>
      <c r="L383">
        <v>2010</v>
      </c>
    </row>
    <row r="384" spans="1:12">
      <c r="A384" t="s">
        <v>174</v>
      </c>
      <c r="B384" t="s">
        <v>179</v>
      </c>
      <c r="C384" t="s">
        <v>180</v>
      </c>
      <c r="D384" t="s">
        <v>181</v>
      </c>
      <c r="E384" t="s">
        <v>182</v>
      </c>
      <c r="F384" t="s">
        <v>82</v>
      </c>
      <c r="G384" t="s">
        <v>167</v>
      </c>
      <c r="H384" t="s">
        <v>20</v>
      </c>
      <c r="I384" t="s">
        <v>88</v>
      </c>
      <c r="J384">
        <v>310.10000000000002</v>
      </c>
      <c r="L384">
        <v>2010</v>
      </c>
    </row>
    <row r="385" spans="1:12">
      <c r="A385" t="s">
        <v>170</v>
      </c>
      <c r="B385" t="s">
        <v>194</v>
      </c>
      <c r="C385" t="s">
        <v>195</v>
      </c>
      <c r="D385" t="s">
        <v>241</v>
      </c>
      <c r="E385" s="5" t="s">
        <v>242</v>
      </c>
      <c r="F385" t="s">
        <v>85</v>
      </c>
      <c r="G385" t="s">
        <v>167</v>
      </c>
      <c r="H385" t="s">
        <v>20</v>
      </c>
      <c r="I385" t="s">
        <v>88</v>
      </c>
      <c r="J385">
        <v>281</v>
      </c>
      <c r="L385">
        <v>2010</v>
      </c>
    </row>
    <row r="386" spans="1:12">
      <c r="A386" t="s">
        <v>174</v>
      </c>
      <c r="B386" t="s">
        <v>211</v>
      </c>
      <c r="C386" t="s">
        <v>212</v>
      </c>
      <c r="D386" t="s">
        <v>213</v>
      </c>
      <c r="E386" s="5" t="s">
        <v>214</v>
      </c>
      <c r="F386" t="s">
        <v>87</v>
      </c>
      <c r="G386" t="s">
        <v>167</v>
      </c>
      <c r="H386" t="s">
        <v>20</v>
      </c>
      <c r="I386" t="s">
        <v>88</v>
      </c>
      <c r="J386">
        <v>280.2</v>
      </c>
      <c r="L386">
        <v>2010</v>
      </c>
    </row>
    <row r="387" spans="1:12">
      <c r="A387" t="s">
        <v>170</v>
      </c>
      <c r="B387" t="s">
        <v>179</v>
      </c>
      <c r="C387" t="s">
        <v>208</v>
      </c>
      <c r="D387" t="s">
        <v>209</v>
      </c>
      <c r="E387" s="5" t="s">
        <v>210</v>
      </c>
      <c r="F387" t="s">
        <v>86</v>
      </c>
      <c r="G387" t="s">
        <v>167</v>
      </c>
      <c r="H387" t="s">
        <v>20</v>
      </c>
      <c r="I387" t="s">
        <v>88</v>
      </c>
      <c r="J387">
        <v>272.39999999999998</v>
      </c>
      <c r="L387">
        <v>2010</v>
      </c>
    </row>
    <row r="388" spans="1:12">
      <c r="A388" t="s">
        <v>174</v>
      </c>
      <c r="B388" t="s">
        <v>171</v>
      </c>
      <c r="C388" t="s">
        <v>173</v>
      </c>
      <c r="D388" t="s">
        <v>172</v>
      </c>
      <c r="E388" t="s">
        <v>187</v>
      </c>
      <c r="F388" t="s">
        <v>81</v>
      </c>
      <c r="G388" t="s">
        <v>167</v>
      </c>
      <c r="H388" t="s">
        <v>21</v>
      </c>
      <c r="I388" t="s">
        <v>88</v>
      </c>
      <c r="J388">
        <v>331</v>
      </c>
      <c r="K388" t="s">
        <v>19</v>
      </c>
      <c r="L388">
        <v>2010</v>
      </c>
    </row>
    <row r="389" spans="1:12">
      <c r="A389" t="s">
        <v>174</v>
      </c>
      <c r="B389" t="s">
        <v>198</v>
      </c>
      <c r="C389" t="s">
        <v>225</v>
      </c>
      <c r="D389" t="s">
        <v>226</v>
      </c>
      <c r="E389" s="5" t="s">
        <v>227</v>
      </c>
      <c r="F389" t="s">
        <v>70</v>
      </c>
      <c r="G389" t="s">
        <v>167</v>
      </c>
      <c r="H389" t="s">
        <v>21</v>
      </c>
      <c r="I389" t="s">
        <v>88</v>
      </c>
      <c r="J389">
        <v>167</v>
      </c>
      <c r="K389" t="s">
        <v>19</v>
      </c>
      <c r="L389">
        <v>2010</v>
      </c>
    </row>
    <row r="390" spans="1:12">
      <c r="A390" t="s">
        <v>174</v>
      </c>
      <c r="B390" t="s">
        <v>179</v>
      </c>
      <c r="C390" t="s">
        <v>180</v>
      </c>
      <c r="D390" t="s">
        <v>181</v>
      </c>
      <c r="E390" t="s">
        <v>182</v>
      </c>
      <c r="F390" t="s">
        <v>82</v>
      </c>
      <c r="G390" t="s">
        <v>167</v>
      </c>
      <c r="H390" t="s">
        <v>21</v>
      </c>
      <c r="I390" t="s">
        <v>88</v>
      </c>
      <c r="J390">
        <v>99</v>
      </c>
      <c r="K390" t="s">
        <v>19</v>
      </c>
      <c r="L390">
        <v>2010</v>
      </c>
    </row>
    <row r="391" spans="1:12">
      <c r="A391" t="s">
        <v>174</v>
      </c>
      <c r="B391" t="s">
        <v>189</v>
      </c>
      <c r="C391" t="s">
        <v>219</v>
      </c>
      <c r="D391" t="s">
        <v>220</v>
      </c>
      <c r="E391" s="5" t="s">
        <v>221</v>
      </c>
      <c r="F391" t="s">
        <v>83</v>
      </c>
      <c r="G391" t="s">
        <v>167</v>
      </c>
      <c r="H391" t="s">
        <v>21</v>
      </c>
      <c r="I391" t="s">
        <v>88</v>
      </c>
      <c r="J391">
        <v>84</v>
      </c>
      <c r="K391" t="s">
        <v>19</v>
      </c>
      <c r="L391">
        <v>2010</v>
      </c>
    </row>
    <row r="392" spans="1:12">
      <c r="A392" t="s">
        <v>174</v>
      </c>
      <c r="B392" t="s">
        <v>171</v>
      </c>
      <c r="C392" t="s">
        <v>173</v>
      </c>
      <c r="D392" t="s">
        <v>172</v>
      </c>
      <c r="E392" s="5" t="s">
        <v>230</v>
      </c>
      <c r="F392" t="s">
        <v>84</v>
      </c>
      <c r="G392" t="s">
        <v>167</v>
      </c>
      <c r="H392" t="s">
        <v>21</v>
      </c>
      <c r="I392" t="s">
        <v>88</v>
      </c>
      <c r="J392">
        <v>44</v>
      </c>
      <c r="K392" t="s">
        <v>19</v>
      </c>
      <c r="L392">
        <v>2010</v>
      </c>
    </row>
    <row r="393" spans="1:12">
      <c r="A393" t="s">
        <v>170</v>
      </c>
      <c r="B393" t="s">
        <v>194</v>
      </c>
      <c r="C393" t="s">
        <v>195</v>
      </c>
      <c r="D393" t="s">
        <v>241</v>
      </c>
      <c r="E393" s="5" t="s">
        <v>242</v>
      </c>
      <c r="F393" t="s">
        <v>85</v>
      </c>
      <c r="G393" t="s">
        <v>167</v>
      </c>
      <c r="H393" t="s">
        <v>21</v>
      </c>
      <c r="I393" t="s">
        <v>88</v>
      </c>
      <c r="J393">
        <v>38</v>
      </c>
      <c r="K393" t="s">
        <v>19</v>
      </c>
      <c r="L393">
        <v>2010</v>
      </c>
    </row>
    <row r="394" spans="1:12">
      <c r="A394" t="s">
        <v>174</v>
      </c>
      <c r="B394" t="s">
        <v>211</v>
      </c>
      <c r="C394" t="s">
        <v>212</v>
      </c>
      <c r="D394" t="s">
        <v>213</v>
      </c>
      <c r="E394" s="5" t="s">
        <v>214</v>
      </c>
      <c r="F394" t="s">
        <v>87</v>
      </c>
      <c r="G394" t="s">
        <v>167</v>
      </c>
      <c r="H394" t="s">
        <v>21</v>
      </c>
      <c r="I394" t="s">
        <v>88</v>
      </c>
      <c r="J394">
        <v>26</v>
      </c>
      <c r="K394" t="s">
        <v>19</v>
      </c>
      <c r="L394">
        <v>2010</v>
      </c>
    </row>
    <row r="395" spans="1:12">
      <c r="A395" t="s">
        <v>170</v>
      </c>
      <c r="B395" t="s">
        <v>179</v>
      </c>
      <c r="C395" t="s">
        <v>208</v>
      </c>
      <c r="D395" t="s">
        <v>209</v>
      </c>
      <c r="E395" s="5" t="s">
        <v>210</v>
      </c>
      <c r="F395" t="s">
        <v>86</v>
      </c>
      <c r="G395" t="s">
        <v>167</v>
      </c>
      <c r="H395" t="s">
        <v>21</v>
      </c>
      <c r="I395" t="s">
        <v>88</v>
      </c>
      <c r="J395">
        <v>12</v>
      </c>
      <c r="K395" t="s">
        <v>19</v>
      </c>
      <c r="L395">
        <v>2010</v>
      </c>
    </row>
    <row r="396" spans="1:12">
      <c r="A396" t="s">
        <v>174</v>
      </c>
      <c r="B396" t="s">
        <v>171</v>
      </c>
      <c r="C396" t="s">
        <v>173</v>
      </c>
      <c r="D396" t="s">
        <v>172</v>
      </c>
      <c r="E396" s="5" t="s">
        <v>230</v>
      </c>
      <c r="F396" t="s">
        <v>84</v>
      </c>
      <c r="G396" t="s">
        <v>167</v>
      </c>
      <c r="H396" t="s">
        <v>22</v>
      </c>
      <c r="I396" t="s">
        <v>88</v>
      </c>
      <c r="J396" s="6">
        <v>0.29549999999999998</v>
      </c>
      <c r="K396" t="s">
        <v>23</v>
      </c>
      <c r="L396">
        <v>2010</v>
      </c>
    </row>
    <row r="397" spans="1:12">
      <c r="A397" t="s">
        <v>174</v>
      </c>
      <c r="B397" t="s">
        <v>171</v>
      </c>
      <c r="C397" t="s">
        <v>173</v>
      </c>
      <c r="D397" t="s">
        <v>172</v>
      </c>
      <c r="E397" t="s">
        <v>187</v>
      </c>
      <c r="F397" t="s">
        <v>81</v>
      </c>
      <c r="G397" t="s">
        <v>167</v>
      </c>
      <c r="H397" t="s">
        <v>22</v>
      </c>
      <c r="I397" t="s">
        <v>88</v>
      </c>
      <c r="J397" s="6">
        <v>0.4471</v>
      </c>
      <c r="K397" t="s">
        <v>23</v>
      </c>
      <c r="L397">
        <v>2010</v>
      </c>
    </row>
    <row r="398" spans="1:12">
      <c r="A398" t="s">
        <v>174</v>
      </c>
      <c r="B398" t="s">
        <v>211</v>
      </c>
      <c r="C398" t="s">
        <v>212</v>
      </c>
      <c r="D398" t="s">
        <v>213</v>
      </c>
      <c r="E398" s="5" t="s">
        <v>214</v>
      </c>
      <c r="F398" t="s">
        <v>87</v>
      </c>
      <c r="G398" t="s">
        <v>167</v>
      </c>
      <c r="H398" t="s">
        <v>22</v>
      </c>
      <c r="I398" t="s">
        <v>88</v>
      </c>
      <c r="J398" s="6">
        <v>0.65380000000000005</v>
      </c>
      <c r="K398" t="s">
        <v>23</v>
      </c>
      <c r="L398">
        <v>2010</v>
      </c>
    </row>
    <row r="399" spans="1:12">
      <c r="A399" t="s">
        <v>174</v>
      </c>
      <c r="B399" t="s">
        <v>189</v>
      </c>
      <c r="C399" t="s">
        <v>219</v>
      </c>
      <c r="D399" t="s">
        <v>220</v>
      </c>
      <c r="E399" s="5" t="s">
        <v>221</v>
      </c>
      <c r="F399" t="s">
        <v>83</v>
      </c>
      <c r="G399" t="s">
        <v>167</v>
      </c>
      <c r="H399" t="s">
        <v>22</v>
      </c>
      <c r="I399" t="s">
        <v>88</v>
      </c>
      <c r="J399" s="6">
        <v>0.66669999999999996</v>
      </c>
      <c r="K399" t="s">
        <v>23</v>
      </c>
      <c r="L399">
        <v>2010</v>
      </c>
    </row>
    <row r="400" spans="1:12">
      <c r="A400" t="s">
        <v>170</v>
      </c>
      <c r="B400" t="s">
        <v>194</v>
      </c>
      <c r="C400" t="s">
        <v>195</v>
      </c>
      <c r="D400" t="s">
        <v>241</v>
      </c>
      <c r="E400" s="5" t="s">
        <v>242</v>
      </c>
      <c r="F400" t="s">
        <v>85</v>
      </c>
      <c r="G400" t="s">
        <v>167</v>
      </c>
      <c r="H400" t="s">
        <v>22</v>
      </c>
      <c r="I400" t="s">
        <v>88</v>
      </c>
      <c r="J400" s="6">
        <v>0.68420000000000003</v>
      </c>
      <c r="K400" t="s">
        <v>23</v>
      </c>
      <c r="L400">
        <v>2010</v>
      </c>
    </row>
    <row r="401" spans="1:12">
      <c r="A401" t="s">
        <v>174</v>
      </c>
      <c r="B401" t="s">
        <v>198</v>
      </c>
      <c r="C401" t="s">
        <v>225</v>
      </c>
      <c r="D401" t="s">
        <v>226</v>
      </c>
      <c r="E401" s="5" t="s">
        <v>227</v>
      </c>
      <c r="F401" t="s">
        <v>70</v>
      </c>
      <c r="G401" t="s">
        <v>167</v>
      </c>
      <c r="H401" t="s">
        <v>22</v>
      </c>
      <c r="I401" t="s">
        <v>88</v>
      </c>
      <c r="J401" s="6">
        <v>0.77839999999999998</v>
      </c>
      <c r="K401" t="s">
        <v>23</v>
      </c>
      <c r="L401">
        <v>2010</v>
      </c>
    </row>
    <row r="402" spans="1:12">
      <c r="A402" t="s">
        <v>170</v>
      </c>
      <c r="B402" t="s">
        <v>179</v>
      </c>
      <c r="C402" t="s">
        <v>208</v>
      </c>
      <c r="D402" t="s">
        <v>209</v>
      </c>
      <c r="E402" s="5" t="s">
        <v>210</v>
      </c>
      <c r="F402" t="s">
        <v>86</v>
      </c>
      <c r="G402" t="s">
        <v>167</v>
      </c>
      <c r="H402" t="s">
        <v>22</v>
      </c>
      <c r="I402" t="s">
        <v>88</v>
      </c>
      <c r="J402" s="6">
        <v>0.83330000000000004</v>
      </c>
      <c r="K402" t="s">
        <v>23</v>
      </c>
      <c r="L402">
        <v>2010</v>
      </c>
    </row>
    <row r="403" spans="1:12">
      <c r="A403" t="s">
        <v>174</v>
      </c>
      <c r="B403" t="s">
        <v>179</v>
      </c>
      <c r="C403" t="s">
        <v>180</v>
      </c>
      <c r="D403" t="s">
        <v>181</v>
      </c>
      <c r="E403" t="s">
        <v>182</v>
      </c>
      <c r="F403" t="s">
        <v>82</v>
      </c>
      <c r="G403" t="s">
        <v>167</v>
      </c>
      <c r="H403" t="s">
        <v>22</v>
      </c>
      <c r="I403" t="s">
        <v>88</v>
      </c>
      <c r="J403" s="6">
        <v>0.84850000000000003</v>
      </c>
      <c r="K403" t="s">
        <v>23</v>
      </c>
      <c r="L403">
        <v>2010</v>
      </c>
    </row>
    <row r="404" spans="1:12">
      <c r="A404" t="s">
        <v>174</v>
      </c>
      <c r="B404" t="s">
        <v>171</v>
      </c>
      <c r="C404" t="s">
        <v>173</v>
      </c>
      <c r="D404" t="s">
        <v>172</v>
      </c>
      <c r="E404" t="s">
        <v>187</v>
      </c>
      <c r="F404" t="s">
        <v>81</v>
      </c>
      <c r="G404" t="s">
        <v>167</v>
      </c>
      <c r="H404" t="s">
        <v>24</v>
      </c>
      <c r="I404" t="s">
        <v>88</v>
      </c>
      <c r="J404">
        <v>5</v>
      </c>
      <c r="K404" t="s">
        <v>19</v>
      </c>
      <c r="L404">
        <v>2010</v>
      </c>
    </row>
    <row r="405" spans="1:12">
      <c r="A405" t="s">
        <v>174</v>
      </c>
      <c r="B405" t="s">
        <v>189</v>
      </c>
      <c r="C405" t="s">
        <v>219</v>
      </c>
      <c r="D405" t="s">
        <v>220</v>
      </c>
      <c r="E405" s="5" t="s">
        <v>221</v>
      </c>
      <c r="F405" t="s">
        <v>83</v>
      </c>
      <c r="G405" t="s">
        <v>167</v>
      </c>
      <c r="H405" t="s">
        <v>24</v>
      </c>
      <c r="I405" t="s">
        <v>88</v>
      </c>
      <c r="J405">
        <v>2</v>
      </c>
      <c r="K405" t="s">
        <v>19</v>
      </c>
      <c r="L405">
        <v>2010</v>
      </c>
    </row>
    <row r="406" spans="1:12">
      <c r="A406" t="s">
        <v>174</v>
      </c>
      <c r="B406" t="s">
        <v>198</v>
      </c>
      <c r="C406" t="s">
        <v>225</v>
      </c>
      <c r="D406" t="s">
        <v>226</v>
      </c>
      <c r="E406" s="5" t="s">
        <v>227</v>
      </c>
      <c r="F406" t="s">
        <v>70</v>
      </c>
      <c r="G406" t="s">
        <v>167</v>
      </c>
      <c r="H406" t="s">
        <v>24</v>
      </c>
      <c r="I406" t="s">
        <v>88</v>
      </c>
      <c r="J406">
        <v>1</v>
      </c>
      <c r="K406" t="s">
        <v>19</v>
      </c>
      <c r="L406">
        <v>2010</v>
      </c>
    </row>
    <row r="407" spans="1:12">
      <c r="A407" t="s">
        <v>174</v>
      </c>
      <c r="B407" t="s">
        <v>179</v>
      </c>
      <c r="C407" t="s">
        <v>180</v>
      </c>
      <c r="D407" t="s">
        <v>181</v>
      </c>
      <c r="E407" t="s">
        <v>182</v>
      </c>
      <c r="F407" t="s">
        <v>82</v>
      </c>
      <c r="G407" t="s">
        <v>167</v>
      </c>
      <c r="H407" t="s">
        <v>24</v>
      </c>
      <c r="I407" t="s">
        <v>88</v>
      </c>
      <c r="J407">
        <v>0</v>
      </c>
      <c r="K407" t="s">
        <v>19</v>
      </c>
      <c r="L407">
        <v>2010</v>
      </c>
    </row>
    <row r="408" spans="1:12">
      <c r="A408" t="s">
        <v>170</v>
      </c>
      <c r="B408" t="s">
        <v>194</v>
      </c>
      <c r="C408" t="s">
        <v>195</v>
      </c>
      <c r="D408" t="s">
        <v>241</v>
      </c>
      <c r="E408" s="5" t="s">
        <v>242</v>
      </c>
      <c r="F408" t="s">
        <v>85</v>
      </c>
      <c r="G408" t="s">
        <v>167</v>
      </c>
      <c r="H408" t="s">
        <v>24</v>
      </c>
      <c r="I408" t="s">
        <v>88</v>
      </c>
      <c r="J408">
        <v>0</v>
      </c>
      <c r="K408" t="s">
        <v>19</v>
      </c>
      <c r="L408">
        <v>2010</v>
      </c>
    </row>
    <row r="409" spans="1:12">
      <c r="A409" t="s">
        <v>170</v>
      </c>
      <c r="B409" t="s">
        <v>179</v>
      </c>
      <c r="C409" t="s">
        <v>208</v>
      </c>
      <c r="D409" t="s">
        <v>209</v>
      </c>
      <c r="E409" s="5" t="s">
        <v>210</v>
      </c>
      <c r="F409" t="s">
        <v>86</v>
      </c>
      <c r="G409" t="s">
        <v>167</v>
      </c>
      <c r="H409" t="s">
        <v>24</v>
      </c>
      <c r="I409" t="s">
        <v>88</v>
      </c>
      <c r="J409">
        <v>0</v>
      </c>
      <c r="K409" t="s">
        <v>19</v>
      </c>
      <c r="L409">
        <v>2010</v>
      </c>
    </row>
    <row r="410" spans="1:12">
      <c r="A410" t="s">
        <v>174</v>
      </c>
      <c r="B410" t="s">
        <v>211</v>
      </c>
      <c r="C410" t="s">
        <v>212</v>
      </c>
      <c r="D410" t="s">
        <v>213</v>
      </c>
      <c r="E410" s="5" t="s">
        <v>214</v>
      </c>
      <c r="F410" t="s">
        <v>87</v>
      </c>
      <c r="G410" t="s">
        <v>167</v>
      </c>
      <c r="H410" t="s">
        <v>24</v>
      </c>
      <c r="I410" t="s">
        <v>88</v>
      </c>
      <c r="J410">
        <v>0</v>
      </c>
      <c r="K410" t="s">
        <v>19</v>
      </c>
      <c r="L410">
        <v>2010</v>
      </c>
    </row>
    <row r="411" spans="1:12">
      <c r="A411" t="s">
        <v>174</v>
      </c>
      <c r="B411" t="s">
        <v>171</v>
      </c>
      <c r="C411" t="s">
        <v>173</v>
      </c>
      <c r="D411" t="s">
        <v>172</v>
      </c>
      <c r="E411" s="5" t="s">
        <v>230</v>
      </c>
      <c r="F411" t="s">
        <v>84</v>
      </c>
      <c r="G411" t="s">
        <v>167</v>
      </c>
      <c r="H411" t="s">
        <v>24</v>
      </c>
      <c r="I411" t="s">
        <v>88</v>
      </c>
      <c r="J411">
        <v>0</v>
      </c>
      <c r="K411" t="s">
        <v>19</v>
      </c>
      <c r="L411">
        <v>2010</v>
      </c>
    </row>
    <row r="412" spans="1:12">
      <c r="A412" t="s">
        <v>174</v>
      </c>
      <c r="B412" t="s">
        <v>179</v>
      </c>
      <c r="C412" t="s">
        <v>180</v>
      </c>
      <c r="D412" t="s">
        <v>181</v>
      </c>
      <c r="E412" t="s">
        <v>182</v>
      </c>
      <c r="F412" t="s">
        <v>82</v>
      </c>
      <c r="G412" t="s">
        <v>165</v>
      </c>
      <c r="H412" t="s">
        <v>17</v>
      </c>
      <c r="I412" t="s">
        <v>91</v>
      </c>
      <c r="J412">
        <v>9</v>
      </c>
      <c r="K412" t="s">
        <v>19</v>
      </c>
      <c r="L412">
        <v>2010</v>
      </c>
    </row>
    <row r="413" spans="1:12">
      <c r="A413" t="s">
        <v>174</v>
      </c>
      <c r="B413" t="s">
        <v>171</v>
      </c>
      <c r="C413" t="s">
        <v>173</v>
      </c>
      <c r="D413" t="s">
        <v>172</v>
      </c>
      <c r="E413" t="s">
        <v>177</v>
      </c>
      <c r="F413" t="s">
        <v>89</v>
      </c>
      <c r="G413" t="s">
        <v>165</v>
      </c>
      <c r="H413" t="s">
        <v>17</v>
      </c>
      <c r="I413" t="s">
        <v>91</v>
      </c>
      <c r="J413">
        <v>6</v>
      </c>
      <c r="K413" t="s">
        <v>19</v>
      </c>
      <c r="L413">
        <v>2010</v>
      </c>
    </row>
    <row r="414" spans="1:12">
      <c r="A414" t="s">
        <v>174</v>
      </c>
      <c r="B414" t="s">
        <v>198</v>
      </c>
      <c r="C414" t="s">
        <v>225</v>
      </c>
      <c r="D414" t="s">
        <v>226</v>
      </c>
      <c r="E414" s="5" t="s">
        <v>227</v>
      </c>
      <c r="F414" t="s">
        <v>70</v>
      </c>
      <c r="G414" t="s">
        <v>165</v>
      </c>
      <c r="H414" t="s">
        <v>17</v>
      </c>
      <c r="I414" t="s">
        <v>91</v>
      </c>
      <c r="J414">
        <v>4</v>
      </c>
      <c r="K414" t="s">
        <v>19</v>
      </c>
      <c r="L414">
        <v>2010</v>
      </c>
    </row>
    <row r="415" spans="1:12">
      <c r="A415" t="s">
        <v>174</v>
      </c>
      <c r="B415" t="s">
        <v>171</v>
      </c>
      <c r="C415" t="s">
        <v>173</v>
      </c>
      <c r="D415" t="s">
        <v>172</v>
      </c>
      <c r="E415" t="s">
        <v>175</v>
      </c>
      <c r="F415" t="s">
        <v>90</v>
      </c>
      <c r="G415" t="s">
        <v>165</v>
      </c>
      <c r="H415" t="s">
        <v>17</v>
      </c>
      <c r="I415" t="s">
        <v>91</v>
      </c>
      <c r="J415">
        <v>0</v>
      </c>
      <c r="K415" t="s">
        <v>19</v>
      </c>
      <c r="L415">
        <v>2010</v>
      </c>
    </row>
    <row r="416" spans="1:12">
      <c r="A416" t="s">
        <v>174</v>
      </c>
      <c r="B416" t="s">
        <v>183</v>
      </c>
      <c r="C416" t="s">
        <v>216</v>
      </c>
      <c r="D416" t="s">
        <v>216</v>
      </c>
      <c r="E416" s="5" t="s">
        <v>217</v>
      </c>
      <c r="F416" t="s">
        <v>69</v>
      </c>
      <c r="G416" t="s">
        <v>165</v>
      </c>
      <c r="H416" t="s">
        <v>17</v>
      </c>
      <c r="I416" t="s">
        <v>91</v>
      </c>
      <c r="J416">
        <v>0</v>
      </c>
      <c r="K416" t="s">
        <v>19</v>
      </c>
      <c r="L416">
        <v>2010</v>
      </c>
    </row>
    <row r="417" spans="1:12">
      <c r="A417" t="s">
        <v>174</v>
      </c>
      <c r="B417" t="s">
        <v>171</v>
      </c>
      <c r="C417" t="s">
        <v>173</v>
      </c>
      <c r="D417" t="s">
        <v>172</v>
      </c>
      <c r="E417" t="s">
        <v>177</v>
      </c>
      <c r="F417" t="s">
        <v>89</v>
      </c>
      <c r="G417" t="s">
        <v>165</v>
      </c>
      <c r="H417" t="s">
        <v>20</v>
      </c>
      <c r="I417" t="s">
        <v>91</v>
      </c>
      <c r="J417">
        <v>428.9</v>
      </c>
      <c r="L417">
        <v>2010</v>
      </c>
    </row>
    <row r="418" spans="1:12">
      <c r="A418" t="s">
        <v>174</v>
      </c>
      <c r="B418" t="s">
        <v>183</v>
      </c>
      <c r="C418" t="s">
        <v>216</v>
      </c>
      <c r="D418" t="s">
        <v>216</v>
      </c>
      <c r="E418" s="5" t="s">
        <v>217</v>
      </c>
      <c r="F418" t="s">
        <v>69</v>
      </c>
      <c r="G418" t="s">
        <v>165</v>
      </c>
      <c r="H418" t="s">
        <v>20</v>
      </c>
      <c r="I418" t="s">
        <v>91</v>
      </c>
      <c r="J418">
        <v>379.3</v>
      </c>
      <c r="L418">
        <v>2010</v>
      </c>
    </row>
    <row r="419" spans="1:12">
      <c r="A419" t="s">
        <v>174</v>
      </c>
      <c r="B419" t="s">
        <v>171</v>
      </c>
      <c r="C419" t="s">
        <v>173</v>
      </c>
      <c r="D419" t="s">
        <v>172</v>
      </c>
      <c r="E419" t="s">
        <v>175</v>
      </c>
      <c r="F419" t="s">
        <v>90</v>
      </c>
      <c r="G419" t="s">
        <v>165</v>
      </c>
      <c r="H419" t="s">
        <v>20</v>
      </c>
      <c r="I419" t="s">
        <v>91</v>
      </c>
      <c r="J419">
        <v>378.1</v>
      </c>
      <c r="L419">
        <v>2010</v>
      </c>
    </row>
    <row r="420" spans="1:12">
      <c r="A420" t="s">
        <v>174</v>
      </c>
      <c r="B420" t="s">
        <v>179</v>
      </c>
      <c r="C420" t="s">
        <v>180</v>
      </c>
      <c r="D420" t="s">
        <v>181</v>
      </c>
      <c r="E420" t="s">
        <v>182</v>
      </c>
      <c r="F420" t="s">
        <v>82</v>
      </c>
      <c r="G420" t="s">
        <v>165</v>
      </c>
      <c r="H420" t="s">
        <v>20</v>
      </c>
      <c r="I420" t="s">
        <v>91</v>
      </c>
      <c r="J420">
        <v>371.2</v>
      </c>
      <c r="L420">
        <v>2010</v>
      </c>
    </row>
    <row r="421" spans="1:12">
      <c r="A421" t="s">
        <v>174</v>
      </c>
      <c r="B421" t="s">
        <v>198</v>
      </c>
      <c r="C421" t="s">
        <v>225</v>
      </c>
      <c r="D421" t="s">
        <v>226</v>
      </c>
      <c r="E421" s="5" t="s">
        <v>227</v>
      </c>
      <c r="F421" t="s">
        <v>70</v>
      </c>
      <c r="G421" t="s">
        <v>165</v>
      </c>
      <c r="H421" t="s">
        <v>20</v>
      </c>
      <c r="I421" t="s">
        <v>91</v>
      </c>
      <c r="J421">
        <v>370.5</v>
      </c>
      <c r="L421">
        <v>2010</v>
      </c>
    </row>
    <row r="422" spans="1:12">
      <c r="A422" t="s">
        <v>174</v>
      </c>
      <c r="B422" t="s">
        <v>171</v>
      </c>
      <c r="C422" t="s">
        <v>173</v>
      </c>
      <c r="D422" t="s">
        <v>172</v>
      </c>
      <c r="E422" t="s">
        <v>177</v>
      </c>
      <c r="F422" t="s">
        <v>89</v>
      </c>
      <c r="G422" t="s">
        <v>165</v>
      </c>
      <c r="H422" t="s">
        <v>21</v>
      </c>
      <c r="I422" t="s">
        <v>91</v>
      </c>
      <c r="J422">
        <v>139</v>
      </c>
      <c r="K422" t="s">
        <v>19</v>
      </c>
      <c r="L422">
        <v>2010</v>
      </c>
    </row>
    <row r="423" spans="1:12">
      <c r="A423" t="s">
        <v>174</v>
      </c>
      <c r="B423" t="s">
        <v>179</v>
      </c>
      <c r="C423" t="s">
        <v>180</v>
      </c>
      <c r="D423" t="s">
        <v>181</v>
      </c>
      <c r="E423" t="s">
        <v>182</v>
      </c>
      <c r="F423" t="s">
        <v>82</v>
      </c>
      <c r="G423" t="s">
        <v>165</v>
      </c>
      <c r="H423" t="s">
        <v>21</v>
      </c>
      <c r="I423" t="s">
        <v>91</v>
      </c>
      <c r="J423">
        <v>70</v>
      </c>
      <c r="K423" t="s">
        <v>19</v>
      </c>
      <c r="L423">
        <v>2010</v>
      </c>
    </row>
    <row r="424" spans="1:12">
      <c r="A424" t="s">
        <v>174</v>
      </c>
      <c r="B424" t="s">
        <v>198</v>
      </c>
      <c r="C424" t="s">
        <v>225</v>
      </c>
      <c r="D424" t="s">
        <v>226</v>
      </c>
      <c r="E424" s="5" t="s">
        <v>227</v>
      </c>
      <c r="F424" t="s">
        <v>70</v>
      </c>
      <c r="G424" t="s">
        <v>165</v>
      </c>
      <c r="H424" t="s">
        <v>21</v>
      </c>
      <c r="I424" t="s">
        <v>91</v>
      </c>
      <c r="J424">
        <v>40</v>
      </c>
      <c r="K424" t="s">
        <v>19</v>
      </c>
      <c r="L424">
        <v>2010</v>
      </c>
    </row>
    <row r="425" spans="1:12">
      <c r="A425" t="s">
        <v>174</v>
      </c>
      <c r="B425" t="s">
        <v>171</v>
      </c>
      <c r="C425" t="s">
        <v>173</v>
      </c>
      <c r="D425" t="s">
        <v>172</v>
      </c>
      <c r="E425" t="s">
        <v>175</v>
      </c>
      <c r="F425" t="s">
        <v>90</v>
      </c>
      <c r="G425" t="s">
        <v>165</v>
      </c>
      <c r="H425" t="s">
        <v>21</v>
      </c>
      <c r="I425" t="s">
        <v>91</v>
      </c>
      <c r="J425">
        <v>31</v>
      </c>
      <c r="K425" t="s">
        <v>19</v>
      </c>
      <c r="L425">
        <v>2010</v>
      </c>
    </row>
    <row r="426" spans="1:12">
      <c r="A426" t="s">
        <v>174</v>
      </c>
      <c r="B426" t="s">
        <v>183</v>
      </c>
      <c r="C426" t="s">
        <v>216</v>
      </c>
      <c r="D426" t="s">
        <v>216</v>
      </c>
      <c r="E426" s="5" t="s">
        <v>217</v>
      </c>
      <c r="F426" t="s">
        <v>69</v>
      </c>
      <c r="G426" t="s">
        <v>165</v>
      </c>
      <c r="H426" t="s">
        <v>21</v>
      </c>
      <c r="I426" t="s">
        <v>91</v>
      </c>
      <c r="J426">
        <v>24</v>
      </c>
      <c r="K426" t="s">
        <v>19</v>
      </c>
      <c r="L426">
        <v>2010</v>
      </c>
    </row>
    <row r="427" spans="1:12">
      <c r="A427" t="s">
        <v>174</v>
      </c>
      <c r="B427" t="s">
        <v>179</v>
      </c>
      <c r="C427" t="s">
        <v>180</v>
      </c>
      <c r="D427" t="s">
        <v>181</v>
      </c>
      <c r="E427" t="s">
        <v>182</v>
      </c>
      <c r="F427" t="s">
        <v>82</v>
      </c>
      <c r="G427" t="s">
        <v>165</v>
      </c>
      <c r="H427" t="s">
        <v>22</v>
      </c>
      <c r="I427" t="s">
        <v>91</v>
      </c>
      <c r="J427" s="4">
        <v>0.5</v>
      </c>
      <c r="K427" t="s">
        <v>23</v>
      </c>
      <c r="L427">
        <v>2010</v>
      </c>
    </row>
    <row r="428" spans="1:12">
      <c r="A428" t="s">
        <v>174</v>
      </c>
      <c r="B428" t="s">
        <v>171</v>
      </c>
      <c r="C428" t="s">
        <v>173</v>
      </c>
      <c r="D428" t="s">
        <v>172</v>
      </c>
      <c r="E428" t="s">
        <v>177</v>
      </c>
      <c r="F428" t="s">
        <v>89</v>
      </c>
      <c r="G428" t="s">
        <v>165</v>
      </c>
      <c r="H428" t="s">
        <v>22</v>
      </c>
      <c r="I428" t="s">
        <v>91</v>
      </c>
      <c r="J428" s="6">
        <v>0.53959999999999997</v>
      </c>
      <c r="K428" t="s">
        <v>23</v>
      </c>
      <c r="L428">
        <v>2010</v>
      </c>
    </row>
    <row r="429" spans="1:12">
      <c r="A429" t="s">
        <v>174</v>
      </c>
      <c r="B429" t="s">
        <v>198</v>
      </c>
      <c r="C429" t="s">
        <v>225</v>
      </c>
      <c r="D429" t="s">
        <v>226</v>
      </c>
      <c r="E429" s="5" t="s">
        <v>227</v>
      </c>
      <c r="F429" t="s">
        <v>70</v>
      </c>
      <c r="G429" t="s">
        <v>165</v>
      </c>
      <c r="H429" t="s">
        <v>22</v>
      </c>
      <c r="I429" t="s">
        <v>91</v>
      </c>
      <c r="J429" s="4">
        <v>0.6</v>
      </c>
      <c r="K429" t="s">
        <v>23</v>
      </c>
      <c r="L429">
        <v>2010</v>
      </c>
    </row>
    <row r="430" spans="1:12">
      <c r="A430" t="s">
        <v>174</v>
      </c>
      <c r="B430" t="s">
        <v>183</v>
      </c>
      <c r="C430" t="s">
        <v>216</v>
      </c>
      <c r="D430" t="s">
        <v>216</v>
      </c>
      <c r="E430" s="5" t="s">
        <v>217</v>
      </c>
      <c r="F430" t="s">
        <v>69</v>
      </c>
      <c r="G430" t="s">
        <v>165</v>
      </c>
      <c r="H430" t="s">
        <v>22</v>
      </c>
      <c r="I430" t="s">
        <v>91</v>
      </c>
      <c r="J430" s="6">
        <v>0.625</v>
      </c>
      <c r="K430" t="s">
        <v>23</v>
      </c>
      <c r="L430">
        <v>2010</v>
      </c>
    </row>
    <row r="431" spans="1:12">
      <c r="A431" t="s">
        <v>174</v>
      </c>
      <c r="B431" t="s">
        <v>171</v>
      </c>
      <c r="C431" t="s">
        <v>173</v>
      </c>
      <c r="D431" t="s">
        <v>172</v>
      </c>
      <c r="E431" t="s">
        <v>175</v>
      </c>
      <c r="F431" t="s">
        <v>90</v>
      </c>
      <c r="G431" t="s">
        <v>165</v>
      </c>
      <c r="H431" t="s">
        <v>22</v>
      </c>
      <c r="I431" t="s">
        <v>91</v>
      </c>
      <c r="J431" s="6">
        <v>0.6774</v>
      </c>
      <c r="K431" t="s">
        <v>23</v>
      </c>
      <c r="L431">
        <v>2010</v>
      </c>
    </row>
    <row r="432" spans="1:12">
      <c r="A432" t="s">
        <v>174</v>
      </c>
      <c r="B432" t="s">
        <v>171</v>
      </c>
      <c r="C432" t="s">
        <v>173</v>
      </c>
      <c r="D432" t="s">
        <v>172</v>
      </c>
      <c r="E432" t="s">
        <v>177</v>
      </c>
      <c r="F432" t="s">
        <v>89</v>
      </c>
      <c r="G432" t="s">
        <v>165</v>
      </c>
      <c r="H432" t="s">
        <v>24</v>
      </c>
      <c r="I432" t="s">
        <v>91</v>
      </c>
      <c r="J432">
        <v>3</v>
      </c>
      <c r="K432" t="s">
        <v>19</v>
      </c>
      <c r="L432">
        <v>2010</v>
      </c>
    </row>
    <row r="433" spans="1:12">
      <c r="A433" t="s">
        <v>174</v>
      </c>
      <c r="B433" t="s">
        <v>171</v>
      </c>
      <c r="C433" t="s">
        <v>173</v>
      </c>
      <c r="D433" t="s">
        <v>172</v>
      </c>
      <c r="E433" t="s">
        <v>175</v>
      </c>
      <c r="F433" t="s">
        <v>90</v>
      </c>
      <c r="G433" t="s">
        <v>165</v>
      </c>
      <c r="H433" t="s">
        <v>24</v>
      </c>
      <c r="I433" t="s">
        <v>91</v>
      </c>
      <c r="J433">
        <v>0</v>
      </c>
      <c r="K433" t="s">
        <v>19</v>
      </c>
      <c r="L433">
        <v>2010</v>
      </c>
    </row>
    <row r="434" spans="1:12">
      <c r="A434" t="s">
        <v>174</v>
      </c>
      <c r="B434" t="s">
        <v>179</v>
      </c>
      <c r="C434" t="s">
        <v>180</v>
      </c>
      <c r="D434" t="s">
        <v>181</v>
      </c>
      <c r="E434" t="s">
        <v>182</v>
      </c>
      <c r="F434" t="s">
        <v>82</v>
      </c>
      <c r="G434" t="s">
        <v>165</v>
      </c>
      <c r="H434" t="s">
        <v>24</v>
      </c>
      <c r="I434" t="s">
        <v>91</v>
      </c>
      <c r="J434">
        <v>0</v>
      </c>
      <c r="K434" t="s">
        <v>19</v>
      </c>
      <c r="L434">
        <v>2010</v>
      </c>
    </row>
    <row r="435" spans="1:12">
      <c r="A435" t="s">
        <v>174</v>
      </c>
      <c r="B435" t="s">
        <v>183</v>
      </c>
      <c r="C435" t="s">
        <v>216</v>
      </c>
      <c r="D435" t="s">
        <v>216</v>
      </c>
      <c r="E435" s="5" t="s">
        <v>217</v>
      </c>
      <c r="F435" t="s">
        <v>69</v>
      </c>
      <c r="G435" t="s">
        <v>165</v>
      </c>
      <c r="H435" t="s">
        <v>24</v>
      </c>
      <c r="I435" t="s">
        <v>91</v>
      </c>
      <c r="J435">
        <v>0</v>
      </c>
      <c r="K435" t="s">
        <v>19</v>
      </c>
      <c r="L435">
        <v>2010</v>
      </c>
    </row>
    <row r="436" spans="1:12">
      <c r="A436" t="s">
        <v>174</v>
      </c>
      <c r="B436" t="s">
        <v>198</v>
      </c>
      <c r="C436" t="s">
        <v>225</v>
      </c>
      <c r="D436" t="s">
        <v>226</v>
      </c>
      <c r="E436" s="5" t="s">
        <v>227</v>
      </c>
      <c r="F436" t="s">
        <v>70</v>
      </c>
      <c r="G436" t="s">
        <v>165</v>
      </c>
      <c r="H436" t="s">
        <v>24</v>
      </c>
      <c r="I436" t="s">
        <v>91</v>
      </c>
      <c r="J436">
        <v>0</v>
      </c>
      <c r="K436" t="s">
        <v>19</v>
      </c>
      <c r="L436">
        <v>2010</v>
      </c>
    </row>
    <row r="437" spans="1:12">
      <c r="A437" t="s">
        <v>174</v>
      </c>
      <c r="B437" t="s">
        <v>179</v>
      </c>
      <c r="C437" t="s">
        <v>180</v>
      </c>
      <c r="D437" t="s">
        <v>181</v>
      </c>
      <c r="E437" t="s">
        <v>182</v>
      </c>
      <c r="F437" t="s">
        <v>74</v>
      </c>
      <c r="G437" t="s">
        <v>166</v>
      </c>
      <c r="H437" t="s">
        <v>17</v>
      </c>
      <c r="I437" t="s">
        <v>92</v>
      </c>
      <c r="J437">
        <v>4</v>
      </c>
      <c r="K437" t="s">
        <v>19</v>
      </c>
      <c r="L437">
        <v>2010</v>
      </c>
    </row>
    <row r="438" spans="1:12">
      <c r="A438" t="s">
        <v>174</v>
      </c>
      <c r="B438" t="s">
        <v>171</v>
      </c>
      <c r="C438" t="s">
        <v>173</v>
      </c>
      <c r="D438" t="s">
        <v>172</v>
      </c>
      <c r="E438" s="5" t="s">
        <v>222</v>
      </c>
      <c r="F438" t="s">
        <v>72</v>
      </c>
      <c r="G438" t="s">
        <v>166</v>
      </c>
      <c r="H438" t="s">
        <v>17</v>
      </c>
      <c r="I438" t="s">
        <v>92</v>
      </c>
      <c r="J438">
        <v>1</v>
      </c>
      <c r="K438" t="s">
        <v>19</v>
      </c>
      <c r="L438">
        <v>2010</v>
      </c>
    </row>
    <row r="439" spans="1:12">
      <c r="A439" t="s">
        <v>174</v>
      </c>
      <c r="B439" t="s">
        <v>179</v>
      </c>
      <c r="C439" t="s">
        <v>180</v>
      </c>
      <c r="D439" t="s">
        <v>181</v>
      </c>
      <c r="E439" t="s">
        <v>182</v>
      </c>
      <c r="F439" t="s">
        <v>73</v>
      </c>
      <c r="G439" t="s">
        <v>166</v>
      </c>
      <c r="H439" t="s">
        <v>17</v>
      </c>
      <c r="I439" t="s">
        <v>92</v>
      </c>
      <c r="J439">
        <v>0</v>
      </c>
      <c r="K439" t="s">
        <v>19</v>
      </c>
      <c r="L439">
        <v>2010</v>
      </c>
    </row>
    <row r="440" spans="1:12">
      <c r="A440" t="s">
        <v>174</v>
      </c>
      <c r="B440" t="s">
        <v>194</v>
      </c>
      <c r="C440" t="s">
        <v>203</v>
      </c>
      <c r="D440" t="s">
        <v>204</v>
      </c>
      <c r="E440" s="5" t="s">
        <v>205</v>
      </c>
      <c r="F440" t="s">
        <v>75</v>
      </c>
      <c r="G440" t="s">
        <v>166</v>
      </c>
      <c r="H440" t="s">
        <v>17</v>
      </c>
      <c r="I440" t="s">
        <v>92</v>
      </c>
      <c r="J440">
        <v>0</v>
      </c>
      <c r="K440" t="s">
        <v>19</v>
      </c>
      <c r="L440">
        <v>2010</v>
      </c>
    </row>
    <row r="441" spans="1:12">
      <c r="A441" t="s">
        <v>174</v>
      </c>
      <c r="B441" t="s">
        <v>189</v>
      </c>
      <c r="C441" t="s">
        <v>219</v>
      </c>
      <c r="D441" t="s">
        <v>220</v>
      </c>
      <c r="E441" s="5" t="s">
        <v>221</v>
      </c>
      <c r="F441" t="s">
        <v>77</v>
      </c>
      <c r="G441" t="s">
        <v>166</v>
      </c>
      <c r="H441" t="s">
        <v>17</v>
      </c>
      <c r="I441" t="s">
        <v>92</v>
      </c>
      <c r="J441">
        <v>0</v>
      </c>
      <c r="K441" t="s">
        <v>19</v>
      </c>
      <c r="L441">
        <v>2010</v>
      </c>
    </row>
    <row r="442" spans="1:12">
      <c r="A442" t="s">
        <v>174</v>
      </c>
      <c r="B442" t="s">
        <v>198</v>
      </c>
      <c r="C442" t="s">
        <v>225</v>
      </c>
      <c r="D442" t="s">
        <v>226</v>
      </c>
      <c r="E442" s="5" t="s">
        <v>227</v>
      </c>
      <c r="F442" t="s">
        <v>76</v>
      </c>
      <c r="G442" t="s">
        <v>166</v>
      </c>
      <c r="H442" t="s">
        <v>17</v>
      </c>
      <c r="I442" t="s">
        <v>92</v>
      </c>
      <c r="J442">
        <v>0</v>
      </c>
      <c r="K442" t="s">
        <v>19</v>
      </c>
      <c r="L442">
        <v>2010</v>
      </c>
    </row>
    <row r="443" spans="1:12">
      <c r="A443" t="s">
        <v>174</v>
      </c>
      <c r="B443" t="s">
        <v>171</v>
      </c>
      <c r="C443" t="s">
        <v>173</v>
      </c>
      <c r="D443" t="s">
        <v>172</v>
      </c>
      <c r="E443" s="5" t="s">
        <v>222</v>
      </c>
      <c r="F443" t="s">
        <v>72</v>
      </c>
      <c r="G443" t="s">
        <v>166</v>
      </c>
      <c r="H443" t="s">
        <v>20</v>
      </c>
      <c r="I443" t="s">
        <v>92</v>
      </c>
      <c r="J443">
        <v>364.9</v>
      </c>
      <c r="L443">
        <v>2010</v>
      </c>
    </row>
    <row r="444" spans="1:12">
      <c r="A444" t="s">
        <v>174</v>
      </c>
      <c r="B444" t="s">
        <v>198</v>
      </c>
      <c r="C444" t="s">
        <v>225</v>
      </c>
      <c r="D444" t="s">
        <v>226</v>
      </c>
      <c r="E444" s="5" t="s">
        <v>227</v>
      </c>
      <c r="F444" t="s">
        <v>76</v>
      </c>
      <c r="G444" t="s">
        <v>166</v>
      </c>
      <c r="H444" t="s">
        <v>20</v>
      </c>
      <c r="I444" t="s">
        <v>92</v>
      </c>
      <c r="J444">
        <v>361.7</v>
      </c>
      <c r="L444">
        <v>2010</v>
      </c>
    </row>
    <row r="445" spans="1:12">
      <c r="A445" t="s">
        <v>174</v>
      </c>
      <c r="B445" t="s">
        <v>179</v>
      </c>
      <c r="C445" t="s">
        <v>180</v>
      </c>
      <c r="D445" t="s">
        <v>181</v>
      </c>
      <c r="E445" t="s">
        <v>182</v>
      </c>
      <c r="F445" t="s">
        <v>74</v>
      </c>
      <c r="G445" t="s">
        <v>166</v>
      </c>
      <c r="H445" t="s">
        <v>20</v>
      </c>
      <c r="I445" t="s">
        <v>92</v>
      </c>
      <c r="J445">
        <v>360.8</v>
      </c>
      <c r="L445">
        <v>2010</v>
      </c>
    </row>
    <row r="446" spans="1:12">
      <c r="A446" t="s">
        <v>174</v>
      </c>
      <c r="B446" t="s">
        <v>179</v>
      </c>
      <c r="C446" t="s">
        <v>180</v>
      </c>
      <c r="D446" t="s">
        <v>181</v>
      </c>
      <c r="E446" t="s">
        <v>182</v>
      </c>
      <c r="F446" t="s">
        <v>73</v>
      </c>
      <c r="G446" t="s">
        <v>166</v>
      </c>
      <c r="H446" t="s">
        <v>20</v>
      </c>
      <c r="I446" t="s">
        <v>92</v>
      </c>
      <c r="J446">
        <v>340.6</v>
      </c>
      <c r="L446">
        <v>2010</v>
      </c>
    </row>
    <row r="447" spans="1:12">
      <c r="A447" t="s">
        <v>174</v>
      </c>
      <c r="B447" t="s">
        <v>194</v>
      </c>
      <c r="C447" t="s">
        <v>203</v>
      </c>
      <c r="D447" t="s">
        <v>204</v>
      </c>
      <c r="E447" s="5" t="s">
        <v>205</v>
      </c>
      <c r="F447" t="s">
        <v>75</v>
      </c>
      <c r="G447" t="s">
        <v>166</v>
      </c>
      <c r="H447" t="s">
        <v>20</v>
      </c>
      <c r="I447" t="s">
        <v>92</v>
      </c>
      <c r="J447">
        <v>338.3</v>
      </c>
      <c r="L447">
        <v>2010</v>
      </c>
    </row>
    <row r="448" spans="1:12">
      <c r="A448" t="s">
        <v>174</v>
      </c>
      <c r="B448" t="s">
        <v>189</v>
      </c>
      <c r="C448" t="s">
        <v>219</v>
      </c>
      <c r="D448" t="s">
        <v>220</v>
      </c>
      <c r="E448" s="5" t="s">
        <v>221</v>
      </c>
      <c r="F448" t="s">
        <v>77</v>
      </c>
      <c r="G448" t="s">
        <v>166</v>
      </c>
      <c r="H448" t="s">
        <v>20</v>
      </c>
      <c r="I448" t="s">
        <v>92</v>
      </c>
      <c r="J448">
        <v>329</v>
      </c>
      <c r="L448">
        <v>2010</v>
      </c>
    </row>
    <row r="449" spans="1:12">
      <c r="A449" t="s">
        <v>174</v>
      </c>
      <c r="B449" t="s">
        <v>171</v>
      </c>
      <c r="C449" t="s">
        <v>173</v>
      </c>
      <c r="D449" t="s">
        <v>172</v>
      </c>
      <c r="E449" s="5" t="s">
        <v>222</v>
      </c>
      <c r="F449" t="s">
        <v>72</v>
      </c>
      <c r="G449" t="s">
        <v>166</v>
      </c>
      <c r="H449" t="s">
        <v>21</v>
      </c>
      <c r="I449" t="s">
        <v>92</v>
      </c>
      <c r="J449">
        <v>135</v>
      </c>
      <c r="K449" t="s">
        <v>19</v>
      </c>
      <c r="L449">
        <v>2010</v>
      </c>
    </row>
    <row r="450" spans="1:12">
      <c r="A450" t="s">
        <v>174</v>
      </c>
      <c r="B450" t="s">
        <v>179</v>
      </c>
      <c r="C450" t="s">
        <v>180</v>
      </c>
      <c r="D450" t="s">
        <v>181</v>
      </c>
      <c r="E450" t="s">
        <v>182</v>
      </c>
      <c r="F450" t="s">
        <v>74</v>
      </c>
      <c r="G450" t="s">
        <v>166</v>
      </c>
      <c r="H450" t="s">
        <v>21</v>
      </c>
      <c r="I450" t="s">
        <v>92</v>
      </c>
      <c r="J450">
        <v>97</v>
      </c>
      <c r="K450" t="s">
        <v>19</v>
      </c>
      <c r="L450">
        <v>2010</v>
      </c>
    </row>
    <row r="451" spans="1:12">
      <c r="A451" t="s">
        <v>174</v>
      </c>
      <c r="B451" t="s">
        <v>189</v>
      </c>
      <c r="C451" t="s">
        <v>219</v>
      </c>
      <c r="D451" t="s">
        <v>220</v>
      </c>
      <c r="E451" s="5" t="s">
        <v>221</v>
      </c>
      <c r="F451" t="s">
        <v>77</v>
      </c>
      <c r="G451" t="s">
        <v>166</v>
      </c>
      <c r="H451" t="s">
        <v>21</v>
      </c>
      <c r="I451" t="s">
        <v>92</v>
      </c>
      <c r="J451">
        <v>81</v>
      </c>
      <c r="K451" t="s">
        <v>19</v>
      </c>
      <c r="L451">
        <v>2010</v>
      </c>
    </row>
    <row r="452" spans="1:12">
      <c r="A452" t="s">
        <v>174</v>
      </c>
      <c r="B452" t="s">
        <v>198</v>
      </c>
      <c r="C452" t="s">
        <v>225</v>
      </c>
      <c r="D452" t="s">
        <v>226</v>
      </c>
      <c r="E452" s="5" t="s">
        <v>227</v>
      </c>
      <c r="F452" t="s">
        <v>76</v>
      </c>
      <c r="G452" t="s">
        <v>166</v>
      </c>
      <c r="H452" t="s">
        <v>21</v>
      </c>
      <c r="I452" t="s">
        <v>92</v>
      </c>
      <c r="J452">
        <v>81</v>
      </c>
      <c r="K452" t="s">
        <v>19</v>
      </c>
      <c r="L452">
        <v>2010</v>
      </c>
    </row>
    <row r="453" spans="1:12">
      <c r="A453" t="s">
        <v>174</v>
      </c>
      <c r="B453" t="s">
        <v>179</v>
      </c>
      <c r="C453" t="s">
        <v>180</v>
      </c>
      <c r="D453" t="s">
        <v>181</v>
      </c>
      <c r="E453" t="s">
        <v>182</v>
      </c>
      <c r="F453" t="s">
        <v>73</v>
      </c>
      <c r="G453" t="s">
        <v>166</v>
      </c>
      <c r="H453" t="s">
        <v>21</v>
      </c>
      <c r="I453" t="s">
        <v>92</v>
      </c>
      <c r="J453">
        <v>38</v>
      </c>
      <c r="K453" t="s">
        <v>19</v>
      </c>
      <c r="L453">
        <v>2010</v>
      </c>
    </row>
    <row r="454" spans="1:12">
      <c r="A454" t="s">
        <v>174</v>
      </c>
      <c r="B454" t="s">
        <v>194</v>
      </c>
      <c r="C454" t="s">
        <v>203</v>
      </c>
      <c r="D454" t="s">
        <v>204</v>
      </c>
      <c r="E454" s="5" t="s">
        <v>205</v>
      </c>
      <c r="F454" t="s">
        <v>75</v>
      </c>
      <c r="G454" t="s">
        <v>166</v>
      </c>
      <c r="H454" t="s">
        <v>21</v>
      </c>
      <c r="I454" t="s">
        <v>92</v>
      </c>
      <c r="J454">
        <v>38</v>
      </c>
      <c r="K454" t="s">
        <v>19</v>
      </c>
      <c r="L454">
        <v>2010</v>
      </c>
    </row>
    <row r="455" spans="1:12">
      <c r="A455" t="s">
        <v>174</v>
      </c>
      <c r="B455" t="s">
        <v>179</v>
      </c>
      <c r="C455" t="s">
        <v>180</v>
      </c>
      <c r="D455" t="s">
        <v>181</v>
      </c>
      <c r="E455" t="s">
        <v>182</v>
      </c>
      <c r="F455" t="s">
        <v>74</v>
      </c>
      <c r="G455" t="s">
        <v>166</v>
      </c>
      <c r="H455" t="s">
        <v>22</v>
      </c>
      <c r="I455" t="s">
        <v>92</v>
      </c>
      <c r="J455" s="6">
        <v>0.29899999999999999</v>
      </c>
      <c r="K455" t="s">
        <v>23</v>
      </c>
      <c r="L455">
        <v>2010</v>
      </c>
    </row>
    <row r="456" spans="1:12">
      <c r="A456" t="s">
        <v>174</v>
      </c>
      <c r="B456" t="s">
        <v>171</v>
      </c>
      <c r="C456" t="s">
        <v>173</v>
      </c>
      <c r="D456" t="s">
        <v>172</v>
      </c>
      <c r="E456" s="5" t="s">
        <v>222</v>
      </c>
      <c r="F456" t="s">
        <v>72</v>
      </c>
      <c r="G456" t="s">
        <v>166</v>
      </c>
      <c r="H456" t="s">
        <v>22</v>
      </c>
      <c r="I456" t="s">
        <v>92</v>
      </c>
      <c r="J456" s="6">
        <v>0.31850000000000001</v>
      </c>
      <c r="K456" t="s">
        <v>23</v>
      </c>
      <c r="L456">
        <v>2010</v>
      </c>
    </row>
    <row r="457" spans="1:12">
      <c r="A457" t="s">
        <v>174</v>
      </c>
      <c r="B457" t="s">
        <v>189</v>
      </c>
      <c r="C457" t="s">
        <v>219</v>
      </c>
      <c r="D457" t="s">
        <v>220</v>
      </c>
      <c r="E457" s="5" t="s">
        <v>221</v>
      </c>
      <c r="F457" t="s">
        <v>77</v>
      </c>
      <c r="G457" t="s">
        <v>166</v>
      </c>
      <c r="H457" t="s">
        <v>22</v>
      </c>
      <c r="I457" t="s">
        <v>92</v>
      </c>
      <c r="J457" s="6">
        <v>0.35799999999999998</v>
      </c>
      <c r="K457" t="s">
        <v>23</v>
      </c>
      <c r="L457">
        <v>2010</v>
      </c>
    </row>
    <row r="458" spans="1:12">
      <c r="A458" t="s">
        <v>174</v>
      </c>
      <c r="B458" t="s">
        <v>198</v>
      </c>
      <c r="C458" t="s">
        <v>225</v>
      </c>
      <c r="D458" t="s">
        <v>226</v>
      </c>
      <c r="E458" s="5" t="s">
        <v>227</v>
      </c>
      <c r="F458" t="s">
        <v>76</v>
      </c>
      <c r="G458" t="s">
        <v>166</v>
      </c>
      <c r="H458" t="s">
        <v>22</v>
      </c>
      <c r="I458" t="s">
        <v>92</v>
      </c>
      <c r="J458" s="6">
        <v>0.37040000000000001</v>
      </c>
      <c r="K458" t="s">
        <v>23</v>
      </c>
      <c r="L458">
        <v>2010</v>
      </c>
    </row>
    <row r="459" spans="1:12">
      <c r="A459" t="s">
        <v>174</v>
      </c>
      <c r="B459" t="s">
        <v>194</v>
      </c>
      <c r="C459" t="s">
        <v>203</v>
      </c>
      <c r="D459" t="s">
        <v>204</v>
      </c>
      <c r="E459" s="5" t="s">
        <v>205</v>
      </c>
      <c r="F459" t="s">
        <v>75</v>
      </c>
      <c r="G459" t="s">
        <v>166</v>
      </c>
      <c r="H459" t="s">
        <v>22</v>
      </c>
      <c r="I459" t="s">
        <v>92</v>
      </c>
      <c r="J459" s="6">
        <v>0.3947</v>
      </c>
      <c r="K459" t="s">
        <v>23</v>
      </c>
      <c r="L459">
        <v>2010</v>
      </c>
    </row>
    <row r="460" spans="1:12">
      <c r="A460" t="s">
        <v>174</v>
      </c>
      <c r="B460" t="s">
        <v>179</v>
      </c>
      <c r="C460" t="s">
        <v>180</v>
      </c>
      <c r="D460" t="s">
        <v>181</v>
      </c>
      <c r="E460" t="s">
        <v>182</v>
      </c>
      <c r="F460" t="s">
        <v>73</v>
      </c>
      <c r="G460" t="s">
        <v>166</v>
      </c>
      <c r="H460" t="s">
        <v>22</v>
      </c>
      <c r="I460" t="s">
        <v>92</v>
      </c>
      <c r="J460" s="4">
        <v>0.5</v>
      </c>
      <c r="K460" t="s">
        <v>23</v>
      </c>
      <c r="L460">
        <v>2010</v>
      </c>
    </row>
    <row r="461" spans="1:12">
      <c r="A461" t="s">
        <v>174</v>
      </c>
      <c r="B461" t="s">
        <v>194</v>
      </c>
      <c r="C461" t="s">
        <v>203</v>
      </c>
      <c r="D461" t="s">
        <v>204</v>
      </c>
      <c r="E461" s="5" t="s">
        <v>205</v>
      </c>
      <c r="F461" t="s">
        <v>75</v>
      </c>
      <c r="G461" t="s">
        <v>166</v>
      </c>
      <c r="H461" t="s">
        <v>24</v>
      </c>
      <c r="I461" t="s">
        <v>92</v>
      </c>
      <c r="J461">
        <v>2</v>
      </c>
      <c r="K461" t="s">
        <v>19</v>
      </c>
      <c r="L461">
        <v>2010</v>
      </c>
    </row>
    <row r="462" spans="1:12">
      <c r="A462" t="s">
        <v>174</v>
      </c>
      <c r="B462" t="s">
        <v>189</v>
      </c>
      <c r="C462" t="s">
        <v>219</v>
      </c>
      <c r="D462" t="s">
        <v>220</v>
      </c>
      <c r="E462" s="5" t="s">
        <v>221</v>
      </c>
      <c r="F462" t="s">
        <v>77</v>
      </c>
      <c r="G462" t="s">
        <v>166</v>
      </c>
      <c r="H462" t="s">
        <v>24</v>
      </c>
      <c r="I462" t="s">
        <v>92</v>
      </c>
      <c r="J462">
        <v>2</v>
      </c>
      <c r="K462" t="s">
        <v>19</v>
      </c>
      <c r="L462">
        <v>2010</v>
      </c>
    </row>
    <row r="463" spans="1:12">
      <c r="A463" t="s">
        <v>174</v>
      </c>
      <c r="B463" t="s">
        <v>179</v>
      </c>
      <c r="C463" t="s">
        <v>180</v>
      </c>
      <c r="D463" t="s">
        <v>181</v>
      </c>
      <c r="E463" t="s">
        <v>182</v>
      </c>
      <c r="F463" t="s">
        <v>73</v>
      </c>
      <c r="G463" t="s">
        <v>166</v>
      </c>
      <c r="H463" t="s">
        <v>24</v>
      </c>
      <c r="I463" t="s">
        <v>92</v>
      </c>
      <c r="J463">
        <v>0</v>
      </c>
      <c r="K463" t="s">
        <v>19</v>
      </c>
      <c r="L463">
        <v>2010</v>
      </c>
    </row>
    <row r="464" spans="1:12">
      <c r="A464" t="s">
        <v>174</v>
      </c>
      <c r="B464" t="s">
        <v>179</v>
      </c>
      <c r="C464" t="s">
        <v>180</v>
      </c>
      <c r="D464" t="s">
        <v>181</v>
      </c>
      <c r="E464" t="s">
        <v>182</v>
      </c>
      <c r="F464" t="s">
        <v>74</v>
      </c>
      <c r="G464" t="s">
        <v>166</v>
      </c>
      <c r="H464" t="s">
        <v>24</v>
      </c>
      <c r="I464" t="s">
        <v>92</v>
      </c>
      <c r="J464">
        <v>0</v>
      </c>
      <c r="K464" t="s">
        <v>19</v>
      </c>
      <c r="L464">
        <v>2010</v>
      </c>
    </row>
    <row r="465" spans="1:12">
      <c r="A465" t="s">
        <v>174</v>
      </c>
      <c r="B465" t="s">
        <v>171</v>
      </c>
      <c r="C465" t="s">
        <v>173</v>
      </c>
      <c r="D465" t="s">
        <v>172</v>
      </c>
      <c r="E465" s="5" t="s">
        <v>222</v>
      </c>
      <c r="F465" t="s">
        <v>72</v>
      </c>
      <c r="G465" t="s">
        <v>166</v>
      </c>
      <c r="H465" t="s">
        <v>24</v>
      </c>
      <c r="I465" t="s">
        <v>92</v>
      </c>
      <c r="J465">
        <v>0</v>
      </c>
      <c r="K465" t="s">
        <v>19</v>
      </c>
      <c r="L465">
        <v>2010</v>
      </c>
    </row>
    <row r="466" spans="1:12">
      <c r="A466" t="s">
        <v>174</v>
      </c>
      <c r="B466" t="s">
        <v>198</v>
      </c>
      <c r="C466" t="s">
        <v>225</v>
      </c>
      <c r="D466" t="s">
        <v>226</v>
      </c>
      <c r="E466" s="5" t="s">
        <v>227</v>
      </c>
      <c r="F466" t="s">
        <v>76</v>
      </c>
      <c r="G466" t="s">
        <v>166</v>
      </c>
      <c r="H466" t="s">
        <v>24</v>
      </c>
      <c r="I466" t="s">
        <v>92</v>
      </c>
      <c r="J466">
        <v>0</v>
      </c>
      <c r="K466" t="s">
        <v>19</v>
      </c>
      <c r="L466">
        <v>2010</v>
      </c>
    </row>
    <row r="467" spans="1:12">
      <c r="A467" t="s">
        <v>174</v>
      </c>
      <c r="B467" t="s">
        <v>194</v>
      </c>
      <c r="C467" t="s">
        <v>203</v>
      </c>
      <c r="D467" t="s">
        <v>204</v>
      </c>
      <c r="E467" s="5" t="s">
        <v>205</v>
      </c>
      <c r="F467" t="s">
        <v>75</v>
      </c>
      <c r="G467" t="s">
        <v>166</v>
      </c>
      <c r="H467" t="s">
        <v>17</v>
      </c>
      <c r="I467" t="s">
        <v>94</v>
      </c>
      <c r="J467">
        <v>2</v>
      </c>
      <c r="K467" t="s">
        <v>19</v>
      </c>
      <c r="L467">
        <v>2010</v>
      </c>
    </row>
    <row r="468" spans="1:12">
      <c r="A468" t="s">
        <v>174</v>
      </c>
      <c r="B468" t="s">
        <v>171</v>
      </c>
      <c r="C468" t="s">
        <v>173</v>
      </c>
      <c r="D468" t="s">
        <v>172</v>
      </c>
      <c r="E468" s="5" t="s">
        <v>222</v>
      </c>
      <c r="F468" t="s">
        <v>93</v>
      </c>
      <c r="G468" t="s">
        <v>166</v>
      </c>
      <c r="H468" t="s">
        <v>17</v>
      </c>
      <c r="I468" t="s">
        <v>94</v>
      </c>
      <c r="J468">
        <v>1</v>
      </c>
      <c r="K468" t="s">
        <v>19</v>
      </c>
      <c r="L468">
        <v>2010</v>
      </c>
    </row>
    <row r="469" spans="1:12">
      <c r="A469" t="s">
        <v>174</v>
      </c>
      <c r="B469" t="s">
        <v>211</v>
      </c>
      <c r="C469" t="s">
        <v>212</v>
      </c>
      <c r="D469" t="s">
        <v>223</v>
      </c>
      <c r="E469" s="5" t="s">
        <v>224</v>
      </c>
      <c r="F469" t="s">
        <v>78</v>
      </c>
      <c r="G469" t="s">
        <v>166</v>
      </c>
      <c r="H469" t="s">
        <v>17</v>
      </c>
      <c r="I469" t="s">
        <v>94</v>
      </c>
      <c r="J469">
        <v>1</v>
      </c>
      <c r="K469" t="s">
        <v>19</v>
      </c>
      <c r="L469">
        <v>2010</v>
      </c>
    </row>
    <row r="470" spans="1:12">
      <c r="A470" t="s">
        <v>174</v>
      </c>
      <c r="B470" t="s">
        <v>179</v>
      </c>
      <c r="C470" t="s">
        <v>180</v>
      </c>
      <c r="D470" t="s">
        <v>181</v>
      </c>
      <c r="E470" t="s">
        <v>182</v>
      </c>
      <c r="F470" t="s">
        <v>73</v>
      </c>
      <c r="G470" t="s">
        <v>166</v>
      </c>
      <c r="H470" t="s">
        <v>17</v>
      </c>
      <c r="I470" t="s">
        <v>94</v>
      </c>
      <c r="J470">
        <v>0</v>
      </c>
      <c r="K470" t="s">
        <v>19</v>
      </c>
      <c r="L470">
        <v>2010</v>
      </c>
    </row>
    <row r="471" spans="1:12">
      <c r="A471" t="s">
        <v>174</v>
      </c>
      <c r="B471" t="s">
        <v>189</v>
      </c>
      <c r="C471" t="s">
        <v>219</v>
      </c>
      <c r="D471" t="s">
        <v>220</v>
      </c>
      <c r="E471" s="5" t="s">
        <v>221</v>
      </c>
      <c r="F471" t="s">
        <v>77</v>
      </c>
      <c r="G471" t="s">
        <v>166</v>
      </c>
      <c r="H471" t="s">
        <v>17</v>
      </c>
      <c r="I471" t="s">
        <v>94</v>
      </c>
      <c r="J471">
        <v>0</v>
      </c>
      <c r="K471" t="s">
        <v>19</v>
      </c>
      <c r="L471">
        <v>2010</v>
      </c>
    </row>
    <row r="472" spans="1:12">
      <c r="A472" t="s">
        <v>174</v>
      </c>
      <c r="B472" t="s">
        <v>198</v>
      </c>
      <c r="C472" t="s">
        <v>231</v>
      </c>
      <c r="D472" t="s">
        <v>232</v>
      </c>
      <c r="E472" s="5" t="s">
        <v>230</v>
      </c>
      <c r="F472" t="s">
        <v>79</v>
      </c>
      <c r="G472" t="s">
        <v>166</v>
      </c>
      <c r="H472" t="s">
        <v>17</v>
      </c>
      <c r="I472" t="s">
        <v>94</v>
      </c>
      <c r="J472">
        <v>0</v>
      </c>
      <c r="K472" t="s">
        <v>19</v>
      </c>
      <c r="L472">
        <v>2010</v>
      </c>
    </row>
    <row r="473" spans="1:12">
      <c r="A473" t="s">
        <v>174</v>
      </c>
      <c r="B473" t="s">
        <v>171</v>
      </c>
      <c r="C473" t="s">
        <v>173</v>
      </c>
      <c r="D473" t="s">
        <v>172</v>
      </c>
      <c r="E473" s="5" t="s">
        <v>222</v>
      </c>
      <c r="F473" t="s">
        <v>93</v>
      </c>
      <c r="G473" t="s">
        <v>166</v>
      </c>
      <c r="H473" t="s">
        <v>20</v>
      </c>
      <c r="I473" t="s">
        <v>94</v>
      </c>
      <c r="J473">
        <v>390.8</v>
      </c>
      <c r="L473">
        <v>2010</v>
      </c>
    </row>
    <row r="474" spans="1:12">
      <c r="A474" t="s">
        <v>174</v>
      </c>
      <c r="B474" t="s">
        <v>194</v>
      </c>
      <c r="C474" t="s">
        <v>203</v>
      </c>
      <c r="D474" t="s">
        <v>204</v>
      </c>
      <c r="E474" s="5" t="s">
        <v>205</v>
      </c>
      <c r="F474" t="s">
        <v>75</v>
      </c>
      <c r="G474" t="s">
        <v>166</v>
      </c>
      <c r="H474" t="s">
        <v>20</v>
      </c>
      <c r="I474" t="s">
        <v>94</v>
      </c>
      <c r="J474">
        <v>342.5</v>
      </c>
      <c r="L474">
        <v>2010</v>
      </c>
    </row>
    <row r="475" spans="1:12">
      <c r="A475" t="s">
        <v>174</v>
      </c>
      <c r="B475" t="s">
        <v>189</v>
      </c>
      <c r="C475" t="s">
        <v>219</v>
      </c>
      <c r="D475" t="s">
        <v>220</v>
      </c>
      <c r="E475" s="5" t="s">
        <v>221</v>
      </c>
      <c r="F475" t="s">
        <v>77</v>
      </c>
      <c r="G475" t="s">
        <v>166</v>
      </c>
      <c r="H475" t="s">
        <v>20</v>
      </c>
      <c r="I475" t="s">
        <v>94</v>
      </c>
      <c r="J475">
        <v>338.8</v>
      </c>
      <c r="L475">
        <v>2010</v>
      </c>
    </row>
    <row r="476" spans="1:12">
      <c r="A476" t="s">
        <v>174</v>
      </c>
      <c r="B476" t="s">
        <v>211</v>
      </c>
      <c r="C476" t="s">
        <v>212</v>
      </c>
      <c r="D476" t="s">
        <v>223</v>
      </c>
      <c r="E476" s="5" t="s">
        <v>224</v>
      </c>
      <c r="F476" t="s">
        <v>78</v>
      </c>
      <c r="G476" t="s">
        <v>166</v>
      </c>
      <c r="H476" t="s">
        <v>20</v>
      </c>
      <c r="I476" t="s">
        <v>94</v>
      </c>
      <c r="J476">
        <v>333.9</v>
      </c>
      <c r="L476">
        <v>2010</v>
      </c>
    </row>
    <row r="477" spans="1:12">
      <c r="A477" t="s">
        <v>174</v>
      </c>
      <c r="B477" t="s">
        <v>198</v>
      </c>
      <c r="C477" t="s">
        <v>231</v>
      </c>
      <c r="D477" t="s">
        <v>232</v>
      </c>
      <c r="E477" s="5" t="s">
        <v>230</v>
      </c>
      <c r="F477" t="s">
        <v>79</v>
      </c>
      <c r="G477" t="s">
        <v>166</v>
      </c>
      <c r="H477" t="s">
        <v>20</v>
      </c>
      <c r="I477" t="s">
        <v>94</v>
      </c>
      <c r="J477">
        <v>328</v>
      </c>
      <c r="L477">
        <v>2010</v>
      </c>
    </row>
    <row r="478" spans="1:12">
      <c r="A478" t="s">
        <v>174</v>
      </c>
      <c r="B478" t="s">
        <v>179</v>
      </c>
      <c r="C478" t="s">
        <v>180</v>
      </c>
      <c r="D478" t="s">
        <v>181</v>
      </c>
      <c r="E478" t="s">
        <v>182</v>
      </c>
      <c r="F478" t="s">
        <v>73</v>
      </c>
      <c r="G478" t="s">
        <v>166</v>
      </c>
      <c r="H478" t="s">
        <v>20</v>
      </c>
      <c r="I478" t="s">
        <v>94</v>
      </c>
      <c r="J478">
        <v>327.60000000000002</v>
      </c>
      <c r="L478">
        <v>2010</v>
      </c>
    </row>
    <row r="479" spans="1:12">
      <c r="A479" t="s">
        <v>174</v>
      </c>
      <c r="B479" t="s">
        <v>171</v>
      </c>
      <c r="C479" t="s">
        <v>173</v>
      </c>
      <c r="D479" t="s">
        <v>172</v>
      </c>
      <c r="E479" s="5" t="s">
        <v>222</v>
      </c>
      <c r="F479" t="s">
        <v>93</v>
      </c>
      <c r="G479" t="s">
        <v>166</v>
      </c>
      <c r="H479" t="s">
        <v>21</v>
      </c>
      <c r="I479" t="s">
        <v>94</v>
      </c>
      <c r="J479">
        <v>47</v>
      </c>
      <c r="K479" t="s">
        <v>19</v>
      </c>
      <c r="L479">
        <v>2010</v>
      </c>
    </row>
    <row r="480" spans="1:12">
      <c r="A480" t="s">
        <v>174</v>
      </c>
      <c r="B480" t="s">
        <v>194</v>
      </c>
      <c r="C480" t="s">
        <v>203</v>
      </c>
      <c r="D480" t="s">
        <v>204</v>
      </c>
      <c r="E480" s="5" t="s">
        <v>205</v>
      </c>
      <c r="F480" t="s">
        <v>75</v>
      </c>
      <c r="G480" t="s">
        <v>166</v>
      </c>
      <c r="H480" t="s">
        <v>21</v>
      </c>
      <c r="I480" t="s">
        <v>94</v>
      </c>
      <c r="J480">
        <v>45</v>
      </c>
      <c r="K480" t="s">
        <v>19</v>
      </c>
      <c r="L480">
        <v>2010</v>
      </c>
    </row>
    <row r="481" spans="1:12">
      <c r="A481" t="s">
        <v>174</v>
      </c>
      <c r="B481" t="s">
        <v>211</v>
      </c>
      <c r="C481" t="s">
        <v>212</v>
      </c>
      <c r="D481" t="s">
        <v>223</v>
      </c>
      <c r="E481" s="5" t="s">
        <v>224</v>
      </c>
      <c r="F481" t="s">
        <v>78</v>
      </c>
      <c r="G481" t="s">
        <v>166</v>
      </c>
      <c r="H481" t="s">
        <v>21</v>
      </c>
      <c r="I481" t="s">
        <v>94</v>
      </c>
      <c r="J481">
        <v>43</v>
      </c>
      <c r="K481" t="s">
        <v>19</v>
      </c>
      <c r="L481">
        <v>2010</v>
      </c>
    </row>
    <row r="482" spans="1:12">
      <c r="A482" t="s">
        <v>174</v>
      </c>
      <c r="B482" t="s">
        <v>179</v>
      </c>
      <c r="C482" t="s">
        <v>180</v>
      </c>
      <c r="D482" t="s">
        <v>181</v>
      </c>
      <c r="E482" t="s">
        <v>182</v>
      </c>
      <c r="F482" t="s">
        <v>73</v>
      </c>
      <c r="G482" t="s">
        <v>166</v>
      </c>
      <c r="H482" t="s">
        <v>21</v>
      </c>
      <c r="I482" t="s">
        <v>94</v>
      </c>
      <c r="J482">
        <v>33</v>
      </c>
      <c r="K482" t="s">
        <v>19</v>
      </c>
      <c r="L482">
        <v>2010</v>
      </c>
    </row>
    <row r="483" spans="1:12">
      <c r="A483" t="s">
        <v>174</v>
      </c>
      <c r="B483" t="s">
        <v>189</v>
      </c>
      <c r="C483" t="s">
        <v>219</v>
      </c>
      <c r="D483" t="s">
        <v>220</v>
      </c>
      <c r="E483" s="5" t="s">
        <v>221</v>
      </c>
      <c r="F483" t="s">
        <v>77</v>
      </c>
      <c r="G483" t="s">
        <v>166</v>
      </c>
      <c r="H483" t="s">
        <v>21</v>
      </c>
      <c r="I483" t="s">
        <v>94</v>
      </c>
      <c r="J483">
        <v>31</v>
      </c>
      <c r="K483" t="s">
        <v>19</v>
      </c>
      <c r="L483">
        <v>2010</v>
      </c>
    </row>
    <row r="484" spans="1:12">
      <c r="A484" t="s">
        <v>174</v>
      </c>
      <c r="B484" t="s">
        <v>198</v>
      </c>
      <c r="C484" t="s">
        <v>231</v>
      </c>
      <c r="D484" t="s">
        <v>232</v>
      </c>
      <c r="E484" s="5" t="s">
        <v>230</v>
      </c>
      <c r="F484" t="s">
        <v>79</v>
      </c>
      <c r="G484" t="s">
        <v>166</v>
      </c>
      <c r="H484" t="s">
        <v>21</v>
      </c>
      <c r="I484" t="s">
        <v>94</v>
      </c>
      <c r="J484">
        <v>23</v>
      </c>
      <c r="K484" t="s">
        <v>19</v>
      </c>
      <c r="L484">
        <v>2010</v>
      </c>
    </row>
    <row r="485" spans="1:12">
      <c r="A485" t="s">
        <v>174</v>
      </c>
      <c r="B485" t="s">
        <v>171</v>
      </c>
      <c r="C485" t="s">
        <v>173</v>
      </c>
      <c r="D485" t="s">
        <v>172</v>
      </c>
      <c r="E485" s="5" t="s">
        <v>222</v>
      </c>
      <c r="F485" t="s">
        <v>93</v>
      </c>
      <c r="G485" t="s">
        <v>166</v>
      </c>
      <c r="H485" t="s">
        <v>22</v>
      </c>
      <c r="I485" t="s">
        <v>94</v>
      </c>
      <c r="J485" s="6">
        <v>0.23400000000000001</v>
      </c>
      <c r="L485">
        <v>2010</v>
      </c>
    </row>
    <row r="486" spans="1:12">
      <c r="A486" t="s">
        <v>174</v>
      </c>
      <c r="B486" t="s">
        <v>198</v>
      </c>
      <c r="C486" t="s">
        <v>231</v>
      </c>
      <c r="D486" t="s">
        <v>232</v>
      </c>
      <c r="E486" s="5" t="s">
        <v>230</v>
      </c>
      <c r="F486" t="s">
        <v>79</v>
      </c>
      <c r="G486" t="s">
        <v>166</v>
      </c>
      <c r="H486" t="s">
        <v>22</v>
      </c>
      <c r="I486" t="s">
        <v>94</v>
      </c>
      <c r="J486" s="6">
        <v>0.26090000000000002</v>
      </c>
      <c r="L486">
        <v>2010</v>
      </c>
    </row>
    <row r="487" spans="1:12">
      <c r="A487" t="s">
        <v>174</v>
      </c>
      <c r="B487" t="s">
        <v>179</v>
      </c>
      <c r="C487" t="s">
        <v>180</v>
      </c>
      <c r="D487" t="s">
        <v>181</v>
      </c>
      <c r="E487" t="s">
        <v>182</v>
      </c>
      <c r="F487" t="s">
        <v>73</v>
      </c>
      <c r="G487" t="s">
        <v>166</v>
      </c>
      <c r="H487" t="s">
        <v>22</v>
      </c>
      <c r="I487" t="s">
        <v>94</v>
      </c>
      <c r="J487" s="6">
        <v>0.30299999999999999</v>
      </c>
      <c r="L487">
        <v>2010</v>
      </c>
    </row>
    <row r="488" spans="1:12">
      <c r="A488" t="s">
        <v>174</v>
      </c>
      <c r="B488" t="s">
        <v>189</v>
      </c>
      <c r="C488" t="s">
        <v>219</v>
      </c>
      <c r="D488" t="s">
        <v>220</v>
      </c>
      <c r="E488" s="5" t="s">
        <v>221</v>
      </c>
      <c r="F488" t="s">
        <v>77</v>
      </c>
      <c r="G488" t="s">
        <v>166</v>
      </c>
      <c r="H488" t="s">
        <v>22</v>
      </c>
      <c r="I488" t="s">
        <v>94</v>
      </c>
      <c r="J488" s="6">
        <v>0.3548</v>
      </c>
      <c r="L488">
        <v>2010</v>
      </c>
    </row>
    <row r="489" spans="1:12">
      <c r="A489" t="s">
        <v>174</v>
      </c>
      <c r="B489" t="s">
        <v>211</v>
      </c>
      <c r="C489" t="s">
        <v>212</v>
      </c>
      <c r="D489" t="s">
        <v>223</v>
      </c>
      <c r="E489" s="5" t="s">
        <v>224</v>
      </c>
      <c r="F489" t="s">
        <v>78</v>
      </c>
      <c r="G489" t="s">
        <v>166</v>
      </c>
      <c r="H489" t="s">
        <v>22</v>
      </c>
      <c r="I489" t="s">
        <v>94</v>
      </c>
      <c r="J489" s="6">
        <v>0.37209999999999999</v>
      </c>
      <c r="L489">
        <v>2010</v>
      </c>
    </row>
    <row r="490" spans="1:12">
      <c r="A490" t="s">
        <v>174</v>
      </c>
      <c r="B490" t="s">
        <v>194</v>
      </c>
      <c r="C490" t="s">
        <v>203</v>
      </c>
      <c r="D490" t="s">
        <v>204</v>
      </c>
      <c r="E490" s="5" t="s">
        <v>205</v>
      </c>
      <c r="F490" t="s">
        <v>75</v>
      </c>
      <c r="G490" t="s">
        <v>166</v>
      </c>
      <c r="H490" t="s">
        <v>22</v>
      </c>
      <c r="I490" t="s">
        <v>94</v>
      </c>
      <c r="J490" s="6">
        <v>0.44440000000000002</v>
      </c>
      <c r="L490">
        <v>2010</v>
      </c>
    </row>
    <row r="491" spans="1:12">
      <c r="A491" t="s">
        <v>174</v>
      </c>
      <c r="B491" t="s">
        <v>179</v>
      </c>
      <c r="C491" t="s">
        <v>180</v>
      </c>
      <c r="D491" t="s">
        <v>181</v>
      </c>
      <c r="E491" t="s">
        <v>182</v>
      </c>
      <c r="F491" t="s">
        <v>73</v>
      </c>
      <c r="G491" t="s">
        <v>166</v>
      </c>
      <c r="H491" t="s">
        <v>24</v>
      </c>
      <c r="I491" t="s">
        <v>94</v>
      </c>
      <c r="J491">
        <v>0</v>
      </c>
      <c r="K491" t="s">
        <v>19</v>
      </c>
      <c r="L491">
        <v>2010</v>
      </c>
    </row>
    <row r="492" spans="1:12">
      <c r="A492" t="s">
        <v>174</v>
      </c>
      <c r="B492" t="s">
        <v>194</v>
      </c>
      <c r="C492" t="s">
        <v>203</v>
      </c>
      <c r="D492" t="s">
        <v>204</v>
      </c>
      <c r="E492" s="5" t="s">
        <v>205</v>
      </c>
      <c r="F492" t="s">
        <v>75</v>
      </c>
      <c r="G492" t="s">
        <v>166</v>
      </c>
      <c r="H492" t="s">
        <v>24</v>
      </c>
      <c r="I492" t="s">
        <v>94</v>
      </c>
      <c r="J492">
        <v>0</v>
      </c>
      <c r="K492" t="s">
        <v>19</v>
      </c>
      <c r="L492">
        <v>2010</v>
      </c>
    </row>
    <row r="493" spans="1:12">
      <c r="A493" t="s">
        <v>174</v>
      </c>
      <c r="B493" t="s">
        <v>189</v>
      </c>
      <c r="C493" t="s">
        <v>219</v>
      </c>
      <c r="D493" t="s">
        <v>220</v>
      </c>
      <c r="E493" s="5" t="s">
        <v>221</v>
      </c>
      <c r="F493" t="s">
        <v>77</v>
      </c>
      <c r="G493" t="s">
        <v>166</v>
      </c>
      <c r="H493" t="s">
        <v>24</v>
      </c>
      <c r="I493" t="s">
        <v>94</v>
      </c>
      <c r="J493">
        <v>0</v>
      </c>
      <c r="K493" t="s">
        <v>19</v>
      </c>
      <c r="L493">
        <v>2010</v>
      </c>
    </row>
    <row r="494" spans="1:12">
      <c r="A494" t="s">
        <v>174</v>
      </c>
      <c r="B494" t="s">
        <v>171</v>
      </c>
      <c r="C494" t="s">
        <v>173</v>
      </c>
      <c r="D494" t="s">
        <v>172</v>
      </c>
      <c r="E494" s="5" t="s">
        <v>222</v>
      </c>
      <c r="F494" t="s">
        <v>93</v>
      </c>
      <c r="G494" t="s">
        <v>166</v>
      </c>
      <c r="H494" t="s">
        <v>24</v>
      </c>
      <c r="I494" t="s">
        <v>94</v>
      </c>
      <c r="J494">
        <v>0</v>
      </c>
      <c r="K494" t="s">
        <v>19</v>
      </c>
      <c r="L494">
        <v>2010</v>
      </c>
    </row>
    <row r="495" spans="1:12">
      <c r="A495" t="s">
        <v>174</v>
      </c>
      <c r="B495" t="s">
        <v>211</v>
      </c>
      <c r="C495" t="s">
        <v>212</v>
      </c>
      <c r="D495" t="s">
        <v>223</v>
      </c>
      <c r="E495" s="5" t="s">
        <v>224</v>
      </c>
      <c r="F495" t="s">
        <v>78</v>
      </c>
      <c r="G495" t="s">
        <v>166</v>
      </c>
      <c r="H495" t="s">
        <v>24</v>
      </c>
      <c r="I495" t="s">
        <v>94</v>
      </c>
      <c r="J495">
        <v>0</v>
      </c>
      <c r="K495" t="s">
        <v>19</v>
      </c>
      <c r="L495">
        <v>2010</v>
      </c>
    </row>
    <row r="496" spans="1:12">
      <c r="A496" t="s">
        <v>174</v>
      </c>
      <c r="B496" t="s">
        <v>198</v>
      </c>
      <c r="C496" t="s">
        <v>231</v>
      </c>
      <c r="D496" t="s">
        <v>232</v>
      </c>
      <c r="E496" s="5" t="s">
        <v>230</v>
      </c>
      <c r="F496" t="s">
        <v>79</v>
      </c>
      <c r="G496" t="s">
        <v>166</v>
      </c>
      <c r="H496" t="s">
        <v>24</v>
      </c>
      <c r="I496" t="s">
        <v>94</v>
      </c>
      <c r="J496">
        <v>0</v>
      </c>
      <c r="K496" t="s">
        <v>19</v>
      </c>
      <c r="L496">
        <v>2010</v>
      </c>
    </row>
    <row r="497" spans="1:12">
      <c r="A497" t="s">
        <v>174</v>
      </c>
      <c r="B497" t="s">
        <v>171</v>
      </c>
      <c r="C497" t="s">
        <v>173</v>
      </c>
      <c r="D497" t="s">
        <v>172</v>
      </c>
      <c r="E497" t="s">
        <v>175</v>
      </c>
      <c r="F497" t="s">
        <v>90</v>
      </c>
      <c r="G497" t="s">
        <v>163</v>
      </c>
      <c r="H497" t="s">
        <v>17</v>
      </c>
      <c r="I497" t="s">
        <v>96</v>
      </c>
      <c r="J497">
        <v>5</v>
      </c>
      <c r="K497" t="s">
        <v>19</v>
      </c>
      <c r="L497">
        <v>2010</v>
      </c>
    </row>
    <row r="498" spans="1:12">
      <c r="A498" t="s">
        <v>174</v>
      </c>
      <c r="B498" t="s">
        <v>179</v>
      </c>
      <c r="C498" t="s">
        <v>180</v>
      </c>
      <c r="D498" t="s">
        <v>181</v>
      </c>
      <c r="E498" t="s">
        <v>182</v>
      </c>
      <c r="F498" t="s">
        <v>33</v>
      </c>
      <c r="G498" t="s">
        <v>163</v>
      </c>
      <c r="H498" t="s">
        <v>17</v>
      </c>
      <c r="I498" t="s">
        <v>97</v>
      </c>
      <c r="J498">
        <v>4</v>
      </c>
      <c r="K498" t="s">
        <v>19</v>
      </c>
      <c r="L498">
        <v>2010</v>
      </c>
    </row>
    <row r="499" spans="1:12">
      <c r="A499" t="s">
        <v>174</v>
      </c>
      <c r="B499" t="s">
        <v>198</v>
      </c>
      <c r="C499" t="s">
        <v>225</v>
      </c>
      <c r="D499" t="s">
        <v>226</v>
      </c>
      <c r="E499" s="5" t="s">
        <v>227</v>
      </c>
      <c r="F499" t="s">
        <v>95</v>
      </c>
      <c r="G499" t="s">
        <v>163</v>
      </c>
      <c r="H499" t="s">
        <v>17</v>
      </c>
      <c r="I499" t="s">
        <v>97</v>
      </c>
      <c r="J499">
        <v>1</v>
      </c>
      <c r="K499" t="s">
        <v>19</v>
      </c>
      <c r="L499">
        <v>2010</v>
      </c>
    </row>
    <row r="500" spans="1:12">
      <c r="A500" t="s">
        <v>174</v>
      </c>
      <c r="B500" t="s">
        <v>211</v>
      </c>
      <c r="C500" t="s">
        <v>212</v>
      </c>
      <c r="D500" t="s">
        <v>213</v>
      </c>
      <c r="E500" s="5" t="s">
        <v>214</v>
      </c>
      <c r="F500" t="s">
        <v>34</v>
      </c>
      <c r="G500" t="s">
        <v>163</v>
      </c>
      <c r="H500" t="s">
        <v>17</v>
      </c>
      <c r="I500" t="s">
        <v>97</v>
      </c>
      <c r="J500">
        <v>0</v>
      </c>
      <c r="K500" t="s">
        <v>19</v>
      </c>
      <c r="L500">
        <v>2010</v>
      </c>
    </row>
    <row r="501" spans="1:12">
      <c r="A501" t="s">
        <v>174</v>
      </c>
      <c r="B501" t="s">
        <v>171</v>
      </c>
      <c r="C501" t="s">
        <v>173</v>
      </c>
      <c r="D501" t="s">
        <v>172</v>
      </c>
      <c r="E501" t="s">
        <v>175</v>
      </c>
      <c r="F501" t="s">
        <v>90</v>
      </c>
      <c r="G501" t="s">
        <v>163</v>
      </c>
      <c r="H501" t="s">
        <v>20</v>
      </c>
      <c r="I501" t="s">
        <v>97</v>
      </c>
      <c r="J501">
        <v>388.8</v>
      </c>
      <c r="L501">
        <v>2010</v>
      </c>
    </row>
    <row r="502" spans="1:12">
      <c r="A502" t="s">
        <v>174</v>
      </c>
      <c r="B502" t="s">
        <v>179</v>
      </c>
      <c r="C502" t="s">
        <v>180</v>
      </c>
      <c r="D502" t="s">
        <v>181</v>
      </c>
      <c r="E502" t="s">
        <v>182</v>
      </c>
      <c r="F502" t="s">
        <v>33</v>
      </c>
      <c r="G502" t="s">
        <v>163</v>
      </c>
      <c r="H502" t="s">
        <v>20</v>
      </c>
      <c r="I502" t="s">
        <v>97</v>
      </c>
      <c r="J502">
        <v>384.3</v>
      </c>
      <c r="L502">
        <v>2010</v>
      </c>
    </row>
    <row r="503" spans="1:12">
      <c r="A503" t="s">
        <v>174</v>
      </c>
      <c r="B503" t="s">
        <v>198</v>
      </c>
      <c r="C503" t="s">
        <v>225</v>
      </c>
      <c r="D503" t="s">
        <v>226</v>
      </c>
      <c r="E503" s="5" t="s">
        <v>227</v>
      </c>
      <c r="F503" t="s">
        <v>95</v>
      </c>
      <c r="G503" t="s">
        <v>163</v>
      </c>
      <c r="H503" t="s">
        <v>20</v>
      </c>
      <c r="I503" t="s">
        <v>97</v>
      </c>
      <c r="J503">
        <v>376.9</v>
      </c>
      <c r="L503">
        <v>2010</v>
      </c>
    </row>
    <row r="504" spans="1:12">
      <c r="A504" t="s">
        <v>174</v>
      </c>
      <c r="B504" t="s">
        <v>211</v>
      </c>
      <c r="C504" t="s">
        <v>212</v>
      </c>
      <c r="D504" t="s">
        <v>213</v>
      </c>
      <c r="E504" s="5" t="s">
        <v>214</v>
      </c>
      <c r="F504" t="s">
        <v>34</v>
      </c>
      <c r="G504" t="s">
        <v>163</v>
      </c>
      <c r="H504" t="s">
        <v>20</v>
      </c>
      <c r="I504" t="s">
        <v>97</v>
      </c>
      <c r="J504">
        <v>375.5</v>
      </c>
      <c r="L504">
        <v>2010</v>
      </c>
    </row>
    <row r="505" spans="1:12">
      <c r="A505" t="s">
        <v>174</v>
      </c>
      <c r="B505" t="s">
        <v>171</v>
      </c>
      <c r="C505" t="s">
        <v>173</v>
      </c>
      <c r="D505" t="s">
        <v>172</v>
      </c>
      <c r="E505" t="s">
        <v>175</v>
      </c>
      <c r="F505" t="s">
        <v>90</v>
      </c>
      <c r="G505" t="s">
        <v>163</v>
      </c>
      <c r="H505" t="s">
        <v>21</v>
      </c>
      <c r="I505" t="s">
        <v>97</v>
      </c>
      <c r="J505">
        <v>201</v>
      </c>
      <c r="K505" t="s">
        <v>19</v>
      </c>
      <c r="L505">
        <v>2010</v>
      </c>
    </row>
    <row r="506" spans="1:12">
      <c r="A506" t="s">
        <v>174</v>
      </c>
      <c r="B506" t="s">
        <v>179</v>
      </c>
      <c r="C506" t="s">
        <v>180</v>
      </c>
      <c r="D506" t="s">
        <v>181</v>
      </c>
      <c r="E506" t="s">
        <v>182</v>
      </c>
      <c r="F506" t="s">
        <v>33</v>
      </c>
      <c r="G506" t="s">
        <v>163</v>
      </c>
      <c r="H506" t="s">
        <v>21</v>
      </c>
      <c r="I506" t="s">
        <v>97</v>
      </c>
      <c r="J506">
        <v>62</v>
      </c>
      <c r="K506" t="s">
        <v>19</v>
      </c>
      <c r="L506">
        <v>2010</v>
      </c>
    </row>
    <row r="507" spans="1:12">
      <c r="A507" t="s">
        <v>174</v>
      </c>
      <c r="B507" t="s">
        <v>198</v>
      </c>
      <c r="C507" t="s">
        <v>225</v>
      </c>
      <c r="D507" t="s">
        <v>226</v>
      </c>
      <c r="E507" s="5" t="s">
        <v>227</v>
      </c>
      <c r="F507" t="s">
        <v>95</v>
      </c>
      <c r="G507" t="s">
        <v>163</v>
      </c>
      <c r="H507" t="s">
        <v>21</v>
      </c>
      <c r="I507" t="s">
        <v>97</v>
      </c>
      <c r="J507">
        <v>54</v>
      </c>
      <c r="K507" t="s">
        <v>19</v>
      </c>
      <c r="L507">
        <v>2010</v>
      </c>
    </row>
    <row r="508" spans="1:12">
      <c r="A508" t="s">
        <v>174</v>
      </c>
      <c r="B508" t="s">
        <v>211</v>
      </c>
      <c r="C508" t="s">
        <v>212</v>
      </c>
      <c r="D508" t="s">
        <v>213</v>
      </c>
      <c r="E508" s="5" t="s">
        <v>214</v>
      </c>
      <c r="F508" t="s">
        <v>34</v>
      </c>
      <c r="G508" t="s">
        <v>163</v>
      </c>
      <c r="H508" t="s">
        <v>21</v>
      </c>
      <c r="I508" t="s">
        <v>97</v>
      </c>
      <c r="J508">
        <v>22</v>
      </c>
      <c r="K508" t="s">
        <v>19</v>
      </c>
      <c r="L508">
        <v>2010</v>
      </c>
    </row>
    <row r="509" spans="1:12">
      <c r="A509" t="s">
        <v>174</v>
      </c>
      <c r="B509" t="s">
        <v>211</v>
      </c>
      <c r="C509" t="s">
        <v>212</v>
      </c>
      <c r="D509" t="s">
        <v>213</v>
      </c>
      <c r="E509" s="5" t="s">
        <v>214</v>
      </c>
      <c r="F509" t="s">
        <v>34</v>
      </c>
      <c r="G509" t="s">
        <v>163</v>
      </c>
      <c r="H509" t="s">
        <v>22</v>
      </c>
      <c r="I509" t="s">
        <v>97</v>
      </c>
      <c r="J509" s="6">
        <v>0.18179999999999999</v>
      </c>
      <c r="K509" t="s">
        <v>23</v>
      </c>
      <c r="L509">
        <v>2010</v>
      </c>
    </row>
    <row r="510" spans="1:12">
      <c r="A510" t="s">
        <v>174</v>
      </c>
      <c r="B510" t="s">
        <v>198</v>
      </c>
      <c r="C510" t="s">
        <v>225</v>
      </c>
      <c r="D510" t="s">
        <v>226</v>
      </c>
      <c r="E510" s="5" t="s">
        <v>227</v>
      </c>
      <c r="F510" t="s">
        <v>95</v>
      </c>
      <c r="G510" t="s">
        <v>163</v>
      </c>
      <c r="H510" t="s">
        <v>22</v>
      </c>
      <c r="I510" t="s">
        <v>97</v>
      </c>
      <c r="J510" s="6">
        <v>0.27779999999999999</v>
      </c>
      <c r="K510" t="s">
        <v>23</v>
      </c>
      <c r="L510">
        <v>2010</v>
      </c>
    </row>
    <row r="511" spans="1:12">
      <c r="A511" t="s">
        <v>174</v>
      </c>
      <c r="B511" t="s">
        <v>179</v>
      </c>
      <c r="C511" t="s">
        <v>180</v>
      </c>
      <c r="D511" t="s">
        <v>181</v>
      </c>
      <c r="E511" t="s">
        <v>182</v>
      </c>
      <c r="F511" t="s">
        <v>33</v>
      </c>
      <c r="G511" t="s">
        <v>163</v>
      </c>
      <c r="H511" t="s">
        <v>22</v>
      </c>
      <c r="I511" t="s">
        <v>97</v>
      </c>
      <c r="J511" s="6">
        <v>0.4194</v>
      </c>
      <c r="K511" t="s">
        <v>23</v>
      </c>
      <c r="L511">
        <v>2010</v>
      </c>
    </row>
    <row r="512" spans="1:12">
      <c r="A512" t="s">
        <v>174</v>
      </c>
      <c r="B512" t="s">
        <v>171</v>
      </c>
      <c r="C512" t="s">
        <v>173</v>
      </c>
      <c r="D512" t="s">
        <v>172</v>
      </c>
      <c r="E512" t="s">
        <v>175</v>
      </c>
      <c r="F512" t="s">
        <v>90</v>
      </c>
      <c r="G512" t="s">
        <v>163</v>
      </c>
      <c r="H512" t="s">
        <v>22</v>
      </c>
      <c r="I512" t="s">
        <v>97</v>
      </c>
      <c r="J512" s="6">
        <v>0.4975</v>
      </c>
      <c r="K512" t="s">
        <v>23</v>
      </c>
      <c r="L512">
        <v>2010</v>
      </c>
    </row>
    <row r="513" spans="1:12">
      <c r="A513" t="s">
        <v>174</v>
      </c>
      <c r="B513" t="s">
        <v>198</v>
      </c>
      <c r="C513" t="s">
        <v>225</v>
      </c>
      <c r="D513" t="s">
        <v>226</v>
      </c>
      <c r="E513" s="5" t="s">
        <v>227</v>
      </c>
      <c r="F513" t="s">
        <v>95</v>
      </c>
      <c r="G513" t="s">
        <v>163</v>
      </c>
      <c r="H513" t="s">
        <v>24</v>
      </c>
      <c r="I513" t="s">
        <v>97</v>
      </c>
      <c r="J513">
        <v>1</v>
      </c>
      <c r="K513" t="s">
        <v>19</v>
      </c>
      <c r="L513">
        <v>2010</v>
      </c>
    </row>
    <row r="514" spans="1:12">
      <c r="A514" t="s">
        <v>174</v>
      </c>
      <c r="B514" t="s">
        <v>171</v>
      </c>
      <c r="C514" t="s">
        <v>173</v>
      </c>
      <c r="D514" t="s">
        <v>172</v>
      </c>
      <c r="E514" t="s">
        <v>175</v>
      </c>
      <c r="F514" t="s">
        <v>90</v>
      </c>
      <c r="G514" t="s">
        <v>163</v>
      </c>
      <c r="H514" t="s">
        <v>24</v>
      </c>
      <c r="I514" t="s">
        <v>97</v>
      </c>
      <c r="J514">
        <v>0</v>
      </c>
      <c r="K514" t="s">
        <v>19</v>
      </c>
      <c r="L514">
        <v>2010</v>
      </c>
    </row>
    <row r="515" spans="1:12">
      <c r="A515" t="s">
        <v>174</v>
      </c>
      <c r="B515" t="s">
        <v>179</v>
      </c>
      <c r="C515" t="s">
        <v>180</v>
      </c>
      <c r="D515" t="s">
        <v>181</v>
      </c>
      <c r="E515" t="s">
        <v>182</v>
      </c>
      <c r="F515" t="s">
        <v>33</v>
      </c>
      <c r="G515" t="s">
        <v>163</v>
      </c>
      <c r="H515" t="s">
        <v>24</v>
      </c>
      <c r="I515" t="s">
        <v>97</v>
      </c>
      <c r="J515">
        <v>0</v>
      </c>
      <c r="K515" t="s">
        <v>19</v>
      </c>
      <c r="L515">
        <v>2010</v>
      </c>
    </row>
    <row r="516" spans="1:12">
      <c r="A516" t="s">
        <v>174</v>
      </c>
      <c r="B516" t="s">
        <v>211</v>
      </c>
      <c r="C516" t="s">
        <v>212</v>
      </c>
      <c r="D516" t="s">
        <v>213</v>
      </c>
      <c r="E516" s="5" t="s">
        <v>214</v>
      </c>
      <c r="F516" t="s">
        <v>34</v>
      </c>
      <c r="G516" t="s">
        <v>163</v>
      </c>
      <c r="H516" t="s">
        <v>24</v>
      </c>
      <c r="I516" t="s">
        <v>97</v>
      </c>
      <c r="J516">
        <v>0</v>
      </c>
      <c r="K516" t="s">
        <v>19</v>
      </c>
      <c r="L516">
        <v>2010</v>
      </c>
    </row>
    <row r="517" spans="1:12">
      <c r="A517" t="s">
        <v>174</v>
      </c>
      <c r="B517" t="s">
        <v>171</v>
      </c>
      <c r="C517" t="s">
        <v>173</v>
      </c>
      <c r="D517" t="s">
        <v>172</v>
      </c>
      <c r="E517" t="s">
        <v>28</v>
      </c>
      <c r="F517" t="s">
        <v>28</v>
      </c>
      <c r="G517" t="s">
        <v>162</v>
      </c>
      <c r="H517" t="s">
        <v>17</v>
      </c>
      <c r="I517" t="s">
        <v>100</v>
      </c>
      <c r="J517">
        <v>1</v>
      </c>
      <c r="K517" t="s">
        <v>19</v>
      </c>
      <c r="L517">
        <v>2010</v>
      </c>
    </row>
    <row r="518" spans="1:12">
      <c r="A518" t="s">
        <v>174</v>
      </c>
      <c r="B518" t="s">
        <v>179</v>
      </c>
      <c r="C518" t="s">
        <v>180</v>
      </c>
      <c r="D518" t="s">
        <v>181</v>
      </c>
      <c r="E518" t="s">
        <v>182</v>
      </c>
      <c r="F518" t="s">
        <v>27</v>
      </c>
      <c r="G518" t="s">
        <v>162</v>
      </c>
      <c r="H518" t="s">
        <v>17</v>
      </c>
      <c r="I518" t="s">
        <v>100</v>
      </c>
      <c r="J518">
        <v>0</v>
      </c>
      <c r="K518" t="s">
        <v>19</v>
      </c>
      <c r="L518">
        <v>2010</v>
      </c>
    </row>
    <row r="519" spans="1:12">
      <c r="A519" t="s">
        <v>170</v>
      </c>
      <c r="B519" t="s">
        <v>183</v>
      </c>
      <c r="C519" t="s">
        <v>184</v>
      </c>
      <c r="D519" t="s">
        <v>202</v>
      </c>
      <c r="E519" t="s">
        <v>46</v>
      </c>
      <c r="F519" t="s">
        <v>46</v>
      </c>
      <c r="G519" t="s">
        <v>162</v>
      </c>
      <c r="H519" t="s">
        <v>17</v>
      </c>
      <c r="I519" t="s">
        <v>100</v>
      </c>
      <c r="J519">
        <v>0</v>
      </c>
      <c r="K519" t="s">
        <v>19</v>
      </c>
      <c r="L519">
        <v>2010</v>
      </c>
    </row>
    <row r="520" spans="1:12">
      <c r="A520" t="s">
        <v>174</v>
      </c>
      <c r="B520" t="s">
        <v>194</v>
      </c>
      <c r="C520" t="s">
        <v>203</v>
      </c>
      <c r="D520" t="s">
        <v>204</v>
      </c>
      <c r="E520" s="5" t="s">
        <v>205</v>
      </c>
      <c r="F520" t="s">
        <v>29</v>
      </c>
      <c r="G520" t="s">
        <v>162</v>
      </c>
      <c r="H520" t="s">
        <v>17</v>
      </c>
      <c r="I520" t="s">
        <v>100</v>
      </c>
      <c r="J520">
        <v>0</v>
      </c>
      <c r="K520" t="s">
        <v>19</v>
      </c>
      <c r="L520">
        <v>2010</v>
      </c>
    </row>
    <row r="521" spans="1:12">
      <c r="A521" t="s">
        <v>174</v>
      </c>
      <c r="B521" t="s">
        <v>189</v>
      </c>
      <c r="C521" t="s">
        <v>219</v>
      </c>
      <c r="D521" t="s">
        <v>220</v>
      </c>
      <c r="E521" s="5" t="s">
        <v>221</v>
      </c>
      <c r="F521" t="s">
        <v>26</v>
      </c>
      <c r="G521" t="s">
        <v>162</v>
      </c>
      <c r="H521" t="s">
        <v>17</v>
      </c>
      <c r="I521" t="s">
        <v>100</v>
      </c>
      <c r="J521">
        <v>0</v>
      </c>
      <c r="K521" t="s">
        <v>19</v>
      </c>
      <c r="L521">
        <v>2010</v>
      </c>
    </row>
    <row r="522" spans="1:12">
      <c r="A522" t="s">
        <v>174</v>
      </c>
      <c r="B522" t="s">
        <v>211</v>
      </c>
      <c r="C522" t="s">
        <v>212</v>
      </c>
      <c r="D522" t="s">
        <v>223</v>
      </c>
      <c r="E522" s="5" t="s">
        <v>224</v>
      </c>
      <c r="F522" t="s">
        <v>98</v>
      </c>
      <c r="G522" t="s">
        <v>162</v>
      </c>
      <c r="H522" t="s">
        <v>17</v>
      </c>
      <c r="I522" t="s">
        <v>100</v>
      </c>
      <c r="J522">
        <v>0</v>
      </c>
      <c r="K522" t="s">
        <v>19</v>
      </c>
      <c r="L522">
        <v>2010</v>
      </c>
    </row>
    <row r="523" spans="1:12">
      <c r="A523" t="s">
        <v>174</v>
      </c>
      <c r="B523" t="s">
        <v>198</v>
      </c>
      <c r="C523" t="s">
        <v>225</v>
      </c>
      <c r="D523" t="s">
        <v>226</v>
      </c>
      <c r="E523" s="5" t="s">
        <v>227</v>
      </c>
      <c r="F523" t="s">
        <v>99</v>
      </c>
      <c r="G523" t="s">
        <v>162</v>
      </c>
      <c r="H523" t="s">
        <v>17</v>
      </c>
      <c r="I523" t="s">
        <v>100</v>
      </c>
      <c r="J523">
        <v>0</v>
      </c>
      <c r="K523" t="s">
        <v>19</v>
      </c>
      <c r="L523">
        <v>2010</v>
      </c>
    </row>
    <row r="524" spans="1:12">
      <c r="A524" t="s">
        <v>170</v>
      </c>
      <c r="B524" t="s">
        <v>183</v>
      </c>
      <c r="C524" t="s">
        <v>184</v>
      </c>
      <c r="D524" t="s">
        <v>202</v>
      </c>
      <c r="E524" t="s">
        <v>46</v>
      </c>
      <c r="F524" t="s">
        <v>46</v>
      </c>
      <c r="G524" t="s">
        <v>162</v>
      </c>
      <c r="H524" t="s">
        <v>20</v>
      </c>
      <c r="I524" t="s">
        <v>100</v>
      </c>
      <c r="J524">
        <v>445</v>
      </c>
      <c r="L524">
        <v>2010</v>
      </c>
    </row>
    <row r="525" spans="1:12">
      <c r="A525" t="s">
        <v>174</v>
      </c>
      <c r="B525" t="s">
        <v>189</v>
      </c>
      <c r="C525" t="s">
        <v>219</v>
      </c>
      <c r="D525" t="s">
        <v>220</v>
      </c>
      <c r="E525" s="5" t="s">
        <v>221</v>
      </c>
      <c r="F525" t="s">
        <v>26</v>
      </c>
      <c r="G525" t="s">
        <v>162</v>
      </c>
      <c r="H525" t="s">
        <v>20</v>
      </c>
      <c r="I525" t="s">
        <v>100</v>
      </c>
      <c r="J525">
        <v>416.2</v>
      </c>
      <c r="L525">
        <v>2010</v>
      </c>
    </row>
    <row r="526" spans="1:12">
      <c r="A526" t="s">
        <v>174</v>
      </c>
      <c r="B526" t="s">
        <v>179</v>
      </c>
      <c r="C526" t="s">
        <v>180</v>
      </c>
      <c r="D526" t="s">
        <v>181</v>
      </c>
      <c r="E526" t="s">
        <v>182</v>
      </c>
      <c r="F526" t="s">
        <v>27</v>
      </c>
      <c r="G526" t="s">
        <v>162</v>
      </c>
      <c r="H526" t="s">
        <v>20</v>
      </c>
      <c r="I526" t="s">
        <v>100</v>
      </c>
      <c r="J526">
        <v>410.1</v>
      </c>
      <c r="L526">
        <v>2010</v>
      </c>
    </row>
    <row r="527" spans="1:12">
      <c r="A527" t="s">
        <v>174</v>
      </c>
      <c r="B527" t="s">
        <v>198</v>
      </c>
      <c r="C527" t="s">
        <v>225</v>
      </c>
      <c r="D527" t="s">
        <v>226</v>
      </c>
      <c r="E527" s="5" t="s">
        <v>227</v>
      </c>
      <c r="F527" t="s">
        <v>99</v>
      </c>
      <c r="G527" t="s">
        <v>162</v>
      </c>
      <c r="H527" t="s">
        <v>20</v>
      </c>
      <c r="I527" t="s">
        <v>100</v>
      </c>
      <c r="J527">
        <v>410</v>
      </c>
      <c r="L527">
        <v>2010</v>
      </c>
    </row>
    <row r="528" spans="1:12">
      <c r="A528" t="s">
        <v>174</v>
      </c>
      <c r="B528" t="s">
        <v>211</v>
      </c>
      <c r="C528" t="s">
        <v>212</v>
      </c>
      <c r="D528" t="s">
        <v>223</v>
      </c>
      <c r="E528" s="5" t="s">
        <v>224</v>
      </c>
      <c r="F528" t="s">
        <v>98</v>
      </c>
      <c r="G528" t="s">
        <v>162</v>
      </c>
      <c r="H528" t="s">
        <v>20</v>
      </c>
      <c r="I528" t="s">
        <v>100</v>
      </c>
      <c r="J528">
        <v>403</v>
      </c>
      <c r="L528">
        <v>2010</v>
      </c>
    </row>
    <row r="529" spans="1:12">
      <c r="A529" t="s">
        <v>174</v>
      </c>
      <c r="B529" t="s">
        <v>194</v>
      </c>
      <c r="C529" t="s">
        <v>203</v>
      </c>
      <c r="D529" t="s">
        <v>204</v>
      </c>
      <c r="E529" s="5" t="s">
        <v>205</v>
      </c>
      <c r="F529" t="s">
        <v>29</v>
      </c>
      <c r="G529" t="s">
        <v>162</v>
      </c>
      <c r="H529" t="s">
        <v>20</v>
      </c>
      <c r="I529" t="s">
        <v>100</v>
      </c>
      <c r="J529">
        <v>395.6</v>
      </c>
      <c r="L529">
        <v>2010</v>
      </c>
    </row>
    <row r="530" spans="1:12">
      <c r="A530" t="s">
        <v>174</v>
      </c>
      <c r="B530" t="s">
        <v>171</v>
      </c>
      <c r="C530" t="s">
        <v>173</v>
      </c>
      <c r="D530" t="s">
        <v>172</v>
      </c>
      <c r="E530" t="s">
        <v>28</v>
      </c>
      <c r="F530" t="s">
        <v>28</v>
      </c>
      <c r="G530" t="s">
        <v>162</v>
      </c>
      <c r="H530" t="s">
        <v>20</v>
      </c>
      <c r="I530" t="s">
        <v>100</v>
      </c>
      <c r="J530">
        <v>381.8</v>
      </c>
      <c r="L530">
        <v>2010</v>
      </c>
    </row>
    <row r="531" spans="1:12">
      <c r="A531" t="s">
        <v>174</v>
      </c>
      <c r="B531" t="s">
        <v>171</v>
      </c>
      <c r="C531" t="s">
        <v>173</v>
      </c>
      <c r="D531" t="s">
        <v>172</v>
      </c>
      <c r="E531" t="s">
        <v>28</v>
      </c>
      <c r="F531" t="s">
        <v>28</v>
      </c>
      <c r="G531" t="s">
        <v>162</v>
      </c>
      <c r="H531" t="s">
        <v>21</v>
      </c>
      <c r="I531" t="s">
        <v>100</v>
      </c>
      <c r="J531">
        <v>384</v>
      </c>
      <c r="K531" t="s">
        <v>19</v>
      </c>
      <c r="L531">
        <v>2010</v>
      </c>
    </row>
    <row r="532" spans="1:12">
      <c r="A532" t="s">
        <v>174</v>
      </c>
      <c r="B532" t="s">
        <v>198</v>
      </c>
      <c r="C532" t="s">
        <v>225</v>
      </c>
      <c r="D532" t="s">
        <v>226</v>
      </c>
      <c r="E532" s="5" t="s">
        <v>227</v>
      </c>
      <c r="F532" t="s">
        <v>99</v>
      </c>
      <c r="G532" t="s">
        <v>162</v>
      </c>
      <c r="H532" t="s">
        <v>21</v>
      </c>
      <c r="I532" t="s">
        <v>100</v>
      </c>
      <c r="J532">
        <v>78</v>
      </c>
      <c r="K532" t="s">
        <v>19</v>
      </c>
      <c r="L532">
        <v>2010</v>
      </c>
    </row>
    <row r="533" spans="1:12">
      <c r="A533" t="s">
        <v>174</v>
      </c>
      <c r="B533" t="s">
        <v>179</v>
      </c>
      <c r="C533" t="s">
        <v>180</v>
      </c>
      <c r="D533" t="s">
        <v>181</v>
      </c>
      <c r="E533" t="s">
        <v>182</v>
      </c>
      <c r="F533" t="s">
        <v>27</v>
      </c>
      <c r="G533" t="s">
        <v>162</v>
      </c>
      <c r="H533" t="s">
        <v>21</v>
      </c>
      <c r="I533" t="s">
        <v>100</v>
      </c>
      <c r="J533">
        <v>62</v>
      </c>
      <c r="K533" t="s">
        <v>19</v>
      </c>
      <c r="L533">
        <v>2010</v>
      </c>
    </row>
    <row r="534" spans="1:12">
      <c r="A534" t="s">
        <v>174</v>
      </c>
      <c r="B534" t="s">
        <v>189</v>
      </c>
      <c r="C534" t="s">
        <v>219</v>
      </c>
      <c r="D534" t="s">
        <v>220</v>
      </c>
      <c r="E534" s="5" t="s">
        <v>221</v>
      </c>
      <c r="F534" t="s">
        <v>26</v>
      </c>
      <c r="G534" t="s">
        <v>162</v>
      </c>
      <c r="H534" t="s">
        <v>21</v>
      </c>
      <c r="I534" t="s">
        <v>100</v>
      </c>
      <c r="J534">
        <v>50</v>
      </c>
      <c r="K534" t="s">
        <v>19</v>
      </c>
      <c r="L534">
        <v>2010</v>
      </c>
    </row>
    <row r="535" spans="1:12">
      <c r="A535" t="s">
        <v>174</v>
      </c>
      <c r="B535" t="s">
        <v>211</v>
      </c>
      <c r="C535" t="s">
        <v>212</v>
      </c>
      <c r="D535" t="s">
        <v>223</v>
      </c>
      <c r="E535" s="5" t="s">
        <v>224</v>
      </c>
      <c r="F535" t="s">
        <v>98</v>
      </c>
      <c r="G535" t="s">
        <v>162</v>
      </c>
      <c r="H535" t="s">
        <v>21</v>
      </c>
      <c r="I535" t="s">
        <v>100</v>
      </c>
      <c r="J535">
        <v>47</v>
      </c>
      <c r="K535" t="s">
        <v>19</v>
      </c>
      <c r="L535">
        <v>2010</v>
      </c>
    </row>
    <row r="536" spans="1:12">
      <c r="A536" t="s">
        <v>170</v>
      </c>
      <c r="B536" t="s">
        <v>183</v>
      </c>
      <c r="C536" t="s">
        <v>184</v>
      </c>
      <c r="D536" t="s">
        <v>202</v>
      </c>
      <c r="E536" t="s">
        <v>46</v>
      </c>
      <c r="F536" t="s">
        <v>46</v>
      </c>
      <c r="G536" t="s">
        <v>162</v>
      </c>
      <c r="H536" t="s">
        <v>21</v>
      </c>
      <c r="I536" t="s">
        <v>100</v>
      </c>
      <c r="J536">
        <v>37</v>
      </c>
      <c r="K536" t="s">
        <v>19</v>
      </c>
      <c r="L536">
        <v>2010</v>
      </c>
    </row>
    <row r="537" spans="1:12">
      <c r="A537" t="s">
        <v>174</v>
      </c>
      <c r="B537" t="s">
        <v>194</v>
      </c>
      <c r="C537" t="s">
        <v>203</v>
      </c>
      <c r="D537" t="s">
        <v>204</v>
      </c>
      <c r="E537" s="5" t="s">
        <v>205</v>
      </c>
      <c r="F537" t="s">
        <v>29</v>
      </c>
      <c r="G537" t="s">
        <v>162</v>
      </c>
      <c r="H537" t="s">
        <v>21</v>
      </c>
      <c r="I537" t="s">
        <v>100</v>
      </c>
      <c r="J537">
        <v>36</v>
      </c>
      <c r="K537" t="s">
        <v>19</v>
      </c>
      <c r="L537">
        <v>2010</v>
      </c>
    </row>
    <row r="538" spans="1:12">
      <c r="A538" t="s">
        <v>170</v>
      </c>
      <c r="B538" t="s">
        <v>183</v>
      </c>
      <c r="C538" t="s">
        <v>184</v>
      </c>
      <c r="D538" t="s">
        <v>202</v>
      </c>
      <c r="E538" t="s">
        <v>46</v>
      </c>
      <c r="F538" t="s">
        <v>46</v>
      </c>
      <c r="G538" t="s">
        <v>162</v>
      </c>
      <c r="H538" t="s">
        <v>22</v>
      </c>
      <c r="I538" t="s">
        <v>100</v>
      </c>
      <c r="J538" s="6">
        <v>8.1100000000000005E-2</v>
      </c>
      <c r="K538" t="s">
        <v>23</v>
      </c>
      <c r="L538">
        <v>2010</v>
      </c>
    </row>
    <row r="539" spans="1:12">
      <c r="A539" t="s">
        <v>174</v>
      </c>
      <c r="B539" t="s">
        <v>171</v>
      </c>
      <c r="C539" t="s">
        <v>173</v>
      </c>
      <c r="D539" t="s">
        <v>172</v>
      </c>
      <c r="E539" t="s">
        <v>28</v>
      </c>
      <c r="F539" t="s">
        <v>28</v>
      </c>
      <c r="G539" t="s">
        <v>162</v>
      </c>
      <c r="H539" t="s">
        <v>22</v>
      </c>
      <c r="I539" t="s">
        <v>100</v>
      </c>
      <c r="J539" s="6">
        <v>0.24479999999999999</v>
      </c>
      <c r="K539" t="s">
        <v>23</v>
      </c>
      <c r="L539">
        <v>2010</v>
      </c>
    </row>
    <row r="540" spans="1:12">
      <c r="A540" t="s">
        <v>174</v>
      </c>
      <c r="B540" t="s">
        <v>211</v>
      </c>
      <c r="C540" t="s">
        <v>212</v>
      </c>
      <c r="D540" t="s">
        <v>223</v>
      </c>
      <c r="E540" s="5" t="s">
        <v>224</v>
      </c>
      <c r="F540" t="s">
        <v>98</v>
      </c>
      <c r="G540" t="s">
        <v>162</v>
      </c>
      <c r="H540" t="s">
        <v>22</v>
      </c>
      <c r="I540" t="s">
        <v>100</v>
      </c>
      <c r="J540" s="6">
        <v>0.27660000000000001</v>
      </c>
      <c r="K540" t="s">
        <v>23</v>
      </c>
      <c r="L540">
        <v>2010</v>
      </c>
    </row>
    <row r="541" spans="1:12">
      <c r="A541" t="s">
        <v>174</v>
      </c>
      <c r="B541" t="s">
        <v>179</v>
      </c>
      <c r="C541" t="s">
        <v>180</v>
      </c>
      <c r="D541" t="s">
        <v>181</v>
      </c>
      <c r="E541" t="s">
        <v>182</v>
      </c>
      <c r="F541" t="s">
        <v>27</v>
      </c>
      <c r="G541" t="s">
        <v>162</v>
      </c>
      <c r="H541" t="s">
        <v>22</v>
      </c>
      <c r="I541" t="s">
        <v>100</v>
      </c>
      <c r="J541" s="6">
        <v>0.3226</v>
      </c>
      <c r="K541" t="s">
        <v>23</v>
      </c>
      <c r="L541">
        <v>2010</v>
      </c>
    </row>
    <row r="542" spans="1:12">
      <c r="A542" t="s">
        <v>174</v>
      </c>
      <c r="B542" t="s">
        <v>194</v>
      </c>
      <c r="C542" t="s">
        <v>203</v>
      </c>
      <c r="D542" t="s">
        <v>204</v>
      </c>
      <c r="E542" s="5" t="s">
        <v>205</v>
      </c>
      <c r="F542" t="s">
        <v>29</v>
      </c>
      <c r="G542" t="s">
        <v>162</v>
      </c>
      <c r="H542" t="s">
        <v>22</v>
      </c>
      <c r="I542" t="s">
        <v>100</v>
      </c>
      <c r="J542" s="6">
        <v>0.36109999999999998</v>
      </c>
      <c r="K542" t="s">
        <v>23</v>
      </c>
      <c r="L542">
        <v>2010</v>
      </c>
    </row>
    <row r="543" spans="1:12">
      <c r="A543" t="s">
        <v>174</v>
      </c>
      <c r="B543" t="s">
        <v>198</v>
      </c>
      <c r="C543" t="s">
        <v>225</v>
      </c>
      <c r="D543" t="s">
        <v>226</v>
      </c>
      <c r="E543" s="5" t="s">
        <v>227</v>
      </c>
      <c r="F543" t="s">
        <v>99</v>
      </c>
      <c r="G543" t="s">
        <v>162</v>
      </c>
      <c r="H543" t="s">
        <v>22</v>
      </c>
      <c r="I543" t="s">
        <v>100</v>
      </c>
      <c r="J543" s="6">
        <v>0.37180000000000002</v>
      </c>
      <c r="K543" t="s">
        <v>23</v>
      </c>
      <c r="L543">
        <v>2010</v>
      </c>
    </row>
    <row r="544" spans="1:12">
      <c r="A544" t="s">
        <v>174</v>
      </c>
      <c r="B544" t="s">
        <v>189</v>
      </c>
      <c r="C544" t="s">
        <v>219</v>
      </c>
      <c r="D544" t="s">
        <v>220</v>
      </c>
      <c r="E544" s="5" t="s">
        <v>221</v>
      </c>
      <c r="F544" t="s">
        <v>26</v>
      </c>
      <c r="G544" t="s">
        <v>162</v>
      </c>
      <c r="H544" t="s">
        <v>22</v>
      </c>
      <c r="I544" t="s">
        <v>100</v>
      </c>
      <c r="J544" s="4">
        <v>0.44</v>
      </c>
      <c r="K544" t="s">
        <v>23</v>
      </c>
      <c r="L544">
        <v>2010</v>
      </c>
    </row>
    <row r="545" spans="1:12">
      <c r="A545" t="s">
        <v>174</v>
      </c>
      <c r="B545" t="s">
        <v>179</v>
      </c>
      <c r="C545" t="s">
        <v>180</v>
      </c>
      <c r="D545" t="s">
        <v>181</v>
      </c>
      <c r="E545" t="s">
        <v>182</v>
      </c>
      <c r="F545" t="s">
        <v>27</v>
      </c>
      <c r="G545" t="s">
        <v>162</v>
      </c>
      <c r="H545" t="s">
        <v>24</v>
      </c>
      <c r="I545" t="s">
        <v>100</v>
      </c>
      <c r="J545">
        <v>0</v>
      </c>
      <c r="K545" t="s">
        <v>19</v>
      </c>
      <c r="L545">
        <v>2010</v>
      </c>
    </row>
    <row r="546" spans="1:12">
      <c r="A546" t="s">
        <v>170</v>
      </c>
      <c r="B546" t="s">
        <v>183</v>
      </c>
      <c r="C546" t="s">
        <v>184</v>
      </c>
      <c r="D546" t="s">
        <v>202</v>
      </c>
      <c r="E546" t="s">
        <v>46</v>
      </c>
      <c r="F546" t="s">
        <v>46</v>
      </c>
      <c r="G546" t="s">
        <v>162</v>
      </c>
      <c r="H546" t="s">
        <v>24</v>
      </c>
      <c r="I546" t="s">
        <v>100</v>
      </c>
      <c r="J546">
        <v>0</v>
      </c>
      <c r="K546" t="s">
        <v>19</v>
      </c>
      <c r="L546">
        <v>2010</v>
      </c>
    </row>
    <row r="547" spans="1:12">
      <c r="A547" t="s">
        <v>174</v>
      </c>
      <c r="B547" t="s">
        <v>171</v>
      </c>
      <c r="C547" t="s">
        <v>173</v>
      </c>
      <c r="D547" t="s">
        <v>172</v>
      </c>
      <c r="E547" t="s">
        <v>28</v>
      </c>
      <c r="F547" t="s">
        <v>28</v>
      </c>
      <c r="G547" t="s">
        <v>162</v>
      </c>
      <c r="H547" t="s">
        <v>24</v>
      </c>
      <c r="I547" t="s">
        <v>100</v>
      </c>
      <c r="J547">
        <v>0</v>
      </c>
      <c r="K547" t="s">
        <v>19</v>
      </c>
      <c r="L547">
        <v>2010</v>
      </c>
    </row>
    <row r="548" spans="1:12">
      <c r="A548" t="s">
        <v>174</v>
      </c>
      <c r="B548" t="s">
        <v>194</v>
      </c>
      <c r="C548" t="s">
        <v>203</v>
      </c>
      <c r="D548" t="s">
        <v>204</v>
      </c>
      <c r="E548" s="5" t="s">
        <v>205</v>
      </c>
      <c r="F548" t="s">
        <v>29</v>
      </c>
      <c r="G548" t="s">
        <v>162</v>
      </c>
      <c r="H548" t="s">
        <v>24</v>
      </c>
      <c r="I548" t="s">
        <v>100</v>
      </c>
      <c r="J548">
        <v>0</v>
      </c>
      <c r="K548" t="s">
        <v>19</v>
      </c>
      <c r="L548">
        <v>2010</v>
      </c>
    </row>
    <row r="549" spans="1:12">
      <c r="A549" t="s">
        <v>174</v>
      </c>
      <c r="B549" t="s">
        <v>189</v>
      </c>
      <c r="C549" t="s">
        <v>219</v>
      </c>
      <c r="D549" t="s">
        <v>220</v>
      </c>
      <c r="E549" s="5" t="s">
        <v>221</v>
      </c>
      <c r="F549" t="s">
        <v>26</v>
      </c>
      <c r="G549" t="s">
        <v>162</v>
      </c>
      <c r="H549" t="s">
        <v>24</v>
      </c>
      <c r="I549" t="s">
        <v>100</v>
      </c>
      <c r="J549">
        <v>0</v>
      </c>
      <c r="K549" t="s">
        <v>19</v>
      </c>
      <c r="L549">
        <v>2010</v>
      </c>
    </row>
    <row r="550" spans="1:12">
      <c r="A550" t="s">
        <v>174</v>
      </c>
      <c r="B550" t="s">
        <v>211</v>
      </c>
      <c r="C550" t="s">
        <v>212</v>
      </c>
      <c r="D550" t="s">
        <v>223</v>
      </c>
      <c r="E550" s="5" t="s">
        <v>224</v>
      </c>
      <c r="F550" t="s">
        <v>98</v>
      </c>
      <c r="G550" t="s">
        <v>162</v>
      </c>
      <c r="H550" t="s">
        <v>24</v>
      </c>
      <c r="I550" t="s">
        <v>100</v>
      </c>
      <c r="J550">
        <v>0</v>
      </c>
      <c r="K550" t="s">
        <v>19</v>
      </c>
      <c r="L550">
        <v>2010</v>
      </c>
    </row>
    <row r="551" spans="1:12">
      <c r="A551" t="s">
        <v>174</v>
      </c>
      <c r="B551" t="s">
        <v>198</v>
      </c>
      <c r="C551" t="s">
        <v>225</v>
      </c>
      <c r="D551" t="s">
        <v>226</v>
      </c>
      <c r="E551" s="5" t="s">
        <v>227</v>
      </c>
      <c r="F551" t="s">
        <v>99</v>
      </c>
      <c r="G551" t="s">
        <v>162</v>
      </c>
      <c r="H551" t="s">
        <v>24</v>
      </c>
      <c r="I551" t="s">
        <v>100</v>
      </c>
      <c r="J551">
        <v>0</v>
      </c>
      <c r="K551" t="s">
        <v>19</v>
      </c>
      <c r="L551">
        <v>2010</v>
      </c>
    </row>
    <row r="552" spans="1:12">
      <c r="A552" t="s">
        <v>170</v>
      </c>
      <c r="B552" t="s">
        <v>171</v>
      </c>
      <c r="C552" t="s">
        <v>173</v>
      </c>
      <c r="D552" t="s">
        <v>172</v>
      </c>
      <c r="E552" t="s">
        <v>102</v>
      </c>
      <c r="F552" t="s">
        <v>101</v>
      </c>
      <c r="G552" t="s">
        <v>161</v>
      </c>
      <c r="H552" t="s">
        <v>17</v>
      </c>
      <c r="I552" t="s">
        <v>106</v>
      </c>
      <c r="J552">
        <v>6</v>
      </c>
      <c r="K552" t="s">
        <v>19</v>
      </c>
      <c r="L552">
        <v>2010</v>
      </c>
    </row>
    <row r="553" spans="1:12">
      <c r="A553" t="s">
        <v>170</v>
      </c>
      <c r="B553" t="s">
        <v>194</v>
      </c>
      <c r="C553" t="s">
        <v>246</v>
      </c>
      <c r="D553" t="s">
        <v>247</v>
      </c>
      <c r="E553" t="s">
        <v>102</v>
      </c>
      <c r="F553" t="s">
        <v>102</v>
      </c>
      <c r="G553" t="s">
        <v>161</v>
      </c>
      <c r="H553" t="s">
        <v>17</v>
      </c>
      <c r="I553" t="s">
        <v>106</v>
      </c>
      <c r="J553" t="s">
        <v>30</v>
      </c>
      <c r="K553" t="s">
        <v>19</v>
      </c>
      <c r="L553">
        <v>2010</v>
      </c>
    </row>
    <row r="554" spans="1:12">
      <c r="A554" t="s">
        <v>170</v>
      </c>
      <c r="B554" t="s">
        <v>244</v>
      </c>
      <c r="C554" t="s">
        <v>245</v>
      </c>
      <c r="D554" t="s">
        <v>243</v>
      </c>
      <c r="E554" t="s">
        <v>102</v>
      </c>
      <c r="F554" t="s">
        <v>103</v>
      </c>
      <c r="G554" t="s">
        <v>161</v>
      </c>
      <c r="H554" t="s">
        <v>17</v>
      </c>
      <c r="I554" t="s">
        <v>106</v>
      </c>
      <c r="J554" t="s">
        <v>30</v>
      </c>
      <c r="K554" t="s">
        <v>19</v>
      </c>
      <c r="L554">
        <v>2010</v>
      </c>
    </row>
    <row r="555" spans="1:12">
      <c r="A555" t="s">
        <v>170</v>
      </c>
      <c r="B555" t="s">
        <v>194</v>
      </c>
      <c r="C555" t="s">
        <v>195</v>
      </c>
      <c r="D555" t="s">
        <v>241</v>
      </c>
      <c r="E555" s="5" t="s">
        <v>242</v>
      </c>
      <c r="F555" t="s">
        <v>104</v>
      </c>
      <c r="G555" t="s">
        <v>161</v>
      </c>
      <c r="H555" t="s">
        <v>17</v>
      </c>
      <c r="I555" t="s">
        <v>106</v>
      </c>
      <c r="J555">
        <v>0</v>
      </c>
      <c r="K555" t="s">
        <v>19</v>
      </c>
      <c r="L555">
        <v>2010</v>
      </c>
    </row>
    <row r="556" spans="1:12">
      <c r="A556" t="s">
        <v>170</v>
      </c>
      <c r="B556" t="s">
        <v>194</v>
      </c>
      <c r="C556" t="s">
        <v>195</v>
      </c>
      <c r="D556" t="s">
        <v>196</v>
      </c>
      <c r="E556" s="5" t="s">
        <v>197</v>
      </c>
      <c r="F556" t="s">
        <v>105</v>
      </c>
      <c r="G556" t="s">
        <v>161</v>
      </c>
      <c r="H556" t="s">
        <v>17</v>
      </c>
      <c r="I556" t="s">
        <v>106</v>
      </c>
      <c r="J556" t="s">
        <v>30</v>
      </c>
      <c r="K556" t="s">
        <v>19</v>
      </c>
      <c r="L556">
        <v>2010</v>
      </c>
    </row>
    <row r="557" spans="1:12">
      <c r="A557" t="s">
        <v>174</v>
      </c>
      <c r="B557" t="s">
        <v>183</v>
      </c>
      <c r="C557" t="s">
        <v>216</v>
      </c>
      <c r="D557" t="s">
        <v>216</v>
      </c>
      <c r="E557" s="5" t="s">
        <v>217</v>
      </c>
      <c r="F557" t="s">
        <v>15</v>
      </c>
      <c r="G557" t="s">
        <v>161</v>
      </c>
      <c r="H557" t="s">
        <v>17</v>
      </c>
      <c r="I557" t="s">
        <v>106</v>
      </c>
      <c r="J557">
        <v>0</v>
      </c>
      <c r="K557" t="s">
        <v>19</v>
      </c>
      <c r="L557">
        <v>2010</v>
      </c>
    </row>
    <row r="558" spans="1:12">
      <c r="A558" t="s">
        <v>174</v>
      </c>
      <c r="B558" t="s">
        <v>171</v>
      </c>
      <c r="C558" t="s">
        <v>173</v>
      </c>
      <c r="D558" t="s">
        <v>233</v>
      </c>
      <c r="E558" s="5" t="s">
        <v>230</v>
      </c>
      <c r="F558" t="s">
        <v>52</v>
      </c>
      <c r="G558" t="s">
        <v>161</v>
      </c>
      <c r="H558" t="s">
        <v>17</v>
      </c>
      <c r="I558" t="s">
        <v>106</v>
      </c>
      <c r="J558">
        <v>0</v>
      </c>
      <c r="K558" t="s">
        <v>19</v>
      </c>
      <c r="L558">
        <v>2010</v>
      </c>
    </row>
    <row r="559" spans="1:12">
      <c r="A559" t="s">
        <v>170</v>
      </c>
      <c r="B559" t="s">
        <v>171</v>
      </c>
      <c r="C559" t="s">
        <v>173</v>
      </c>
      <c r="D559" t="s">
        <v>172</v>
      </c>
      <c r="E559" t="s">
        <v>54</v>
      </c>
      <c r="F559" t="s">
        <v>54</v>
      </c>
      <c r="G559" t="s">
        <v>161</v>
      </c>
      <c r="H559" t="s">
        <v>17</v>
      </c>
      <c r="I559" t="s">
        <v>106</v>
      </c>
      <c r="J559" t="s">
        <v>30</v>
      </c>
      <c r="K559" t="s">
        <v>19</v>
      </c>
      <c r="L559">
        <v>2010</v>
      </c>
    </row>
    <row r="560" spans="1:12">
      <c r="A560" t="s">
        <v>174</v>
      </c>
      <c r="B560" t="s">
        <v>183</v>
      </c>
      <c r="C560" t="s">
        <v>216</v>
      </c>
      <c r="D560" t="s">
        <v>216</v>
      </c>
      <c r="E560" s="5" t="s">
        <v>217</v>
      </c>
      <c r="F560" t="s">
        <v>15</v>
      </c>
      <c r="G560" t="s">
        <v>161</v>
      </c>
      <c r="H560" t="s">
        <v>20</v>
      </c>
      <c r="I560" t="s">
        <v>106</v>
      </c>
      <c r="J560">
        <v>429</v>
      </c>
      <c r="K560" t="s">
        <v>19</v>
      </c>
      <c r="L560">
        <v>2010</v>
      </c>
    </row>
    <row r="561" spans="1:12">
      <c r="A561" t="s">
        <v>170</v>
      </c>
      <c r="B561" t="s">
        <v>171</v>
      </c>
      <c r="C561" t="s">
        <v>173</v>
      </c>
      <c r="D561" t="s">
        <v>172</v>
      </c>
      <c r="E561" t="s">
        <v>102</v>
      </c>
      <c r="F561" t="s">
        <v>101</v>
      </c>
      <c r="G561" t="s">
        <v>161</v>
      </c>
      <c r="H561" t="s">
        <v>20</v>
      </c>
      <c r="I561" t="s">
        <v>106</v>
      </c>
      <c r="J561">
        <v>427</v>
      </c>
      <c r="K561" t="s">
        <v>19</v>
      </c>
      <c r="L561">
        <v>2010</v>
      </c>
    </row>
    <row r="562" spans="1:12">
      <c r="A562" t="s">
        <v>174</v>
      </c>
      <c r="B562" t="s">
        <v>171</v>
      </c>
      <c r="C562" t="s">
        <v>173</v>
      </c>
      <c r="D562" t="s">
        <v>233</v>
      </c>
      <c r="E562" s="5" t="s">
        <v>230</v>
      </c>
      <c r="F562" t="s">
        <v>52</v>
      </c>
      <c r="G562" t="s">
        <v>161</v>
      </c>
      <c r="H562" t="s">
        <v>20</v>
      </c>
      <c r="I562" t="s">
        <v>106</v>
      </c>
      <c r="J562">
        <v>420</v>
      </c>
      <c r="K562" t="s">
        <v>19</v>
      </c>
      <c r="L562">
        <v>2010</v>
      </c>
    </row>
    <row r="563" spans="1:12">
      <c r="A563" t="s">
        <v>170</v>
      </c>
      <c r="B563" t="s">
        <v>194</v>
      </c>
      <c r="C563" t="s">
        <v>195</v>
      </c>
      <c r="D563" t="s">
        <v>241</v>
      </c>
      <c r="E563" s="5" t="s">
        <v>242</v>
      </c>
      <c r="F563" t="s">
        <v>104</v>
      </c>
      <c r="G563" t="s">
        <v>161</v>
      </c>
      <c r="H563" t="s">
        <v>20</v>
      </c>
      <c r="I563" t="s">
        <v>106</v>
      </c>
      <c r="J563">
        <v>408</v>
      </c>
      <c r="K563" t="s">
        <v>19</v>
      </c>
      <c r="L563">
        <v>2010</v>
      </c>
    </row>
    <row r="564" spans="1:12">
      <c r="A564" t="s">
        <v>170</v>
      </c>
      <c r="B564" t="s">
        <v>194</v>
      </c>
      <c r="C564" t="s">
        <v>246</v>
      </c>
      <c r="D564" t="s">
        <v>247</v>
      </c>
      <c r="E564" t="s">
        <v>102</v>
      </c>
      <c r="F564" t="s">
        <v>102</v>
      </c>
      <c r="G564" t="s">
        <v>161</v>
      </c>
      <c r="H564" t="s">
        <v>20</v>
      </c>
      <c r="I564" t="s">
        <v>106</v>
      </c>
      <c r="J564" t="s">
        <v>30</v>
      </c>
      <c r="L564">
        <v>2010</v>
      </c>
    </row>
    <row r="565" spans="1:12">
      <c r="A565" t="s">
        <v>170</v>
      </c>
      <c r="B565" t="s">
        <v>244</v>
      </c>
      <c r="C565" t="s">
        <v>245</v>
      </c>
      <c r="D565" t="s">
        <v>243</v>
      </c>
      <c r="E565" t="s">
        <v>102</v>
      </c>
      <c r="F565" t="s">
        <v>103</v>
      </c>
      <c r="G565" t="s">
        <v>161</v>
      </c>
      <c r="H565" t="s">
        <v>20</v>
      </c>
      <c r="I565" t="s">
        <v>106</v>
      </c>
      <c r="J565" t="s">
        <v>30</v>
      </c>
      <c r="L565">
        <v>2010</v>
      </c>
    </row>
    <row r="566" spans="1:12">
      <c r="A566" t="s">
        <v>170</v>
      </c>
      <c r="B566" t="s">
        <v>194</v>
      </c>
      <c r="C566" t="s">
        <v>195</v>
      </c>
      <c r="D566" t="s">
        <v>196</v>
      </c>
      <c r="E566" s="5" t="s">
        <v>197</v>
      </c>
      <c r="F566" t="s">
        <v>105</v>
      </c>
      <c r="G566" t="s">
        <v>161</v>
      </c>
      <c r="H566" t="s">
        <v>20</v>
      </c>
      <c r="I566" t="s">
        <v>106</v>
      </c>
      <c r="J566" t="s">
        <v>30</v>
      </c>
      <c r="L566">
        <v>2010</v>
      </c>
    </row>
    <row r="567" spans="1:12">
      <c r="A567" t="s">
        <v>170</v>
      </c>
      <c r="B567" t="s">
        <v>171</v>
      </c>
      <c r="C567" t="s">
        <v>173</v>
      </c>
      <c r="D567" t="s">
        <v>172</v>
      </c>
      <c r="E567" t="s">
        <v>54</v>
      </c>
      <c r="F567" t="s">
        <v>54</v>
      </c>
      <c r="G567" t="s">
        <v>161</v>
      </c>
      <c r="H567" t="s">
        <v>20</v>
      </c>
      <c r="I567" t="s">
        <v>106</v>
      </c>
      <c r="J567" t="s">
        <v>30</v>
      </c>
      <c r="L567">
        <v>2010</v>
      </c>
    </row>
    <row r="568" spans="1:12">
      <c r="A568" t="s">
        <v>170</v>
      </c>
      <c r="B568" t="s">
        <v>171</v>
      </c>
      <c r="C568" t="s">
        <v>173</v>
      </c>
      <c r="D568" t="s">
        <v>172</v>
      </c>
      <c r="E568" t="s">
        <v>102</v>
      </c>
      <c r="F568" t="s">
        <v>101</v>
      </c>
      <c r="G568" t="s">
        <v>161</v>
      </c>
      <c r="H568" t="s">
        <v>21</v>
      </c>
      <c r="I568" t="s">
        <v>106</v>
      </c>
      <c r="J568">
        <v>204</v>
      </c>
      <c r="K568" t="s">
        <v>19</v>
      </c>
      <c r="L568">
        <v>2010</v>
      </c>
    </row>
    <row r="569" spans="1:12">
      <c r="A569" t="s">
        <v>174</v>
      </c>
      <c r="B569" t="s">
        <v>183</v>
      </c>
      <c r="C569" t="s">
        <v>216</v>
      </c>
      <c r="D569" t="s">
        <v>216</v>
      </c>
      <c r="E569" s="5" t="s">
        <v>217</v>
      </c>
      <c r="F569" t="s">
        <v>15</v>
      </c>
      <c r="G569" t="s">
        <v>161</v>
      </c>
      <c r="H569" t="s">
        <v>21</v>
      </c>
      <c r="I569" t="s">
        <v>106</v>
      </c>
      <c r="J569">
        <v>55</v>
      </c>
      <c r="K569" t="s">
        <v>19</v>
      </c>
      <c r="L569">
        <v>2010</v>
      </c>
    </row>
    <row r="570" spans="1:12">
      <c r="A570" t="s">
        <v>174</v>
      </c>
      <c r="B570" t="s">
        <v>171</v>
      </c>
      <c r="C570" t="s">
        <v>173</v>
      </c>
      <c r="D570" t="s">
        <v>233</v>
      </c>
      <c r="E570" s="5" t="s">
        <v>230</v>
      </c>
      <c r="F570" t="s">
        <v>52</v>
      </c>
      <c r="G570" t="s">
        <v>161</v>
      </c>
      <c r="H570" t="s">
        <v>21</v>
      </c>
      <c r="I570" t="s">
        <v>106</v>
      </c>
      <c r="J570">
        <v>42</v>
      </c>
      <c r="K570" t="s">
        <v>19</v>
      </c>
      <c r="L570">
        <v>2010</v>
      </c>
    </row>
    <row r="571" spans="1:12">
      <c r="A571" t="s">
        <v>170</v>
      </c>
      <c r="B571" t="s">
        <v>194</v>
      </c>
      <c r="C571" t="s">
        <v>195</v>
      </c>
      <c r="D571" t="s">
        <v>241</v>
      </c>
      <c r="E571" s="5" t="s">
        <v>242</v>
      </c>
      <c r="F571" t="s">
        <v>104</v>
      </c>
      <c r="G571" t="s">
        <v>161</v>
      </c>
      <c r="H571" t="s">
        <v>21</v>
      </c>
      <c r="I571" t="s">
        <v>106</v>
      </c>
      <c r="J571">
        <v>36</v>
      </c>
      <c r="K571" t="s">
        <v>19</v>
      </c>
      <c r="L571">
        <v>2010</v>
      </c>
    </row>
    <row r="572" spans="1:12">
      <c r="A572" t="s">
        <v>170</v>
      </c>
      <c r="B572" t="s">
        <v>244</v>
      </c>
      <c r="C572" t="s">
        <v>245</v>
      </c>
      <c r="D572" t="s">
        <v>243</v>
      </c>
      <c r="E572" t="s">
        <v>102</v>
      </c>
      <c r="F572" t="s">
        <v>103</v>
      </c>
      <c r="G572" t="s">
        <v>161</v>
      </c>
      <c r="H572" t="s">
        <v>21</v>
      </c>
      <c r="I572" t="s">
        <v>106</v>
      </c>
      <c r="J572">
        <v>17</v>
      </c>
      <c r="K572" t="s">
        <v>19</v>
      </c>
      <c r="L572">
        <v>2010</v>
      </c>
    </row>
    <row r="573" spans="1:12">
      <c r="A573" t="s">
        <v>170</v>
      </c>
      <c r="B573" t="s">
        <v>171</v>
      </c>
      <c r="C573" t="s">
        <v>173</v>
      </c>
      <c r="D573" t="s">
        <v>172</v>
      </c>
      <c r="E573" t="s">
        <v>54</v>
      </c>
      <c r="F573" t="s">
        <v>54</v>
      </c>
      <c r="G573" t="s">
        <v>161</v>
      </c>
      <c r="H573" t="s">
        <v>21</v>
      </c>
      <c r="I573" t="s">
        <v>106</v>
      </c>
      <c r="J573">
        <v>15</v>
      </c>
      <c r="K573" t="s">
        <v>19</v>
      </c>
      <c r="L573">
        <v>2010</v>
      </c>
    </row>
    <row r="574" spans="1:12">
      <c r="A574" t="s">
        <v>170</v>
      </c>
      <c r="B574" t="s">
        <v>194</v>
      </c>
      <c r="C574" t="s">
        <v>195</v>
      </c>
      <c r="D574" t="s">
        <v>196</v>
      </c>
      <c r="E574" s="5" t="s">
        <v>197</v>
      </c>
      <c r="F574" t="s">
        <v>105</v>
      </c>
      <c r="G574" t="s">
        <v>161</v>
      </c>
      <c r="H574" t="s">
        <v>21</v>
      </c>
      <c r="I574" t="s">
        <v>106</v>
      </c>
      <c r="J574">
        <v>12</v>
      </c>
      <c r="K574" t="s">
        <v>19</v>
      </c>
      <c r="L574">
        <v>2010</v>
      </c>
    </row>
    <row r="575" spans="1:12">
      <c r="A575" t="s">
        <v>170</v>
      </c>
      <c r="B575" t="s">
        <v>194</v>
      </c>
      <c r="C575" t="s">
        <v>246</v>
      </c>
      <c r="D575" t="s">
        <v>247</v>
      </c>
      <c r="E575" t="s">
        <v>102</v>
      </c>
      <c r="F575" t="s">
        <v>102</v>
      </c>
      <c r="G575" t="s">
        <v>161</v>
      </c>
      <c r="H575" t="s">
        <v>21</v>
      </c>
      <c r="I575" t="s">
        <v>106</v>
      </c>
      <c r="J575">
        <v>8</v>
      </c>
      <c r="K575" t="s">
        <v>19</v>
      </c>
      <c r="L575">
        <v>2010</v>
      </c>
    </row>
    <row r="576" spans="1:12">
      <c r="A576" t="s">
        <v>174</v>
      </c>
      <c r="B576" t="s">
        <v>183</v>
      </c>
      <c r="C576" t="s">
        <v>216</v>
      </c>
      <c r="D576" t="s">
        <v>216</v>
      </c>
      <c r="E576" s="5" t="s">
        <v>217</v>
      </c>
      <c r="F576" t="s">
        <v>15</v>
      </c>
      <c r="G576" t="s">
        <v>161</v>
      </c>
      <c r="H576" t="s">
        <v>22</v>
      </c>
      <c r="I576" t="s">
        <v>106</v>
      </c>
      <c r="J576" s="6">
        <v>7.2700000000000001E-2</v>
      </c>
      <c r="K576" t="s">
        <v>23</v>
      </c>
      <c r="L576">
        <v>2010</v>
      </c>
    </row>
    <row r="577" spans="1:12">
      <c r="A577" t="s">
        <v>174</v>
      </c>
      <c r="B577" t="s">
        <v>171</v>
      </c>
      <c r="C577" t="s">
        <v>173</v>
      </c>
      <c r="D577" t="s">
        <v>233</v>
      </c>
      <c r="E577" s="5" t="s">
        <v>230</v>
      </c>
      <c r="F577" t="s">
        <v>52</v>
      </c>
      <c r="G577" t="s">
        <v>161</v>
      </c>
      <c r="H577" t="s">
        <v>22</v>
      </c>
      <c r="I577" t="s">
        <v>106</v>
      </c>
      <c r="J577" s="6">
        <v>9.5200000000000007E-2</v>
      </c>
      <c r="K577" t="s">
        <v>23</v>
      </c>
      <c r="L577">
        <v>2010</v>
      </c>
    </row>
    <row r="578" spans="1:12">
      <c r="A578" t="s">
        <v>170</v>
      </c>
      <c r="B578" t="s">
        <v>194</v>
      </c>
      <c r="C578" t="s">
        <v>195</v>
      </c>
      <c r="D578" t="s">
        <v>241</v>
      </c>
      <c r="E578" s="5" t="s">
        <v>242</v>
      </c>
      <c r="F578" t="s">
        <v>104</v>
      </c>
      <c r="G578" t="s">
        <v>161</v>
      </c>
      <c r="H578" t="s">
        <v>22</v>
      </c>
      <c r="I578" t="s">
        <v>106</v>
      </c>
      <c r="J578" s="6">
        <v>0.1111</v>
      </c>
      <c r="K578" t="s">
        <v>23</v>
      </c>
      <c r="L578">
        <v>2010</v>
      </c>
    </row>
    <row r="579" spans="1:12">
      <c r="A579" t="s">
        <v>170</v>
      </c>
      <c r="B579" t="s">
        <v>171</v>
      </c>
      <c r="C579" t="s">
        <v>173</v>
      </c>
      <c r="D579" t="s">
        <v>172</v>
      </c>
      <c r="E579" t="s">
        <v>102</v>
      </c>
      <c r="F579" t="s">
        <v>101</v>
      </c>
      <c r="G579" t="s">
        <v>161</v>
      </c>
      <c r="H579" t="s">
        <v>22</v>
      </c>
      <c r="I579" t="s">
        <v>106</v>
      </c>
      <c r="J579" s="6">
        <v>0.25979999999999998</v>
      </c>
      <c r="K579" t="s">
        <v>23</v>
      </c>
      <c r="L579">
        <v>2010</v>
      </c>
    </row>
    <row r="580" spans="1:12">
      <c r="A580" t="s">
        <v>170</v>
      </c>
      <c r="B580" t="s">
        <v>194</v>
      </c>
      <c r="C580" t="s">
        <v>246</v>
      </c>
      <c r="D580" t="s">
        <v>247</v>
      </c>
      <c r="E580" t="s">
        <v>102</v>
      </c>
      <c r="F580" t="s">
        <v>102</v>
      </c>
      <c r="G580" t="s">
        <v>161</v>
      </c>
      <c r="H580" t="s">
        <v>22</v>
      </c>
      <c r="I580" t="s">
        <v>106</v>
      </c>
      <c r="J580" s="4">
        <v>0</v>
      </c>
      <c r="K580" t="s">
        <v>23</v>
      </c>
      <c r="L580">
        <v>2010</v>
      </c>
    </row>
    <row r="581" spans="1:12">
      <c r="A581" t="s">
        <v>170</v>
      </c>
      <c r="B581" t="s">
        <v>244</v>
      </c>
      <c r="C581" t="s">
        <v>245</v>
      </c>
      <c r="D581" t="s">
        <v>243</v>
      </c>
      <c r="E581" t="s">
        <v>102</v>
      </c>
      <c r="F581" t="s">
        <v>103</v>
      </c>
      <c r="G581" t="s">
        <v>161</v>
      </c>
      <c r="H581" t="s">
        <v>22</v>
      </c>
      <c r="I581" t="s">
        <v>106</v>
      </c>
      <c r="J581" s="4">
        <v>0</v>
      </c>
      <c r="K581" t="s">
        <v>23</v>
      </c>
      <c r="L581">
        <v>2010</v>
      </c>
    </row>
    <row r="582" spans="1:12">
      <c r="A582" t="s">
        <v>170</v>
      </c>
      <c r="B582" t="s">
        <v>194</v>
      </c>
      <c r="C582" t="s">
        <v>195</v>
      </c>
      <c r="D582" t="s">
        <v>196</v>
      </c>
      <c r="E582" s="5" t="s">
        <v>197</v>
      </c>
      <c r="F582" t="s">
        <v>105</v>
      </c>
      <c r="G582" t="s">
        <v>161</v>
      </c>
      <c r="H582" t="s">
        <v>22</v>
      </c>
      <c r="I582" t="s">
        <v>106</v>
      </c>
      <c r="J582" s="4">
        <v>0</v>
      </c>
      <c r="K582" t="s">
        <v>23</v>
      </c>
      <c r="L582">
        <v>2010</v>
      </c>
    </row>
    <row r="583" spans="1:12">
      <c r="A583" t="s">
        <v>170</v>
      </c>
      <c r="B583" t="s">
        <v>171</v>
      </c>
      <c r="C583" t="s">
        <v>173</v>
      </c>
      <c r="D583" t="s">
        <v>172</v>
      </c>
      <c r="E583" t="s">
        <v>54</v>
      </c>
      <c r="F583" t="s">
        <v>54</v>
      </c>
      <c r="G583" t="s">
        <v>161</v>
      </c>
      <c r="H583" t="s">
        <v>22</v>
      </c>
      <c r="I583" t="s">
        <v>106</v>
      </c>
      <c r="J583" s="4">
        <v>0</v>
      </c>
      <c r="K583" t="s">
        <v>23</v>
      </c>
      <c r="L583">
        <v>2010</v>
      </c>
    </row>
    <row r="584" spans="1:12">
      <c r="A584" t="s">
        <v>170</v>
      </c>
      <c r="B584" t="s">
        <v>171</v>
      </c>
      <c r="C584" t="s">
        <v>173</v>
      </c>
      <c r="D584" t="s">
        <v>172</v>
      </c>
      <c r="E584" t="s">
        <v>102</v>
      </c>
      <c r="F584" t="s">
        <v>101</v>
      </c>
      <c r="G584" t="s">
        <v>161</v>
      </c>
      <c r="H584" t="s">
        <v>24</v>
      </c>
      <c r="I584" t="s">
        <v>106</v>
      </c>
      <c r="J584">
        <v>0</v>
      </c>
      <c r="K584" t="s">
        <v>19</v>
      </c>
      <c r="L584">
        <v>2010</v>
      </c>
    </row>
    <row r="585" spans="1:12">
      <c r="A585" t="s">
        <v>170</v>
      </c>
      <c r="B585" t="s">
        <v>194</v>
      </c>
      <c r="C585" t="s">
        <v>246</v>
      </c>
      <c r="D585" t="s">
        <v>247</v>
      </c>
      <c r="E585" t="s">
        <v>102</v>
      </c>
      <c r="F585" t="s">
        <v>102</v>
      </c>
      <c r="G585" t="s">
        <v>161</v>
      </c>
      <c r="H585" t="s">
        <v>24</v>
      </c>
      <c r="I585" t="s">
        <v>106</v>
      </c>
      <c r="J585" t="s">
        <v>30</v>
      </c>
      <c r="K585" t="s">
        <v>19</v>
      </c>
      <c r="L585">
        <v>2010</v>
      </c>
    </row>
    <row r="586" spans="1:12">
      <c r="A586" t="s">
        <v>170</v>
      </c>
      <c r="B586" t="s">
        <v>244</v>
      </c>
      <c r="C586" t="s">
        <v>245</v>
      </c>
      <c r="D586" t="s">
        <v>243</v>
      </c>
      <c r="E586" t="s">
        <v>102</v>
      </c>
      <c r="F586" t="s">
        <v>103</v>
      </c>
      <c r="G586" t="s">
        <v>161</v>
      </c>
      <c r="H586" t="s">
        <v>24</v>
      </c>
      <c r="I586" t="s">
        <v>106</v>
      </c>
      <c r="J586" t="s">
        <v>30</v>
      </c>
      <c r="K586" t="s">
        <v>19</v>
      </c>
      <c r="L586">
        <v>2010</v>
      </c>
    </row>
    <row r="587" spans="1:12">
      <c r="A587" t="s">
        <v>170</v>
      </c>
      <c r="B587" t="s">
        <v>194</v>
      </c>
      <c r="C587" t="s">
        <v>195</v>
      </c>
      <c r="D587" t="s">
        <v>241</v>
      </c>
      <c r="E587" s="5" t="s">
        <v>242</v>
      </c>
      <c r="F587" t="s">
        <v>104</v>
      </c>
      <c r="G587" t="s">
        <v>161</v>
      </c>
      <c r="H587" t="s">
        <v>24</v>
      </c>
      <c r="I587" t="s">
        <v>106</v>
      </c>
      <c r="J587">
        <v>0</v>
      </c>
      <c r="K587" t="s">
        <v>19</v>
      </c>
      <c r="L587">
        <v>2010</v>
      </c>
    </row>
    <row r="588" spans="1:12">
      <c r="A588" t="s">
        <v>170</v>
      </c>
      <c r="B588" t="s">
        <v>194</v>
      </c>
      <c r="C588" t="s">
        <v>195</v>
      </c>
      <c r="D588" t="s">
        <v>196</v>
      </c>
      <c r="E588" s="5" t="s">
        <v>197</v>
      </c>
      <c r="F588" t="s">
        <v>105</v>
      </c>
      <c r="G588" t="s">
        <v>161</v>
      </c>
      <c r="H588" t="s">
        <v>24</v>
      </c>
      <c r="I588" t="s">
        <v>106</v>
      </c>
      <c r="J588" t="s">
        <v>30</v>
      </c>
      <c r="K588" t="s">
        <v>19</v>
      </c>
      <c r="L588">
        <v>2010</v>
      </c>
    </row>
    <row r="589" spans="1:12">
      <c r="A589" t="s">
        <v>174</v>
      </c>
      <c r="B589" t="s">
        <v>183</v>
      </c>
      <c r="C589" t="s">
        <v>216</v>
      </c>
      <c r="D589" t="s">
        <v>216</v>
      </c>
      <c r="E589" s="5" t="s">
        <v>217</v>
      </c>
      <c r="F589" t="s">
        <v>15</v>
      </c>
      <c r="G589" t="s">
        <v>161</v>
      </c>
      <c r="H589" t="s">
        <v>24</v>
      </c>
      <c r="I589" t="s">
        <v>106</v>
      </c>
      <c r="J589">
        <v>0</v>
      </c>
      <c r="K589" t="s">
        <v>19</v>
      </c>
      <c r="L589">
        <v>2010</v>
      </c>
    </row>
    <row r="590" spans="1:12">
      <c r="A590" t="s">
        <v>174</v>
      </c>
      <c r="B590" t="s">
        <v>171</v>
      </c>
      <c r="C590" t="s">
        <v>173</v>
      </c>
      <c r="D590" t="s">
        <v>233</v>
      </c>
      <c r="E590" s="5" t="s">
        <v>230</v>
      </c>
      <c r="F590" t="s">
        <v>52</v>
      </c>
      <c r="G590" t="s">
        <v>161</v>
      </c>
      <c r="H590" t="s">
        <v>24</v>
      </c>
      <c r="I590" t="s">
        <v>106</v>
      </c>
      <c r="J590">
        <v>0</v>
      </c>
      <c r="K590" t="s">
        <v>19</v>
      </c>
      <c r="L590">
        <v>2010</v>
      </c>
    </row>
    <row r="591" spans="1:12">
      <c r="A591" t="s">
        <v>170</v>
      </c>
      <c r="B591" t="s">
        <v>171</v>
      </c>
      <c r="C591" t="s">
        <v>173</v>
      </c>
      <c r="D591" t="s">
        <v>172</v>
      </c>
      <c r="E591" t="s">
        <v>54</v>
      </c>
      <c r="F591" t="s">
        <v>54</v>
      </c>
      <c r="G591" t="s">
        <v>161</v>
      </c>
      <c r="H591" t="s">
        <v>24</v>
      </c>
      <c r="I591" t="s">
        <v>106</v>
      </c>
      <c r="J591" t="s">
        <v>30</v>
      </c>
      <c r="K591" t="s">
        <v>19</v>
      </c>
      <c r="L591">
        <v>2010</v>
      </c>
    </row>
    <row r="592" spans="1:12">
      <c r="A592" t="s">
        <v>170</v>
      </c>
      <c r="B592" t="s">
        <v>194</v>
      </c>
      <c r="C592" t="s">
        <v>195</v>
      </c>
      <c r="D592" t="s">
        <v>241</v>
      </c>
      <c r="E592" s="5" t="s">
        <v>242</v>
      </c>
      <c r="F592" t="s">
        <v>61</v>
      </c>
      <c r="G592" t="s">
        <v>168</v>
      </c>
      <c r="H592" t="s">
        <v>17</v>
      </c>
      <c r="I592" t="s">
        <v>107</v>
      </c>
      <c r="J592">
        <v>0</v>
      </c>
      <c r="K592" t="s">
        <v>19</v>
      </c>
      <c r="L592">
        <v>2010</v>
      </c>
    </row>
    <row r="593" spans="1:12">
      <c r="A593" t="s">
        <v>174</v>
      </c>
      <c r="B593" t="s">
        <v>171</v>
      </c>
      <c r="C593" t="s">
        <v>173</v>
      </c>
      <c r="D593" t="s">
        <v>172</v>
      </c>
      <c r="E593" t="s">
        <v>187</v>
      </c>
      <c r="F593" t="s">
        <v>55</v>
      </c>
      <c r="G593" t="s">
        <v>168</v>
      </c>
      <c r="H593" t="s">
        <v>17</v>
      </c>
      <c r="I593" t="s">
        <v>107</v>
      </c>
      <c r="J593">
        <v>0</v>
      </c>
      <c r="K593" t="s">
        <v>19</v>
      </c>
      <c r="L593">
        <v>2010</v>
      </c>
    </row>
    <row r="594" spans="1:12">
      <c r="A594" t="s">
        <v>170</v>
      </c>
      <c r="B594" t="s">
        <v>179</v>
      </c>
      <c r="C594" t="s">
        <v>208</v>
      </c>
      <c r="D594" t="s">
        <v>209</v>
      </c>
      <c r="E594" s="5" t="s">
        <v>210</v>
      </c>
      <c r="F594" t="s">
        <v>62</v>
      </c>
      <c r="G594" t="s">
        <v>168</v>
      </c>
      <c r="H594" t="s">
        <v>17</v>
      </c>
      <c r="I594" t="s">
        <v>107</v>
      </c>
      <c r="J594">
        <v>0</v>
      </c>
      <c r="K594" t="s">
        <v>19</v>
      </c>
      <c r="L594">
        <v>2010</v>
      </c>
    </row>
    <row r="595" spans="1:12">
      <c r="A595" t="s">
        <v>174</v>
      </c>
      <c r="B595" t="s">
        <v>211</v>
      </c>
      <c r="C595" t="s">
        <v>212</v>
      </c>
      <c r="D595" t="s">
        <v>213</v>
      </c>
      <c r="E595" s="5" t="s">
        <v>214</v>
      </c>
      <c r="F595" t="s">
        <v>47</v>
      </c>
      <c r="G595" t="s">
        <v>168</v>
      </c>
      <c r="H595" t="s">
        <v>17</v>
      </c>
      <c r="I595" t="s">
        <v>107</v>
      </c>
      <c r="J595">
        <v>0</v>
      </c>
      <c r="K595" t="s">
        <v>19</v>
      </c>
      <c r="L595">
        <v>2010</v>
      </c>
    </row>
    <row r="596" spans="1:12">
      <c r="A596" t="s">
        <v>174</v>
      </c>
      <c r="B596" t="s">
        <v>189</v>
      </c>
      <c r="C596" t="s">
        <v>219</v>
      </c>
      <c r="D596" t="s">
        <v>220</v>
      </c>
      <c r="E596" s="5" t="s">
        <v>221</v>
      </c>
      <c r="F596" t="s">
        <v>26</v>
      </c>
      <c r="G596" t="s">
        <v>168</v>
      </c>
      <c r="H596" t="s">
        <v>17</v>
      </c>
      <c r="I596" t="s">
        <v>107</v>
      </c>
      <c r="J596">
        <v>0</v>
      </c>
      <c r="K596" t="s">
        <v>19</v>
      </c>
      <c r="L596">
        <v>2010</v>
      </c>
    </row>
    <row r="597" spans="1:12">
      <c r="A597" t="s">
        <v>174</v>
      </c>
      <c r="B597" t="s">
        <v>198</v>
      </c>
      <c r="C597" t="s">
        <v>225</v>
      </c>
      <c r="D597" t="s">
        <v>226</v>
      </c>
      <c r="E597" s="5" t="s">
        <v>227</v>
      </c>
      <c r="F597" t="s">
        <v>53</v>
      </c>
      <c r="G597" t="s">
        <v>168</v>
      </c>
      <c r="H597" t="s">
        <v>17</v>
      </c>
      <c r="I597" t="s">
        <v>107</v>
      </c>
      <c r="J597">
        <v>0</v>
      </c>
      <c r="K597" t="s">
        <v>19</v>
      </c>
      <c r="L597">
        <v>2010</v>
      </c>
    </row>
    <row r="598" spans="1:12">
      <c r="A598" t="s">
        <v>174</v>
      </c>
      <c r="B598" t="s">
        <v>171</v>
      </c>
      <c r="C598" t="s">
        <v>173</v>
      </c>
      <c r="D598" t="s">
        <v>172</v>
      </c>
      <c r="E598" t="s">
        <v>187</v>
      </c>
      <c r="F598" t="s">
        <v>55</v>
      </c>
      <c r="G598" t="s">
        <v>168</v>
      </c>
      <c r="H598" t="s">
        <v>20</v>
      </c>
      <c r="I598" t="s">
        <v>107</v>
      </c>
      <c r="J598">
        <v>435.8</v>
      </c>
      <c r="L598">
        <v>2010</v>
      </c>
    </row>
    <row r="599" spans="1:12">
      <c r="A599" t="s">
        <v>174</v>
      </c>
      <c r="B599" t="s">
        <v>198</v>
      </c>
      <c r="C599" t="s">
        <v>225</v>
      </c>
      <c r="D599" t="s">
        <v>226</v>
      </c>
      <c r="E599" s="5" t="s">
        <v>227</v>
      </c>
      <c r="F599" t="s">
        <v>53</v>
      </c>
      <c r="G599" t="s">
        <v>168</v>
      </c>
      <c r="H599" t="s">
        <v>20</v>
      </c>
      <c r="I599" t="s">
        <v>107</v>
      </c>
      <c r="J599">
        <v>425.3</v>
      </c>
      <c r="L599">
        <v>2010</v>
      </c>
    </row>
    <row r="600" spans="1:12">
      <c r="A600" t="s">
        <v>174</v>
      </c>
      <c r="B600" t="s">
        <v>189</v>
      </c>
      <c r="C600" t="s">
        <v>219</v>
      </c>
      <c r="D600" t="s">
        <v>220</v>
      </c>
      <c r="E600" s="5" t="s">
        <v>221</v>
      </c>
      <c r="F600" t="s">
        <v>26</v>
      </c>
      <c r="G600" t="s">
        <v>168</v>
      </c>
      <c r="H600" t="s">
        <v>20</v>
      </c>
      <c r="I600" t="s">
        <v>107</v>
      </c>
      <c r="J600">
        <v>420.2</v>
      </c>
      <c r="L600">
        <v>2010</v>
      </c>
    </row>
    <row r="601" spans="1:12">
      <c r="A601" t="s">
        <v>170</v>
      </c>
      <c r="B601" t="s">
        <v>194</v>
      </c>
      <c r="C601" t="s">
        <v>195</v>
      </c>
      <c r="D601" t="s">
        <v>241</v>
      </c>
      <c r="E601" s="5" t="s">
        <v>242</v>
      </c>
      <c r="F601" t="s">
        <v>61</v>
      </c>
      <c r="G601" t="s">
        <v>168</v>
      </c>
      <c r="H601" t="s">
        <v>20</v>
      </c>
      <c r="I601" t="s">
        <v>107</v>
      </c>
      <c r="J601">
        <v>407.5</v>
      </c>
      <c r="L601">
        <v>2010</v>
      </c>
    </row>
    <row r="602" spans="1:12">
      <c r="A602" t="s">
        <v>174</v>
      </c>
      <c r="B602" t="s">
        <v>211</v>
      </c>
      <c r="C602" t="s">
        <v>212</v>
      </c>
      <c r="D602" t="s">
        <v>213</v>
      </c>
      <c r="E602" s="5" t="s">
        <v>214</v>
      </c>
      <c r="F602" t="s">
        <v>47</v>
      </c>
      <c r="G602" t="s">
        <v>168</v>
      </c>
      <c r="H602" t="s">
        <v>20</v>
      </c>
      <c r="I602" t="s">
        <v>107</v>
      </c>
      <c r="J602">
        <v>389</v>
      </c>
      <c r="L602">
        <v>2010</v>
      </c>
    </row>
    <row r="603" spans="1:12">
      <c r="A603" t="s">
        <v>170</v>
      </c>
      <c r="B603" t="s">
        <v>179</v>
      </c>
      <c r="C603" t="s">
        <v>208</v>
      </c>
      <c r="D603" t="s">
        <v>209</v>
      </c>
      <c r="E603" s="5" t="s">
        <v>210</v>
      </c>
      <c r="F603" t="s">
        <v>62</v>
      </c>
      <c r="G603" t="s">
        <v>168</v>
      </c>
      <c r="H603" t="s">
        <v>20</v>
      </c>
      <c r="I603" t="s">
        <v>107</v>
      </c>
      <c r="J603">
        <v>357</v>
      </c>
      <c r="L603">
        <v>2010</v>
      </c>
    </row>
    <row r="604" spans="1:12">
      <c r="A604" t="s">
        <v>174</v>
      </c>
      <c r="B604" t="s">
        <v>171</v>
      </c>
      <c r="C604" t="s">
        <v>173</v>
      </c>
      <c r="D604" t="s">
        <v>172</v>
      </c>
      <c r="E604" t="s">
        <v>187</v>
      </c>
      <c r="F604" t="s">
        <v>55</v>
      </c>
      <c r="G604" t="s">
        <v>168</v>
      </c>
      <c r="H604" t="s">
        <v>21</v>
      </c>
      <c r="I604" t="s">
        <v>107</v>
      </c>
      <c r="J604">
        <v>24</v>
      </c>
      <c r="L604">
        <v>2010</v>
      </c>
    </row>
    <row r="605" spans="1:12">
      <c r="A605" t="s">
        <v>174</v>
      </c>
      <c r="B605" t="s">
        <v>198</v>
      </c>
      <c r="C605" t="s">
        <v>225</v>
      </c>
      <c r="D605" t="s">
        <v>226</v>
      </c>
      <c r="E605" s="5" t="s">
        <v>227</v>
      </c>
      <c r="F605" t="s">
        <v>53</v>
      </c>
      <c r="G605" t="s">
        <v>168</v>
      </c>
      <c r="H605" t="s">
        <v>21</v>
      </c>
      <c r="I605" t="s">
        <v>107</v>
      </c>
      <c r="J605">
        <v>23</v>
      </c>
      <c r="L605">
        <v>2010</v>
      </c>
    </row>
    <row r="606" spans="1:12">
      <c r="A606" t="s">
        <v>170</v>
      </c>
      <c r="B606" t="s">
        <v>194</v>
      </c>
      <c r="C606" t="s">
        <v>195</v>
      </c>
      <c r="D606" t="s">
        <v>241</v>
      </c>
      <c r="E606" s="5" t="s">
        <v>242</v>
      </c>
      <c r="F606" t="s">
        <v>61</v>
      </c>
      <c r="G606" t="s">
        <v>168</v>
      </c>
      <c r="H606" t="s">
        <v>21</v>
      </c>
      <c r="I606" t="s">
        <v>107</v>
      </c>
      <c r="J606">
        <v>13</v>
      </c>
      <c r="L606">
        <v>2010</v>
      </c>
    </row>
    <row r="607" spans="1:12">
      <c r="A607" t="s">
        <v>170</v>
      </c>
      <c r="B607" t="s">
        <v>179</v>
      </c>
      <c r="C607" t="s">
        <v>208</v>
      </c>
      <c r="D607" t="s">
        <v>209</v>
      </c>
      <c r="E607" s="5" t="s">
        <v>210</v>
      </c>
      <c r="F607" t="s">
        <v>62</v>
      </c>
      <c r="G607" t="s">
        <v>168</v>
      </c>
      <c r="H607" t="s">
        <v>21</v>
      </c>
      <c r="I607" t="s">
        <v>107</v>
      </c>
      <c r="J607">
        <v>13</v>
      </c>
      <c r="L607">
        <v>2010</v>
      </c>
    </row>
    <row r="608" spans="1:12">
      <c r="A608" t="s">
        <v>174</v>
      </c>
      <c r="B608" t="s">
        <v>211</v>
      </c>
      <c r="C608" t="s">
        <v>212</v>
      </c>
      <c r="D608" t="s">
        <v>213</v>
      </c>
      <c r="E608" s="5" t="s">
        <v>214</v>
      </c>
      <c r="F608" t="s">
        <v>47</v>
      </c>
      <c r="G608" t="s">
        <v>168</v>
      </c>
      <c r="H608" t="s">
        <v>21</v>
      </c>
      <c r="I608" t="s">
        <v>107</v>
      </c>
      <c r="J608">
        <v>12</v>
      </c>
      <c r="L608">
        <v>2010</v>
      </c>
    </row>
    <row r="609" spans="1:12">
      <c r="A609" t="s">
        <v>174</v>
      </c>
      <c r="B609" t="s">
        <v>189</v>
      </c>
      <c r="C609" t="s">
        <v>219</v>
      </c>
      <c r="D609" t="s">
        <v>220</v>
      </c>
      <c r="E609" s="5" t="s">
        <v>221</v>
      </c>
      <c r="F609" t="s">
        <v>26</v>
      </c>
      <c r="G609" t="s">
        <v>168</v>
      </c>
      <c r="H609" t="s">
        <v>21</v>
      </c>
      <c r="I609" t="s">
        <v>107</v>
      </c>
      <c r="J609">
        <v>8</v>
      </c>
      <c r="L609">
        <v>2010</v>
      </c>
    </row>
    <row r="610" spans="1:12">
      <c r="A610" t="s">
        <v>174</v>
      </c>
      <c r="B610" t="s">
        <v>171</v>
      </c>
      <c r="C610" t="s">
        <v>173</v>
      </c>
      <c r="D610" t="s">
        <v>172</v>
      </c>
      <c r="E610" t="s">
        <v>187</v>
      </c>
      <c r="F610" t="s">
        <v>55</v>
      </c>
      <c r="G610" t="s">
        <v>168</v>
      </c>
      <c r="H610" t="s">
        <v>22</v>
      </c>
      <c r="I610" t="s">
        <v>107</v>
      </c>
      <c r="J610" s="6">
        <v>0.20830000000000001</v>
      </c>
      <c r="K610" t="s">
        <v>23</v>
      </c>
      <c r="L610">
        <v>2010</v>
      </c>
    </row>
    <row r="611" spans="1:12">
      <c r="A611" t="s">
        <v>170</v>
      </c>
      <c r="B611" t="s">
        <v>194</v>
      </c>
      <c r="C611" t="s">
        <v>195</v>
      </c>
      <c r="D611" t="s">
        <v>241</v>
      </c>
      <c r="E611" s="5" t="s">
        <v>242</v>
      </c>
      <c r="F611" t="s">
        <v>61</v>
      </c>
      <c r="G611" t="s">
        <v>168</v>
      </c>
      <c r="H611" t="s">
        <v>22</v>
      </c>
      <c r="I611" t="s">
        <v>107</v>
      </c>
      <c r="J611" s="6">
        <v>0.46150000000000002</v>
      </c>
      <c r="K611" t="s">
        <v>23</v>
      </c>
      <c r="L611">
        <v>2010</v>
      </c>
    </row>
    <row r="612" spans="1:12">
      <c r="A612" t="s">
        <v>174</v>
      </c>
      <c r="B612" t="s">
        <v>211</v>
      </c>
      <c r="C612" t="s">
        <v>212</v>
      </c>
      <c r="D612" t="s">
        <v>213</v>
      </c>
      <c r="E612" s="5" t="s">
        <v>214</v>
      </c>
      <c r="F612" t="s">
        <v>47</v>
      </c>
      <c r="G612" t="s">
        <v>168</v>
      </c>
      <c r="H612" t="s">
        <v>22</v>
      </c>
      <c r="I612" t="s">
        <v>107</v>
      </c>
      <c r="J612" s="4">
        <v>0.5</v>
      </c>
      <c r="K612" t="s">
        <v>23</v>
      </c>
      <c r="L612">
        <v>2010</v>
      </c>
    </row>
    <row r="613" spans="1:12">
      <c r="A613" t="s">
        <v>174</v>
      </c>
      <c r="B613" t="s">
        <v>198</v>
      </c>
      <c r="C613" t="s">
        <v>225</v>
      </c>
      <c r="D613" t="s">
        <v>226</v>
      </c>
      <c r="E613" s="5" t="s">
        <v>227</v>
      </c>
      <c r="F613" t="s">
        <v>53</v>
      </c>
      <c r="G613" t="s">
        <v>168</v>
      </c>
      <c r="H613" t="s">
        <v>22</v>
      </c>
      <c r="I613" t="s">
        <v>107</v>
      </c>
      <c r="J613" s="6">
        <v>0.60870000000000002</v>
      </c>
      <c r="K613" t="s">
        <v>23</v>
      </c>
      <c r="L613">
        <v>2010</v>
      </c>
    </row>
    <row r="614" spans="1:12">
      <c r="A614" t="s">
        <v>174</v>
      </c>
      <c r="B614" t="s">
        <v>189</v>
      </c>
      <c r="C614" t="s">
        <v>219</v>
      </c>
      <c r="D614" t="s">
        <v>220</v>
      </c>
      <c r="E614" s="5" t="s">
        <v>221</v>
      </c>
      <c r="F614" t="s">
        <v>26</v>
      </c>
      <c r="G614" t="s">
        <v>168</v>
      </c>
      <c r="H614" t="s">
        <v>22</v>
      </c>
      <c r="I614" t="s">
        <v>107</v>
      </c>
      <c r="J614" s="4">
        <v>0.75</v>
      </c>
      <c r="K614" t="s">
        <v>23</v>
      </c>
      <c r="L614">
        <v>2010</v>
      </c>
    </row>
    <row r="615" spans="1:12">
      <c r="A615" t="s">
        <v>170</v>
      </c>
      <c r="B615" t="s">
        <v>179</v>
      </c>
      <c r="C615" t="s">
        <v>208</v>
      </c>
      <c r="D615" t="s">
        <v>209</v>
      </c>
      <c r="E615" s="5" t="s">
        <v>210</v>
      </c>
      <c r="F615" t="s">
        <v>62</v>
      </c>
      <c r="G615" t="s">
        <v>168</v>
      </c>
      <c r="H615" t="s">
        <v>22</v>
      </c>
      <c r="I615" t="s">
        <v>107</v>
      </c>
      <c r="J615" s="6">
        <v>0.84619999999999995</v>
      </c>
      <c r="K615" t="s">
        <v>23</v>
      </c>
      <c r="L615">
        <v>2010</v>
      </c>
    </row>
    <row r="616" spans="1:12">
      <c r="A616" t="s">
        <v>170</v>
      </c>
      <c r="B616" t="s">
        <v>194</v>
      </c>
      <c r="C616" t="s">
        <v>195</v>
      </c>
      <c r="D616" t="s">
        <v>241</v>
      </c>
      <c r="E616" s="5" t="s">
        <v>242</v>
      </c>
      <c r="F616" t="s">
        <v>61</v>
      </c>
      <c r="G616" t="s">
        <v>168</v>
      </c>
      <c r="H616" t="s">
        <v>24</v>
      </c>
      <c r="I616" t="s">
        <v>107</v>
      </c>
      <c r="J616">
        <v>0</v>
      </c>
      <c r="K616" t="s">
        <v>19</v>
      </c>
      <c r="L616">
        <v>2010</v>
      </c>
    </row>
    <row r="617" spans="1:12">
      <c r="A617" t="s">
        <v>174</v>
      </c>
      <c r="B617" t="s">
        <v>171</v>
      </c>
      <c r="C617" t="s">
        <v>173</v>
      </c>
      <c r="D617" t="s">
        <v>172</v>
      </c>
      <c r="E617" t="s">
        <v>187</v>
      </c>
      <c r="F617" t="s">
        <v>55</v>
      </c>
      <c r="G617" t="s">
        <v>168</v>
      </c>
      <c r="H617" t="s">
        <v>24</v>
      </c>
      <c r="I617" t="s">
        <v>107</v>
      </c>
      <c r="J617">
        <v>0</v>
      </c>
      <c r="K617" t="s">
        <v>19</v>
      </c>
      <c r="L617">
        <v>2010</v>
      </c>
    </row>
    <row r="618" spans="1:12">
      <c r="A618" t="s">
        <v>170</v>
      </c>
      <c r="B618" t="s">
        <v>179</v>
      </c>
      <c r="C618" t="s">
        <v>208</v>
      </c>
      <c r="D618" t="s">
        <v>209</v>
      </c>
      <c r="E618" s="5" t="s">
        <v>210</v>
      </c>
      <c r="F618" t="s">
        <v>62</v>
      </c>
      <c r="G618" t="s">
        <v>168</v>
      </c>
      <c r="H618" t="s">
        <v>24</v>
      </c>
      <c r="I618" t="s">
        <v>107</v>
      </c>
      <c r="J618">
        <v>0</v>
      </c>
      <c r="K618" t="s">
        <v>19</v>
      </c>
      <c r="L618">
        <v>2010</v>
      </c>
    </row>
    <row r="619" spans="1:12">
      <c r="A619" t="s">
        <v>174</v>
      </c>
      <c r="B619" t="s">
        <v>211</v>
      </c>
      <c r="C619" t="s">
        <v>212</v>
      </c>
      <c r="D619" t="s">
        <v>213</v>
      </c>
      <c r="E619" s="5" t="s">
        <v>214</v>
      </c>
      <c r="F619" t="s">
        <v>47</v>
      </c>
      <c r="G619" t="s">
        <v>168</v>
      </c>
      <c r="H619" t="s">
        <v>24</v>
      </c>
      <c r="I619" t="s">
        <v>107</v>
      </c>
      <c r="J619">
        <v>0</v>
      </c>
      <c r="K619" t="s">
        <v>19</v>
      </c>
      <c r="L619">
        <v>2010</v>
      </c>
    </row>
    <row r="620" spans="1:12">
      <c r="A620" t="s">
        <v>174</v>
      </c>
      <c r="B620" t="s">
        <v>189</v>
      </c>
      <c r="C620" t="s">
        <v>219</v>
      </c>
      <c r="D620" t="s">
        <v>220</v>
      </c>
      <c r="E620" s="5" t="s">
        <v>221</v>
      </c>
      <c r="F620" t="s">
        <v>26</v>
      </c>
      <c r="G620" t="s">
        <v>168</v>
      </c>
      <c r="H620" t="s">
        <v>24</v>
      </c>
      <c r="I620" t="s">
        <v>107</v>
      </c>
      <c r="J620">
        <v>0</v>
      </c>
      <c r="K620" t="s">
        <v>19</v>
      </c>
      <c r="L620">
        <v>2010</v>
      </c>
    </row>
    <row r="621" spans="1:12">
      <c r="A621" t="s">
        <v>174</v>
      </c>
      <c r="B621" t="s">
        <v>198</v>
      </c>
      <c r="C621" t="s">
        <v>225</v>
      </c>
      <c r="D621" t="s">
        <v>226</v>
      </c>
      <c r="E621" s="5" t="s">
        <v>227</v>
      </c>
      <c r="F621" t="s">
        <v>53</v>
      </c>
      <c r="G621" t="s">
        <v>168</v>
      </c>
      <c r="H621" t="s">
        <v>24</v>
      </c>
      <c r="I621" t="s">
        <v>107</v>
      </c>
      <c r="J621">
        <v>0</v>
      </c>
      <c r="K621" t="s">
        <v>19</v>
      </c>
      <c r="L621">
        <v>2010</v>
      </c>
    </row>
    <row r="622" spans="1:12">
      <c r="A622" t="s">
        <v>174</v>
      </c>
      <c r="B622" t="s">
        <v>171</v>
      </c>
      <c r="C622" t="s">
        <v>173</v>
      </c>
      <c r="D622" t="s">
        <v>172</v>
      </c>
      <c r="E622" t="s">
        <v>177</v>
      </c>
      <c r="F622" t="s">
        <v>108</v>
      </c>
      <c r="G622" t="s">
        <v>165</v>
      </c>
      <c r="H622" t="s">
        <v>17</v>
      </c>
      <c r="I622" t="s">
        <v>111</v>
      </c>
      <c r="J622">
        <v>38</v>
      </c>
      <c r="K622" t="s">
        <v>19</v>
      </c>
      <c r="L622">
        <v>2010</v>
      </c>
    </row>
    <row r="623" spans="1:12">
      <c r="A623" t="s">
        <v>174</v>
      </c>
      <c r="B623" t="s">
        <v>211</v>
      </c>
      <c r="C623" t="s">
        <v>212</v>
      </c>
      <c r="D623" t="s">
        <v>223</v>
      </c>
      <c r="E623" s="5" t="s">
        <v>224</v>
      </c>
      <c r="F623" t="s">
        <v>109</v>
      </c>
      <c r="G623" t="s">
        <v>165</v>
      </c>
      <c r="H623" t="s">
        <v>17</v>
      </c>
      <c r="I623" t="s">
        <v>111</v>
      </c>
      <c r="J623">
        <v>1</v>
      </c>
      <c r="K623" t="s">
        <v>19</v>
      </c>
      <c r="L623">
        <v>2010</v>
      </c>
    </row>
    <row r="624" spans="1:12">
      <c r="A624" t="s">
        <v>174</v>
      </c>
      <c r="B624" t="s">
        <v>189</v>
      </c>
      <c r="C624" t="s">
        <v>219</v>
      </c>
      <c r="D624" t="s">
        <v>220</v>
      </c>
      <c r="E624" s="5" t="s">
        <v>221</v>
      </c>
      <c r="F624" t="s">
        <v>110</v>
      </c>
      <c r="G624" t="s">
        <v>165</v>
      </c>
      <c r="H624" t="s">
        <v>17</v>
      </c>
      <c r="I624" t="s">
        <v>111</v>
      </c>
      <c r="J624">
        <v>0</v>
      </c>
      <c r="K624" t="s">
        <v>19</v>
      </c>
      <c r="L624">
        <v>2010</v>
      </c>
    </row>
    <row r="625" spans="1:12">
      <c r="A625" t="s">
        <v>174</v>
      </c>
      <c r="B625" t="s">
        <v>171</v>
      </c>
      <c r="C625" t="s">
        <v>173</v>
      </c>
      <c r="D625" t="s">
        <v>172</v>
      </c>
      <c r="E625" t="s">
        <v>177</v>
      </c>
      <c r="F625" t="s">
        <v>108</v>
      </c>
      <c r="G625" t="s">
        <v>165</v>
      </c>
      <c r="H625" t="s">
        <v>20</v>
      </c>
      <c r="I625" t="s">
        <v>111</v>
      </c>
      <c r="J625">
        <v>430.5</v>
      </c>
      <c r="L625">
        <v>2010</v>
      </c>
    </row>
    <row r="626" spans="1:12">
      <c r="A626" t="s">
        <v>174</v>
      </c>
      <c r="B626" t="s">
        <v>211</v>
      </c>
      <c r="C626" t="s">
        <v>212</v>
      </c>
      <c r="D626" t="s">
        <v>223</v>
      </c>
      <c r="E626" s="5" t="s">
        <v>224</v>
      </c>
      <c r="F626" t="s">
        <v>109</v>
      </c>
      <c r="G626" t="s">
        <v>165</v>
      </c>
      <c r="H626" t="s">
        <v>20</v>
      </c>
      <c r="I626" t="s">
        <v>111</v>
      </c>
      <c r="J626">
        <v>427.4</v>
      </c>
      <c r="L626">
        <v>2010</v>
      </c>
    </row>
    <row r="627" spans="1:12">
      <c r="A627" t="s">
        <v>174</v>
      </c>
      <c r="B627" t="s">
        <v>189</v>
      </c>
      <c r="C627" t="s">
        <v>219</v>
      </c>
      <c r="D627" t="s">
        <v>220</v>
      </c>
      <c r="E627" s="5" t="s">
        <v>221</v>
      </c>
      <c r="F627" t="s">
        <v>110</v>
      </c>
      <c r="G627" t="s">
        <v>165</v>
      </c>
      <c r="H627" t="s">
        <v>20</v>
      </c>
      <c r="I627" t="s">
        <v>111</v>
      </c>
      <c r="J627">
        <v>420.5</v>
      </c>
      <c r="L627">
        <v>2010</v>
      </c>
    </row>
    <row r="628" spans="1:12">
      <c r="A628" t="s">
        <v>174</v>
      </c>
      <c r="B628" t="s">
        <v>171</v>
      </c>
      <c r="C628" t="s">
        <v>173</v>
      </c>
      <c r="D628" t="s">
        <v>172</v>
      </c>
      <c r="E628" t="s">
        <v>177</v>
      </c>
      <c r="F628" t="s">
        <v>108</v>
      </c>
      <c r="G628" t="s">
        <v>165</v>
      </c>
      <c r="H628" t="s">
        <v>21</v>
      </c>
      <c r="I628" t="s">
        <v>111</v>
      </c>
      <c r="J628">
        <v>471</v>
      </c>
      <c r="K628" t="s">
        <v>19</v>
      </c>
      <c r="L628">
        <v>2010</v>
      </c>
    </row>
    <row r="629" spans="1:12">
      <c r="A629" t="s">
        <v>174</v>
      </c>
      <c r="B629" t="s">
        <v>189</v>
      </c>
      <c r="C629" t="s">
        <v>219</v>
      </c>
      <c r="D629" t="s">
        <v>220</v>
      </c>
      <c r="E629" s="5" t="s">
        <v>221</v>
      </c>
      <c r="F629" t="s">
        <v>110</v>
      </c>
      <c r="G629" t="s">
        <v>165</v>
      </c>
      <c r="H629" t="s">
        <v>21</v>
      </c>
      <c r="I629" t="s">
        <v>111</v>
      </c>
      <c r="J629">
        <v>40</v>
      </c>
      <c r="K629" t="s">
        <v>19</v>
      </c>
      <c r="L629">
        <v>2010</v>
      </c>
    </row>
    <row r="630" spans="1:12">
      <c r="A630" t="s">
        <v>174</v>
      </c>
      <c r="B630" t="s">
        <v>211</v>
      </c>
      <c r="C630" t="s">
        <v>212</v>
      </c>
      <c r="D630" t="s">
        <v>223</v>
      </c>
      <c r="E630" s="5" t="s">
        <v>224</v>
      </c>
      <c r="F630" t="s">
        <v>109</v>
      </c>
      <c r="G630" t="s">
        <v>165</v>
      </c>
      <c r="H630" t="s">
        <v>21</v>
      </c>
      <c r="I630" t="s">
        <v>111</v>
      </c>
      <c r="J630">
        <v>36</v>
      </c>
      <c r="K630" t="s">
        <v>19</v>
      </c>
      <c r="L630">
        <v>2010</v>
      </c>
    </row>
    <row r="631" spans="1:12">
      <c r="A631" t="s">
        <v>174</v>
      </c>
      <c r="B631" t="s">
        <v>189</v>
      </c>
      <c r="C631" t="s">
        <v>219</v>
      </c>
      <c r="D631" t="s">
        <v>220</v>
      </c>
      <c r="E631" s="5" t="s">
        <v>221</v>
      </c>
      <c r="F631" t="s">
        <v>110</v>
      </c>
      <c r="G631" t="s">
        <v>165</v>
      </c>
      <c r="H631" t="s">
        <v>22</v>
      </c>
      <c r="I631" t="s">
        <v>111</v>
      </c>
      <c r="J631" s="4">
        <v>0.15</v>
      </c>
      <c r="K631" t="s">
        <v>23</v>
      </c>
      <c r="L631">
        <v>2010</v>
      </c>
    </row>
    <row r="632" spans="1:12">
      <c r="A632" t="s">
        <v>174</v>
      </c>
      <c r="B632" t="s">
        <v>211</v>
      </c>
      <c r="C632" t="s">
        <v>212</v>
      </c>
      <c r="D632" t="s">
        <v>223</v>
      </c>
      <c r="E632" s="5" t="s">
        <v>224</v>
      </c>
      <c r="F632" t="s">
        <v>109</v>
      </c>
      <c r="G632" t="s">
        <v>165</v>
      </c>
      <c r="H632" t="s">
        <v>22</v>
      </c>
      <c r="I632" t="s">
        <v>111</v>
      </c>
      <c r="J632" s="6">
        <v>0.22220000000000001</v>
      </c>
      <c r="K632" t="s">
        <v>23</v>
      </c>
      <c r="L632">
        <v>2010</v>
      </c>
    </row>
    <row r="633" spans="1:12">
      <c r="A633" t="s">
        <v>174</v>
      </c>
      <c r="B633" t="s">
        <v>171</v>
      </c>
      <c r="C633" t="s">
        <v>173</v>
      </c>
      <c r="D633" t="s">
        <v>172</v>
      </c>
      <c r="E633" t="s">
        <v>177</v>
      </c>
      <c r="F633" t="s">
        <v>108</v>
      </c>
      <c r="G633" t="s">
        <v>165</v>
      </c>
      <c r="H633" t="s">
        <v>22</v>
      </c>
      <c r="I633" t="s">
        <v>111</v>
      </c>
      <c r="J633" s="6">
        <v>0.38429999999999997</v>
      </c>
      <c r="K633" t="s">
        <v>23</v>
      </c>
      <c r="L633">
        <v>2010</v>
      </c>
    </row>
    <row r="634" spans="1:12">
      <c r="A634" t="s">
        <v>174</v>
      </c>
      <c r="B634" t="s">
        <v>171</v>
      </c>
      <c r="C634" t="s">
        <v>173</v>
      </c>
      <c r="D634" t="s">
        <v>172</v>
      </c>
      <c r="E634" t="s">
        <v>177</v>
      </c>
      <c r="F634" t="s">
        <v>108</v>
      </c>
      <c r="G634" t="s">
        <v>165</v>
      </c>
      <c r="H634" t="s">
        <v>24</v>
      </c>
      <c r="I634" t="s">
        <v>111</v>
      </c>
      <c r="J634">
        <v>3</v>
      </c>
      <c r="K634" t="s">
        <v>19</v>
      </c>
      <c r="L634">
        <v>2010</v>
      </c>
    </row>
    <row r="635" spans="1:12">
      <c r="A635" t="s">
        <v>174</v>
      </c>
      <c r="B635" t="s">
        <v>211</v>
      </c>
      <c r="C635" t="s">
        <v>212</v>
      </c>
      <c r="D635" t="s">
        <v>223</v>
      </c>
      <c r="E635" s="5" t="s">
        <v>224</v>
      </c>
      <c r="F635" t="s">
        <v>109</v>
      </c>
      <c r="G635" t="s">
        <v>165</v>
      </c>
      <c r="H635" t="s">
        <v>24</v>
      </c>
      <c r="I635" t="s">
        <v>111</v>
      </c>
      <c r="J635">
        <v>2</v>
      </c>
      <c r="K635" t="s">
        <v>19</v>
      </c>
      <c r="L635">
        <v>2010</v>
      </c>
    </row>
    <row r="636" spans="1:12">
      <c r="A636" t="s">
        <v>174</v>
      </c>
      <c r="B636" t="s">
        <v>189</v>
      </c>
      <c r="C636" t="s">
        <v>219</v>
      </c>
      <c r="D636" t="s">
        <v>220</v>
      </c>
      <c r="E636" s="5" t="s">
        <v>221</v>
      </c>
      <c r="F636" t="s">
        <v>110</v>
      </c>
      <c r="G636" t="s">
        <v>165</v>
      </c>
      <c r="H636" t="s">
        <v>24</v>
      </c>
      <c r="I636" t="s">
        <v>111</v>
      </c>
      <c r="J636">
        <v>0</v>
      </c>
      <c r="K636" t="s">
        <v>19</v>
      </c>
      <c r="L636">
        <v>2010</v>
      </c>
    </row>
    <row r="637" spans="1:12">
      <c r="A637" t="s">
        <v>174</v>
      </c>
      <c r="B637" t="s">
        <v>171</v>
      </c>
      <c r="C637" t="s">
        <v>173</v>
      </c>
      <c r="D637" t="s">
        <v>172</v>
      </c>
      <c r="E637" t="s">
        <v>177</v>
      </c>
      <c r="F637" t="s">
        <v>108</v>
      </c>
      <c r="G637" t="s">
        <v>165</v>
      </c>
      <c r="H637" t="s">
        <v>17</v>
      </c>
      <c r="I637" t="s">
        <v>114</v>
      </c>
      <c r="J637">
        <v>2</v>
      </c>
      <c r="K637" t="s">
        <v>19</v>
      </c>
      <c r="L637">
        <v>2010</v>
      </c>
    </row>
    <row r="638" spans="1:12">
      <c r="A638" t="s">
        <v>174</v>
      </c>
      <c r="B638" t="s">
        <v>179</v>
      </c>
      <c r="C638" t="s">
        <v>180</v>
      </c>
      <c r="D638" t="s">
        <v>181</v>
      </c>
      <c r="E638" t="s">
        <v>182</v>
      </c>
      <c r="F638" t="s">
        <v>112</v>
      </c>
      <c r="G638" t="s">
        <v>165</v>
      </c>
      <c r="H638" t="s">
        <v>17</v>
      </c>
      <c r="I638" t="s">
        <v>114</v>
      </c>
      <c r="J638">
        <v>2</v>
      </c>
      <c r="K638" t="s">
        <v>19</v>
      </c>
      <c r="L638">
        <v>2010</v>
      </c>
    </row>
    <row r="639" spans="1:12">
      <c r="A639" t="s">
        <v>174</v>
      </c>
      <c r="B639" t="s">
        <v>211</v>
      </c>
      <c r="C639" t="s">
        <v>212</v>
      </c>
      <c r="D639" t="s">
        <v>223</v>
      </c>
      <c r="E639" s="5" t="s">
        <v>224</v>
      </c>
      <c r="F639" t="s">
        <v>109</v>
      </c>
      <c r="G639" t="s">
        <v>165</v>
      </c>
      <c r="H639" t="s">
        <v>17</v>
      </c>
      <c r="I639" t="s">
        <v>114</v>
      </c>
      <c r="J639">
        <v>2</v>
      </c>
      <c r="K639" t="s">
        <v>19</v>
      </c>
      <c r="L639">
        <v>2010</v>
      </c>
    </row>
    <row r="640" spans="1:12">
      <c r="A640" t="s">
        <v>174</v>
      </c>
      <c r="B640" t="s">
        <v>171</v>
      </c>
      <c r="C640" t="s">
        <v>173</v>
      </c>
      <c r="D640" t="s">
        <v>172</v>
      </c>
      <c r="E640" s="5" t="s">
        <v>230</v>
      </c>
      <c r="F640" t="s">
        <v>113</v>
      </c>
      <c r="G640" t="s">
        <v>165</v>
      </c>
      <c r="H640" t="s">
        <v>17</v>
      </c>
      <c r="I640" t="s">
        <v>114</v>
      </c>
      <c r="J640">
        <v>2</v>
      </c>
      <c r="K640" t="s">
        <v>19</v>
      </c>
      <c r="L640">
        <v>2010</v>
      </c>
    </row>
    <row r="641" spans="1:12">
      <c r="A641" t="s">
        <v>174</v>
      </c>
      <c r="B641" t="s">
        <v>189</v>
      </c>
      <c r="C641" t="s">
        <v>219</v>
      </c>
      <c r="D641" t="s">
        <v>220</v>
      </c>
      <c r="E641" s="5" t="s">
        <v>221</v>
      </c>
      <c r="F641" t="s">
        <v>110</v>
      </c>
      <c r="G641" t="s">
        <v>165</v>
      </c>
      <c r="H641" t="s">
        <v>17</v>
      </c>
      <c r="I641" t="s">
        <v>114</v>
      </c>
      <c r="J641">
        <v>0</v>
      </c>
      <c r="K641" t="s">
        <v>19</v>
      </c>
      <c r="L641">
        <v>2010</v>
      </c>
    </row>
    <row r="642" spans="1:12">
      <c r="A642" t="s">
        <v>174</v>
      </c>
      <c r="B642" t="s">
        <v>171</v>
      </c>
      <c r="C642" t="s">
        <v>173</v>
      </c>
      <c r="D642" t="s">
        <v>172</v>
      </c>
      <c r="E642" t="s">
        <v>177</v>
      </c>
      <c r="F642" t="s">
        <v>108</v>
      </c>
      <c r="G642" t="s">
        <v>165</v>
      </c>
      <c r="H642" t="s">
        <v>20</v>
      </c>
      <c r="I642" t="s">
        <v>114</v>
      </c>
      <c r="J642">
        <v>413.3</v>
      </c>
      <c r="L642">
        <v>2010</v>
      </c>
    </row>
    <row r="643" spans="1:12">
      <c r="A643" t="s">
        <v>174</v>
      </c>
      <c r="B643" t="s">
        <v>179</v>
      </c>
      <c r="C643" t="s">
        <v>180</v>
      </c>
      <c r="D643" t="s">
        <v>181</v>
      </c>
      <c r="E643" t="s">
        <v>182</v>
      </c>
      <c r="F643" t="s">
        <v>112</v>
      </c>
      <c r="G643" t="s">
        <v>165</v>
      </c>
      <c r="H643" t="s">
        <v>20</v>
      </c>
      <c r="I643" t="s">
        <v>114</v>
      </c>
      <c r="J643">
        <v>358.1</v>
      </c>
      <c r="L643">
        <v>2010</v>
      </c>
    </row>
    <row r="644" spans="1:12">
      <c r="A644" t="s">
        <v>174</v>
      </c>
      <c r="B644" t="s">
        <v>171</v>
      </c>
      <c r="C644" t="s">
        <v>173</v>
      </c>
      <c r="D644" t="s">
        <v>172</v>
      </c>
      <c r="E644" s="5" t="s">
        <v>230</v>
      </c>
      <c r="F644" t="s">
        <v>113</v>
      </c>
      <c r="G644" t="s">
        <v>165</v>
      </c>
      <c r="H644" t="s">
        <v>20</v>
      </c>
      <c r="I644" t="s">
        <v>114</v>
      </c>
      <c r="J644">
        <v>352.1</v>
      </c>
      <c r="L644">
        <v>2010</v>
      </c>
    </row>
    <row r="645" spans="1:12">
      <c r="A645" t="s">
        <v>174</v>
      </c>
      <c r="B645" t="s">
        <v>211</v>
      </c>
      <c r="C645" t="s">
        <v>212</v>
      </c>
      <c r="D645" t="s">
        <v>223</v>
      </c>
      <c r="E645" s="5" t="s">
        <v>224</v>
      </c>
      <c r="F645" t="s">
        <v>109</v>
      </c>
      <c r="G645" t="s">
        <v>165</v>
      </c>
      <c r="H645" t="s">
        <v>20</v>
      </c>
      <c r="I645" t="s">
        <v>114</v>
      </c>
      <c r="J645">
        <v>343.8</v>
      </c>
      <c r="L645">
        <v>2010</v>
      </c>
    </row>
    <row r="646" spans="1:12">
      <c r="A646" t="s">
        <v>174</v>
      </c>
      <c r="B646" t="s">
        <v>189</v>
      </c>
      <c r="C646" t="s">
        <v>219</v>
      </c>
      <c r="D646" t="s">
        <v>220</v>
      </c>
      <c r="E646" s="5" t="s">
        <v>221</v>
      </c>
      <c r="F646" t="s">
        <v>110</v>
      </c>
      <c r="G646" t="s">
        <v>165</v>
      </c>
      <c r="H646" t="s">
        <v>20</v>
      </c>
      <c r="I646" t="s">
        <v>114</v>
      </c>
      <c r="J646">
        <v>332.4</v>
      </c>
      <c r="L646">
        <v>2010</v>
      </c>
    </row>
    <row r="647" spans="1:12">
      <c r="A647" t="s">
        <v>174</v>
      </c>
      <c r="B647" t="s">
        <v>171</v>
      </c>
      <c r="C647" t="s">
        <v>173</v>
      </c>
      <c r="D647" t="s">
        <v>172</v>
      </c>
      <c r="E647" s="5" t="s">
        <v>230</v>
      </c>
      <c r="F647" t="s">
        <v>113</v>
      </c>
      <c r="G647" t="s">
        <v>165</v>
      </c>
      <c r="H647" t="s">
        <v>21</v>
      </c>
      <c r="I647" t="s">
        <v>114</v>
      </c>
      <c r="J647">
        <v>199</v>
      </c>
      <c r="K647" t="s">
        <v>19</v>
      </c>
      <c r="L647">
        <v>2010</v>
      </c>
    </row>
    <row r="648" spans="1:12">
      <c r="A648" t="s">
        <v>174</v>
      </c>
      <c r="B648" t="s">
        <v>171</v>
      </c>
      <c r="C648" t="s">
        <v>173</v>
      </c>
      <c r="D648" t="s">
        <v>172</v>
      </c>
      <c r="E648" t="s">
        <v>177</v>
      </c>
      <c r="F648" t="s">
        <v>108</v>
      </c>
      <c r="G648" t="s">
        <v>165</v>
      </c>
      <c r="H648" t="s">
        <v>21</v>
      </c>
      <c r="I648" t="s">
        <v>114</v>
      </c>
      <c r="J648">
        <v>138</v>
      </c>
      <c r="K648" t="s">
        <v>19</v>
      </c>
      <c r="L648">
        <v>2010</v>
      </c>
    </row>
    <row r="649" spans="1:12">
      <c r="A649" t="s">
        <v>174</v>
      </c>
      <c r="B649" t="s">
        <v>179</v>
      </c>
      <c r="C649" t="s">
        <v>180</v>
      </c>
      <c r="D649" t="s">
        <v>181</v>
      </c>
      <c r="E649" t="s">
        <v>182</v>
      </c>
      <c r="F649" t="s">
        <v>112</v>
      </c>
      <c r="G649" t="s">
        <v>165</v>
      </c>
      <c r="H649" t="s">
        <v>21</v>
      </c>
      <c r="I649" t="s">
        <v>114</v>
      </c>
      <c r="J649">
        <v>111</v>
      </c>
      <c r="K649" t="s">
        <v>19</v>
      </c>
      <c r="L649">
        <v>2010</v>
      </c>
    </row>
    <row r="650" spans="1:12">
      <c r="A650" t="s">
        <v>174</v>
      </c>
      <c r="B650" t="s">
        <v>189</v>
      </c>
      <c r="C650" t="s">
        <v>219</v>
      </c>
      <c r="D650" t="s">
        <v>220</v>
      </c>
      <c r="E650" s="5" t="s">
        <v>221</v>
      </c>
      <c r="F650" t="s">
        <v>110</v>
      </c>
      <c r="G650" t="s">
        <v>165</v>
      </c>
      <c r="H650" t="s">
        <v>21</v>
      </c>
      <c r="I650" t="s">
        <v>114</v>
      </c>
      <c r="J650">
        <v>99</v>
      </c>
      <c r="K650" t="s">
        <v>19</v>
      </c>
      <c r="L650">
        <v>2010</v>
      </c>
    </row>
    <row r="651" spans="1:12">
      <c r="A651" t="s">
        <v>174</v>
      </c>
      <c r="B651" t="s">
        <v>211</v>
      </c>
      <c r="C651" t="s">
        <v>212</v>
      </c>
      <c r="D651" t="s">
        <v>223</v>
      </c>
      <c r="E651" s="5" t="s">
        <v>224</v>
      </c>
      <c r="F651" t="s">
        <v>109</v>
      </c>
      <c r="G651" t="s">
        <v>165</v>
      </c>
      <c r="H651" t="s">
        <v>21</v>
      </c>
      <c r="I651" t="s">
        <v>114</v>
      </c>
      <c r="J651">
        <v>54</v>
      </c>
      <c r="K651" t="s">
        <v>19</v>
      </c>
      <c r="L651">
        <v>2010</v>
      </c>
    </row>
    <row r="652" spans="1:12">
      <c r="A652" t="s">
        <v>174</v>
      </c>
      <c r="B652" t="s">
        <v>171</v>
      </c>
      <c r="C652" t="s">
        <v>173</v>
      </c>
      <c r="D652" t="s">
        <v>172</v>
      </c>
      <c r="E652" t="s">
        <v>177</v>
      </c>
      <c r="F652" t="s">
        <v>108</v>
      </c>
      <c r="G652" t="s">
        <v>165</v>
      </c>
      <c r="H652" t="s">
        <v>22</v>
      </c>
      <c r="I652" t="s">
        <v>114</v>
      </c>
      <c r="J652" s="6">
        <v>0.1159</v>
      </c>
      <c r="K652" t="s">
        <v>23</v>
      </c>
      <c r="L652">
        <v>2010</v>
      </c>
    </row>
    <row r="653" spans="1:12">
      <c r="A653" t="s">
        <v>174</v>
      </c>
      <c r="B653" t="s">
        <v>171</v>
      </c>
      <c r="C653" t="s">
        <v>173</v>
      </c>
      <c r="D653" t="s">
        <v>172</v>
      </c>
      <c r="E653" s="5" t="s">
        <v>230</v>
      </c>
      <c r="F653" t="s">
        <v>113</v>
      </c>
      <c r="G653" t="s">
        <v>165</v>
      </c>
      <c r="H653" t="s">
        <v>22</v>
      </c>
      <c r="I653" t="s">
        <v>114</v>
      </c>
      <c r="J653" s="6">
        <v>0.40200000000000002</v>
      </c>
      <c r="K653" t="s">
        <v>23</v>
      </c>
      <c r="L653">
        <v>2010</v>
      </c>
    </row>
    <row r="654" spans="1:12">
      <c r="A654" t="s">
        <v>174</v>
      </c>
      <c r="B654" t="s">
        <v>179</v>
      </c>
      <c r="C654" t="s">
        <v>180</v>
      </c>
      <c r="D654" t="s">
        <v>181</v>
      </c>
      <c r="E654" t="s">
        <v>182</v>
      </c>
      <c r="F654" t="s">
        <v>112</v>
      </c>
      <c r="G654" t="s">
        <v>165</v>
      </c>
      <c r="H654" t="s">
        <v>22</v>
      </c>
      <c r="I654" t="s">
        <v>114</v>
      </c>
      <c r="J654" s="6">
        <v>0.48649999999999999</v>
      </c>
      <c r="K654" t="s">
        <v>23</v>
      </c>
      <c r="L654">
        <v>2010</v>
      </c>
    </row>
    <row r="655" spans="1:12">
      <c r="A655" t="s">
        <v>174</v>
      </c>
      <c r="B655" t="s">
        <v>189</v>
      </c>
      <c r="C655" t="s">
        <v>219</v>
      </c>
      <c r="D655" t="s">
        <v>220</v>
      </c>
      <c r="E655" s="5" t="s">
        <v>221</v>
      </c>
      <c r="F655" t="s">
        <v>110</v>
      </c>
      <c r="G655" t="s">
        <v>165</v>
      </c>
      <c r="H655" t="s">
        <v>22</v>
      </c>
      <c r="I655" t="s">
        <v>114</v>
      </c>
      <c r="J655" s="6">
        <v>0.52529999999999999</v>
      </c>
      <c r="K655" t="s">
        <v>23</v>
      </c>
      <c r="L655">
        <v>2010</v>
      </c>
    </row>
    <row r="656" spans="1:12">
      <c r="A656" t="s">
        <v>174</v>
      </c>
      <c r="B656" t="s">
        <v>211</v>
      </c>
      <c r="C656" t="s">
        <v>212</v>
      </c>
      <c r="D656" t="s">
        <v>223</v>
      </c>
      <c r="E656" s="5" t="s">
        <v>224</v>
      </c>
      <c r="F656" t="s">
        <v>109</v>
      </c>
      <c r="G656" t="s">
        <v>165</v>
      </c>
      <c r="H656" t="s">
        <v>22</v>
      </c>
      <c r="I656" t="s">
        <v>114</v>
      </c>
      <c r="J656" s="6">
        <v>0.59260000000000002</v>
      </c>
      <c r="K656" t="s">
        <v>23</v>
      </c>
      <c r="L656">
        <v>2010</v>
      </c>
    </row>
    <row r="657" spans="1:12">
      <c r="A657" t="s">
        <v>174</v>
      </c>
      <c r="B657" t="s">
        <v>171</v>
      </c>
      <c r="C657" t="s">
        <v>173</v>
      </c>
      <c r="D657" t="s">
        <v>172</v>
      </c>
      <c r="E657" s="5" t="s">
        <v>230</v>
      </c>
      <c r="F657" t="s">
        <v>113</v>
      </c>
      <c r="G657" t="s">
        <v>165</v>
      </c>
      <c r="H657" t="s">
        <v>24</v>
      </c>
      <c r="I657" t="s">
        <v>114</v>
      </c>
      <c r="J657">
        <v>2</v>
      </c>
      <c r="K657" t="s">
        <v>19</v>
      </c>
      <c r="L657">
        <v>2010</v>
      </c>
    </row>
    <row r="658" spans="1:12">
      <c r="A658" t="s">
        <v>174</v>
      </c>
      <c r="B658" t="s">
        <v>189</v>
      </c>
      <c r="C658" t="s">
        <v>219</v>
      </c>
      <c r="D658" t="s">
        <v>220</v>
      </c>
      <c r="E658" s="5" t="s">
        <v>221</v>
      </c>
      <c r="F658" t="s">
        <v>110</v>
      </c>
      <c r="G658" t="s">
        <v>165</v>
      </c>
      <c r="H658" t="s">
        <v>24</v>
      </c>
      <c r="I658" t="s">
        <v>114</v>
      </c>
      <c r="J658">
        <v>1</v>
      </c>
      <c r="K658" t="s">
        <v>19</v>
      </c>
      <c r="L658">
        <v>2010</v>
      </c>
    </row>
    <row r="659" spans="1:12">
      <c r="A659" t="s">
        <v>174</v>
      </c>
      <c r="B659" t="s">
        <v>211</v>
      </c>
      <c r="C659" t="s">
        <v>212</v>
      </c>
      <c r="D659" t="s">
        <v>223</v>
      </c>
      <c r="E659" s="5" t="s">
        <v>224</v>
      </c>
      <c r="F659" t="s">
        <v>109</v>
      </c>
      <c r="G659" t="s">
        <v>165</v>
      </c>
      <c r="H659" t="s">
        <v>24</v>
      </c>
      <c r="I659" t="s">
        <v>114</v>
      </c>
      <c r="J659">
        <v>1</v>
      </c>
      <c r="K659" t="s">
        <v>19</v>
      </c>
      <c r="L659">
        <v>2010</v>
      </c>
    </row>
    <row r="660" spans="1:12">
      <c r="A660" t="s">
        <v>174</v>
      </c>
      <c r="B660" t="s">
        <v>171</v>
      </c>
      <c r="C660" t="s">
        <v>173</v>
      </c>
      <c r="D660" t="s">
        <v>172</v>
      </c>
      <c r="E660" t="s">
        <v>177</v>
      </c>
      <c r="F660" t="s">
        <v>108</v>
      </c>
      <c r="G660" t="s">
        <v>165</v>
      </c>
      <c r="H660" t="s">
        <v>24</v>
      </c>
      <c r="I660" t="s">
        <v>114</v>
      </c>
      <c r="J660">
        <v>0</v>
      </c>
      <c r="K660" t="s">
        <v>19</v>
      </c>
      <c r="L660">
        <v>2010</v>
      </c>
    </row>
    <row r="661" spans="1:12">
      <c r="A661" t="s">
        <v>174</v>
      </c>
      <c r="B661" t="s">
        <v>179</v>
      </c>
      <c r="C661" t="s">
        <v>180</v>
      </c>
      <c r="D661" t="s">
        <v>181</v>
      </c>
      <c r="E661" t="s">
        <v>182</v>
      </c>
      <c r="F661" t="s">
        <v>112</v>
      </c>
      <c r="G661" t="s">
        <v>165</v>
      </c>
      <c r="H661" t="s">
        <v>24</v>
      </c>
      <c r="I661" t="s">
        <v>114</v>
      </c>
      <c r="J661">
        <v>0</v>
      </c>
      <c r="K661" t="s">
        <v>19</v>
      </c>
      <c r="L661">
        <v>2010</v>
      </c>
    </row>
    <row r="662" spans="1:12">
      <c r="A662" t="s">
        <v>174</v>
      </c>
      <c r="B662" t="s">
        <v>171</v>
      </c>
      <c r="C662" t="s">
        <v>173</v>
      </c>
      <c r="D662" t="s">
        <v>172</v>
      </c>
      <c r="E662" t="s">
        <v>177</v>
      </c>
      <c r="F662" t="s">
        <v>115</v>
      </c>
      <c r="G662" t="s">
        <v>165</v>
      </c>
      <c r="H662" t="s">
        <v>17</v>
      </c>
      <c r="I662" t="s">
        <v>117</v>
      </c>
      <c r="J662">
        <v>44</v>
      </c>
      <c r="K662" t="s">
        <v>19</v>
      </c>
      <c r="L662">
        <v>2010</v>
      </c>
    </row>
    <row r="663" spans="1:12">
      <c r="A663" t="s">
        <v>174</v>
      </c>
      <c r="B663" t="s">
        <v>179</v>
      </c>
      <c r="C663" t="s">
        <v>180</v>
      </c>
      <c r="D663" t="s">
        <v>181</v>
      </c>
      <c r="E663" t="s">
        <v>182</v>
      </c>
      <c r="F663" t="s">
        <v>112</v>
      </c>
      <c r="G663" t="s">
        <v>165</v>
      </c>
      <c r="H663" t="s">
        <v>17</v>
      </c>
      <c r="I663" t="s">
        <v>117</v>
      </c>
      <c r="J663">
        <v>3</v>
      </c>
      <c r="K663" t="s">
        <v>19</v>
      </c>
      <c r="L663">
        <v>2010</v>
      </c>
    </row>
    <row r="664" spans="1:12">
      <c r="A664" t="s">
        <v>174</v>
      </c>
      <c r="B664" t="s">
        <v>211</v>
      </c>
      <c r="C664" t="s">
        <v>212</v>
      </c>
      <c r="D664" t="s">
        <v>223</v>
      </c>
      <c r="E664" s="5" t="s">
        <v>224</v>
      </c>
      <c r="F664" t="s">
        <v>109</v>
      </c>
      <c r="G664" t="s">
        <v>165</v>
      </c>
      <c r="H664" t="s">
        <v>17</v>
      </c>
      <c r="I664" t="s">
        <v>117</v>
      </c>
      <c r="J664">
        <v>3</v>
      </c>
      <c r="K664" t="s">
        <v>19</v>
      </c>
      <c r="L664">
        <v>2010</v>
      </c>
    </row>
    <row r="665" spans="1:12">
      <c r="A665" t="s">
        <v>174</v>
      </c>
      <c r="B665" t="s">
        <v>171</v>
      </c>
      <c r="C665" t="s">
        <v>173</v>
      </c>
      <c r="D665" t="s">
        <v>172</v>
      </c>
      <c r="E665" s="5" t="s">
        <v>230</v>
      </c>
      <c r="F665" t="s">
        <v>113</v>
      </c>
      <c r="G665" t="s">
        <v>165</v>
      </c>
      <c r="H665" t="s">
        <v>17</v>
      </c>
      <c r="I665" t="s">
        <v>117</v>
      </c>
      <c r="J665">
        <v>1</v>
      </c>
      <c r="K665" t="s">
        <v>19</v>
      </c>
      <c r="L665">
        <v>2010</v>
      </c>
    </row>
    <row r="666" spans="1:12">
      <c r="A666" t="s">
        <v>174</v>
      </c>
      <c r="B666" t="s">
        <v>171</v>
      </c>
      <c r="C666" t="s">
        <v>173</v>
      </c>
      <c r="D666" t="s">
        <v>172</v>
      </c>
      <c r="E666" t="s">
        <v>248</v>
      </c>
      <c r="F666" t="s">
        <v>116</v>
      </c>
      <c r="G666" t="s">
        <v>165</v>
      </c>
      <c r="H666" t="s">
        <v>17</v>
      </c>
      <c r="I666" t="s">
        <v>117</v>
      </c>
      <c r="J666">
        <v>0</v>
      </c>
      <c r="K666" t="s">
        <v>19</v>
      </c>
      <c r="L666">
        <v>2010</v>
      </c>
    </row>
    <row r="667" spans="1:12">
      <c r="A667" t="s">
        <v>174</v>
      </c>
      <c r="B667" t="s">
        <v>189</v>
      </c>
      <c r="C667" t="s">
        <v>219</v>
      </c>
      <c r="D667" t="s">
        <v>220</v>
      </c>
      <c r="E667" s="5" t="s">
        <v>221</v>
      </c>
      <c r="F667" t="s">
        <v>110</v>
      </c>
      <c r="G667" t="s">
        <v>165</v>
      </c>
      <c r="H667" t="s">
        <v>17</v>
      </c>
      <c r="I667" t="s">
        <v>117</v>
      </c>
      <c r="J667">
        <v>0</v>
      </c>
      <c r="K667" t="s">
        <v>19</v>
      </c>
      <c r="L667">
        <v>2010</v>
      </c>
    </row>
    <row r="668" spans="1:12">
      <c r="A668" t="s">
        <v>174</v>
      </c>
      <c r="B668" t="s">
        <v>171</v>
      </c>
      <c r="C668" t="s">
        <v>173</v>
      </c>
      <c r="D668" t="s">
        <v>172</v>
      </c>
      <c r="E668" t="s">
        <v>177</v>
      </c>
      <c r="F668" t="s">
        <v>115</v>
      </c>
      <c r="G668" t="s">
        <v>165</v>
      </c>
      <c r="H668" t="s">
        <v>20</v>
      </c>
      <c r="I668" t="s">
        <v>117</v>
      </c>
      <c r="J668">
        <v>395.5</v>
      </c>
      <c r="L668">
        <v>2010</v>
      </c>
    </row>
    <row r="669" spans="1:12">
      <c r="A669" t="s">
        <v>174</v>
      </c>
      <c r="B669" t="s">
        <v>179</v>
      </c>
      <c r="C669" t="s">
        <v>180</v>
      </c>
      <c r="D669" t="s">
        <v>181</v>
      </c>
      <c r="E669" t="s">
        <v>182</v>
      </c>
      <c r="F669" t="s">
        <v>112</v>
      </c>
      <c r="G669" t="s">
        <v>165</v>
      </c>
      <c r="H669" t="s">
        <v>20</v>
      </c>
      <c r="I669" t="s">
        <v>117</v>
      </c>
      <c r="J669">
        <v>350.1</v>
      </c>
      <c r="L669">
        <v>2010</v>
      </c>
    </row>
    <row r="670" spans="1:12">
      <c r="A670" t="s">
        <v>174</v>
      </c>
      <c r="B670" t="s">
        <v>211</v>
      </c>
      <c r="C670" t="s">
        <v>212</v>
      </c>
      <c r="D670" t="s">
        <v>223</v>
      </c>
      <c r="E670" s="5" t="s">
        <v>224</v>
      </c>
      <c r="F670" t="s">
        <v>109</v>
      </c>
      <c r="G670" t="s">
        <v>165</v>
      </c>
      <c r="H670" t="s">
        <v>20</v>
      </c>
      <c r="I670" t="s">
        <v>117</v>
      </c>
      <c r="J670">
        <v>344.3</v>
      </c>
      <c r="L670">
        <v>2010</v>
      </c>
    </row>
    <row r="671" spans="1:12">
      <c r="A671" t="s">
        <v>174</v>
      </c>
      <c r="B671" t="s">
        <v>189</v>
      </c>
      <c r="C671" t="s">
        <v>219</v>
      </c>
      <c r="D671" t="s">
        <v>220</v>
      </c>
      <c r="E671" s="5" t="s">
        <v>221</v>
      </c>
      <c r="F671" t="s">
        <v>110</v>
      </c>
      <c r="G671" t="s">
        <v>165</v>
      </c>
      <c r="H671" t="s">
        <v>20</v>
      </c>
      <c r="I671" t="s">
        <v>117</v>
      </c>
      <c r="J671">
        <v>343.7</v>
      </c>
      <c r="L671">
        <v>2010</v>
      </c>
    </row>
    <row r="672" spans="1:12">
      <c r="A672" t="s">
        <v>174</v>
      </c>
      <c r="B672" t="s">
        <v>171</v>
      </c>
      <c r="C672" t="s">
        <v>173</v>
      </c>
      <c r="D672" t="s">
        <v>172</v>
      </c>
      <c r="E672" s="5" t="s">
        <v>230</v>
      </c>
      <c r="F672" t="s">
        <v>113</v>
      </c>
      <c r="G672" t="s">
        <v>165</v>
      </c>
      <c r="H672" t="s">
        <v>20</v>
      </c>
      <c r="I672" t="s">
        <v>117</v>
      </c>
      <c r="J672">
        <v>336.9</v>
      </c>
      <c r="L672">
        <v>2010</v>
      </c>
    </row>
    <row r="673" spans="1:12">
      <c r="A673" t="s">
        <v>174</v>
      </c>
      <c r="B673" t="s">
        <v>171</v>
      </c>
      <c r="C673" t="s">
        <v>173</v>
      </c>
      <c r="D673" t="s">
        <v>172</v>
      </c>
      <c r="E673" t="s">
        <v>248</v>
      </c>
      <c r="F673" t="s">
        <v>116</v>
      </c>
      <c r="G673" t="s">
        <v>165</v>
      </c>
      <c r="H673" t="s">
        <v>20</v>
      </c>
      <c r="I673" t="s">
        <v>117</v>
      </c>
      <c r="J673">
        <v>323.8</v>
      </c>
      <c r="L673">
        <v>2010</v>
      </c>
    </row>
    <row r="674" spans="1:12">
      <c r="A674" t="s">
        <v>174</v>
      </c>
      <c r="B674" t="s">
        <v>171</v>
      </c>
      <c r="C674" t="s">
        <v>173</v>
      </c>
      <c r="D674" t="s">
        <v>172</v>
      </c>
      <c r="E674" t="s">
        <v>177</v>
      </c>
      <c r="F674" t="s">
        <v>115</v>
      </c>
      <c r="G674" t="s">
        <v>165</v>
      </c>
      <c r="H674" t="s">
        <v>21</v>
      </c>
      <c r="I674" t="s">
        <v>117</v>
      </c>
      <c r="J674">
        <v>499</v>
      </c>
      <c r="K674" t="s">
        <v>19</v>
      </c>
      <c r="L674">
        <v>2010</v>
      </c>
    </row>
    <row r="675" spans="1:12">
      <c r="A675" t="s">
        <v>174</v>
      </c>
      <c r="B675" t="s">
        <v>171</v>
      </c>
      <c r="C675" t="s">
        <v>173</v>
      </c>
      <c r="D675" t="s">
        <v>172</v>
      </c>
      <c r="E675" s="5" t="s">
        <v>230</v>
      </c>
      <c r="F675" t="s">
        <v>113</v>
      </c>
      <c r="G675" t="s">
        <v>165</v>
      </c>
      <c r="H675" t="s">
        <v>21</v>
      </c>
      <c r="I675" t="s">
        <v>117</v>
      </c>
      <c r="J675">
        <v>229</v>
      </c>
      <c r="K675" t="s">
        <v>19</v>
      </c>
      <c r="L675">
        <v>2010</v>
      </c>
    </row>
    <row r="676" spans="1:12">
      <c r="A676" t="s">
        <v>174</v>
      </c>
      <c r="B676" t="s">
        <v>211</v>
      </c>
      <c r="C676" t="s">
        <v>212</v>
      </c>
      <c r="D676" t="s">
        <v>223</v>
      </c>
      <c r="E676" s="5" t="s">
        <v>224</v>
      </c>
      <c r="F676" t="s">
        <v>109</v>
      </c>
      <c r="G676" t="s">
        <v>165</v>
      </c>
      <c r="H676" t="s">
        <v>21</v>
      </c>
      <c r="I676" t="s">
        <v>117</v>
      </c>
      <c r="J676">
        <v>131</v>
      </c>
      <c r="K676" t="s">
        <v>19</v>
      </c>
      <c r="L676">
        <v>2010</v>
      </c>
    </row>
    <row r="677" spans="1:12">
      <c r="A677" t="s">
        <v>174</v>
      </c>
      <c r="B677" t="s">
        <v>189</v>
      </c>
      <c r="C677" t="s">
        <v>219</v>
      </c>
      <c r="D677" t="s">
        <v>220</v>
      </c>
      <c r="E677" s="5" t="s">
        <v>221</v>
      </c>
      <c r="F677" t="s">
        <v>110</v>
      </c>
      <c r="G677" t="s">
        <v>165</v>
      </c>
      <c r="H677" t="s">
        <v>21</v>
      </c>
      <c r="I677" t="s">
        <v>117</v>
      </c>
      <c r="J677">
        <v>129</v>
      </c>
      <c r="K677" t="s">
        <v>19</v>
      </c>
      <c r="L677">
        <v>2010</v>
      </c>
    </row>
    <row r="678" spans="1:12">
      <c r="A678" t="s">
        <v>174</v>
      </c>
      <c r="B678" t="s">
        <v>179</v>
      </c>
      <c r="C678" t="s">
        <v>180</v>
      </c>
      <c r="D678" t="s">
        <v>181</v>
      </c>
      <c r="E678" t="s">
        <v>182</v>
      </c>
      <c r="F678" t="s">
        <v>112</v>
      </c>
      <c r="G678" t="s">
        <v>165</v>
      </c>
      <c r="H678" t="s">
        <v>21</v>
      </c>
      <c r="I678" t="s">
        <v>117</v>
      </c>
      <c r="J678">
        <v>102</v>
      </c>
      <c r="K678" t="s">
        <v>19</v>
      </c>
      <c r="L678">
        <v>2010</v>
      </c>
    </row>
    <row r="679" spans="1:12">
      <c r="A679" t="s">
        <v>174</v>
      </c>
      <c r="B679" t="s">
        <v>171</v>
      </c>
      <c r="C679" t="s">
        <v>173</v>
      </c>
      <c r="D679" t="s">
        <v>172</v>
      </c>
      <c r="E679" t="s">
        <v>248</v>
      </c>
      <c r="F679" t="s">
        <v>116</v>
      </c>
      <c r="G679" t="s">
        <v>165</v>
      </c>
      <c r="H679" t="s">
        <v>21</v>
      </c>
      <c r="I679" t="s">
        <v>117</v>
      </c>
      <c r="J679">
        <v>36</v>
      </c>
      <c r="K679" t="s">
        <v>19</v>
      </c>
      <c r="L679">
        <v>2010</v>
      </c>
    </row>
    <row r="680" spans="1:12">
      <c r="A680" t="s">
        <v>174</v>
      </c>
      <c r="B680" t="s">
        <v>171</v>
      </c>
      <c r="C680" t="s">
        <v>173</v>
      </c>
      <c r="D680" t="s">
        <v>172</v>
      </c>
      <c r="E680" t="s">
        <v>248</v>
      </c>
      <c r="F680" t="s">
        <v>116</v>
      </c>
      <c r="G680" t="s">
        <v>165</v>
      </c>
      <c r="H680" t="s">
        <v>22</v>
      </c>
      <c r="I680" t="s">
        <v>117</v>
      </c>
      <c r="J680" s="4">
        <v>0.25</v>
      </c>
      <c r="K680" t="s">
        <v>23</v>
      </c>
      <c r="L680">
        <v>2010</v>
      </c>
    </row>
    <row r="681" spans="1:12">
      <c r="A681" t="s">
        <v>174</v>
      </c>
      <c r="B681" t="s">
        <v>171</v>
      </c>
      <c r="C681" t="s">
        <v>173</v>
      </c>
      <c r="D681" t="s">
        <v>172</v>
      </c>
      <c r="E681" s="5" t="s">
        <v>230</v>
      </c>
      <c r="F681" t="s">
        <v>113</v>
      </c>
      <c r="G681" t="s">
        <v>165</v>
      </c>
      <c r="H681" t="s">
        <v>22</v>
      </c>
      <c r="I681" t="s">
        <v>117</v>
      </c>
      <c r="J681" s="6">
        <v>0.47599999999999998</v>
      </c>
      <c r="K681" t="s">
        <v>23</v>
      </c>
      <c r="L681">
        <v>2010</v>
      </c>
    </row>
    <row r="682" spans="1:12">
      <c r="A682" t="s">
        <v>174</v>
      </c>
      <c r="B682" t="s">
        <v>211</v>
      </c>
      <c r="C682" t="s">
        <v>212</v>
      </c>
      <c r="D682" t="s">
        <v>223</v>
      </c>
      <c r="E682" s="5" t="s">
        <v>224</v>
      </c>
      <c r="F682" t="s">
        <v>109</v>
      </c>
      <c r="G682" t="s">
        <v>165</v>
      </c>
      <c r="H682" t="s">
        <v>22</v>
      </c>
      <c r="I682" t="s">
        <v>117</v>
      </c>
      <c r="J682" s="6">
        <v>0.48089999999999999</v>
      </c>
      <c r="K682" t="s">
        <v>23</v>
      </c>
      <c r="L682">
        <v>2010</v>
      </c>
    </row>
    <row r="683" spans="1:12">
      <c r="A683" t="s">
        <v>174</v>
      </c>
      <c r="B683" t="s">
        <v>179</v>
      </c>
      <c r="C683" t="s">
        <v>180</v>
      </c>
      <c r="D683" t="s">
        <v>181</v>
      </c>
      <c r="E683" t="s">
        <v>182</v>
      </c>
      <c r="F683" t="s">
        <v>112</v>
      </c>
      <c r="G683" t="s">
        <v>165</v>
      </c>
      <c r="H683" t="s">
        <v>22</v>
      </c>
      <c r="I683" t="s">
        <v>117</v>
      </c>
      <c r="J683" s="6">
        <v>0.53920000000000001</v>
      </c>
      <c r="K683" t="s">
        <v>23</v>
      </c>
      <c r="L683">
        <v>2010</v>
      </c>
    </row>
    <row r="684" spans="1:12">
      <c r="A684" t="s">
        <v>174</v>
      </c>
      <c r="B684" t="s">
        <v>189</v>
      </c>
      <c r="C684" t="s">
        <v>219</v>
      </c>
      <c r="D684" t="s">
        <v>220</v>
      </c>
      <c r="E684" s="5" t="s">
        <v>221</v>
      </c>
      <c r="F684" t="s">
        <v>110</v>
      </c>
      <c r="G684" t="s">
        <v>165</v>
      </c>
      <c r="H684" t="s">
        <v>22</v>
      </c>
      <c r="I684" t="s">
        <v>117</v>
      </c>
      <c r="J684" s="6">
        <v>0.55810000000000004</v>
      </c>
      <c r="K684" t="s">
        <v>23</v>
      </c>
      <c r="L684">
        <v>2010</v>
      </c>
    </row>
    <row r="685" spans="1:12">
      <c r="A685" t="s">
        <v>174</v>
      </c>
      <c r="B685" t="s">
        <v>171</v>
      </c>
      <c r="C685" t="s">
        <v>173</v>
      </c>
      <c r="D685" t="s">
        <v>172</v>
      </c>
      <c r="E685" t="s">
        <v>177</v>
      </c>
      <c r="F685" t="s">
        <v>115</v>
      </c>
      <c r="G685" t="s">
        <v>165</v>
      </c>
      <c r="H685" t="s">
        <v>22</v>
      </c>
      <c r="I685" t="s">
        <v>117</v>
      </c>
      <c r="J685" s="6">
        <v>0.69740000000000002</v>
      </c>
      <c r="K685" t="s">
        <v>23</v>
      </c>
      <c r="L685">
        <v>2010</v>
      </c>
    </row>
    <row r="686" spans="1:12">
      <c r="A686" t="s">
        <v>174</v>
      </c>
      <c r="B686" t="s">
        <v>171</v>
      </c>
      <c r="C686" t="s">
        <v>173</v>
      </c>
      <c r="D686" t="s">
        <v>172</v>
      </c>
      <c r="E686" t="s">
        <v>177</v>
      </c>
      <c r="F686" t="s">
        <v>115</v>
      </c>
      <c r="G686" t="s">
        <v>165</v>
      </c>
      <c r="H686" t="s">
        <v>24</v>
      </c>
      <c r="I686" t="s">
        <v>117</v>
      </c>
      <c r="J686">
        <v>12</v>
      </c>
      <c r="K686" t="s">
        <v>19</v>
      </c>
      <c r="L686">
        <v>2010</v>
      </c>
    </row>
    <row r="687" spans="1:12">
      <c r="A687" t="s">
        <v>174</v>
      </c>
      <c r="B687" t="s">
        <v>171</v>
      </c>
      <c r="C687" t="s">
        <v>173</v>
      </c>
      <c r="D687" t="s">
        <v>172</v>
      </c>
      <c r="E687" t="s">
        <v>248</v>
      </c>
      <c r="F687" t="s">
        <v>116</v>
      </c>
      <c r="G687" t="s">
        <v>165</v>
      </c>
      <c r="H687" t="s">
        <v>24</v>
      </c>
      <c r="I687" t="s">
        <v>117</v>
      </c>
      <c r="J687">
        <v>1</v>
      </c>
      <c r="K687" t="s">
        <v>19</v>
      </c>
      <c r="L687">
        <v>2010</v>
      </c>
    </row>
    <row r="688" spans="1:12">
      <c r="A688" t="s">
        <v>174</v>
      </c>
      <c r="B688" t="s">
        <v>171</v>
      </c>
      <c r="C688" t="s">
        <v>173</v>
      </c>
      <c r="D688" t="s">
        <v>172</v>
      </c>
      <c r="E688" s="5" t="s">
        <v>230</v>
      </c>
      <c r="F688" t="s">
        <v>113</v>
      </c>
      <c r="G688" t="s">
        <v>165</v>
      </c>
      <c r="H688" t="s">
        <v>24</v>
      </c>
      <c r="I688" t="s">
        <v>117</v>
      </c>
      <c r="J688">
        <v>1</v>
      </c>
      <c r="K688" t="s">
        <v>19</v>
      </c>
      <c r="L688">
        <v>2010</v>
      </c>
    </row>
    <row r="689" spans="1:12">
      <c r="A689" t="s">
        <v>174</v>
      </c>
      <c r="B689" t="s">
        <v>179</v>
      </c>
      <c r="C689" t="s">
        <v>180</v>
      </c>
      <c r="D689" t="s">
        <v>181</v>
      </c>
      <c r="E689" t="s">
        <v>182</v>
      </c>
      <c r="F689" t="s">
        <v>112</v>
      </c>
      <c r="G689" t="s">
        <v>165</v>
      </c>
      <c r="H689" t="s">
        <v>24</v>
      </c>
      <c r="I689" t="s">
        <v>117</v>
      </c>
      <c r="J689">
        <v>0</v>
      </c>
      <c r="K689" t="s">
        <v>19</v>
      </c>
      <c r="L689">
        <v>2010</v>
      </c>
    </row>
    <row r="690" spans="1:12">
      <c r="A690" t="s">
        <v>174</v>
      </c>
      <c r="B690" t="s">
        <v>189</v>
      </c>
      <c r="C690" t="s">
        <v>219</v>
      </c>
      <c r="D690" t="s">
        <v>220</v>
      </c>
      <c r="E690" s="5" t="s">
        <v>221</v>
      </c>
      <c r="F690" t="s">
        <v>110</v>
      </c>
      <c r="G690" t="s">
        <v>165</v>
      </c>
      <c r="H690" t="s">
        <v>24</v>
      </c>
      <c r="I690" t="s">
        <v>117</v>
      </c>
      <c r="J690">
        <v>0</v>
      </c>
      <c r="K690" t="s">
        <v>19</v>
      </c>
      <c r="L690">
        <v>2010</v>
      </c>
    </row>
    <row r="691" spans="1:12">
      <c r="A691" t="s">
        <v>174</v>
      </c>
      <c r="B691" t="s">
        <v>211</v>
      </c>
      <c r="C691" t="s">
        <v>212</v>
      </c>
      <c r="D691" t="s">
        <v>223</v>
      </c>
      <c r="E691" s="5" t="s">
        <v>224</v>
      </c>
      <c r="F691" t="s">
        <v>109</v>
      </c>
      <c r="G691" t="s">
        <v>165</v>
      </c>
      <c r="H691" t="s">
        <v>24</v>
      </c>
      <c r="I691" t="s">
        <v>117</v>
      </c>
      <c r="J691">
        <v>0</v>
      </c>
      <c r="K691" t="s">
        <v>19</v>
      </c>
      <c r="L691">
        <v>2010</v>
      </c>
    </row>
    <row r="692" spans="1:12">
      <c r="A692" t="s">
        <v>174</v>
      </c>
      <c r="B692" t="s">
        <v>171</v>
      </c>
      <c r="C692" t="s">
        <v>173</v>
      </c>
      <c r="D692" t="s">
        <v>172</v>
      </c>
      <c r="E692" t="s">
        <v>177</v>
      </c>
      <c r="F692" t="s">
        <v>118</v>
      </c>
      <c r="G692" t="s">
        <v>167</v>
      </c>
      <c r="H692" t="s">
        <v>17</v>
      </c>
      <c r="I692" t="s">
        <v>120</v>
      </c>
      <c r="J692">
        <v>11</v>
      </c>
      <c r="K692" t="s">
        <v>19</v>
      </c>
      <c r="L692">
        <v>2010</v>
      </c>
    </row>
    <row r="693" spans="1:12">
      <c r="A693" t="s">
        <v>174</v>
      </c>
      <c r="B693" t="s">
        <v>171</v>
      </c>
      <c r="C693" t="s">
        <v>173</v>
      </c>
      <c r="D693" t="s">
        <v>172</v>
      </c>
      <c r="E693" t="s">
        <v>187</v>
      </c>
      <c r="F693" t="s">
        <v>81</v>
      </c>
      <c r="G693" t="s">
        <v>167</v>
      </c>
      <c r="H693" t="s">
        <v>17</v>
      </c>
      <c r="I693" t="s">
        <v>120</v>
      </c>
      <c r="J693">
        <v>10</v>
      </c>
      <c r="K693" t="s">
        <v>19</v>
      </c>
      <c r="L693">
        <v>2010</v>
      </c>
    </row>
    <row r="694" spans="1:12">
      <c r="A694" t="s">
        <v>174</v>
      </c>
      <c r="B694" t="s">
        <v>198</v>
      </c>
      <c r="C694" t="s">
        <v>225</v>
      </c>
      <c r="D694" t="s">
        <v>226</v>
      </c>
      <c r="E694" s="5" t="s">
        <v>227</v>
      </c>
      <c r="F694" t="s">
        <v>70</v>
      </c>
      <c r="G694" t="s">
        <v>167</v>
      </c>
      <c r="H694" t="s">
        <v>17</v>
      </c>
      <c r="I694" t="s">
        <v>120</v>
      </c>
      <c r="J694">
        <v>4</v>
      </c>
      <c r="K694" t="s">
        <v>19</v>
      </c>
      <c r="L694">
        <v>2010</v>
      </c>
    </row>
    <row r="695" spans="1:12">
      <c r="A695" t="s">
        <v>174</v>
      </c>
      <c r="B695" t="s">
        <v>179</v>
      </c>
      <c r="C695" t="s">
        <v>180</v>
      </c>
      <c r="D695" t="s">
        <v>181</v>
      </c>
      <c r="E695" t="s">
        <v>182</v>
      </c>
      <c r="F695" t="s">
        <v>82</v>
      </c>
      <c r="G695" t="s">
        <v>167</v>
      </c>
      <c r="H695" t="s">
        <v>17</v>
      </c>
      <c r="I695" t="s">
        <v>120</v>
      </c>
      <c r="J695">
        <v>3</v>
      </c>
      <c r="K695" t="s">
        <v>19</v>
      </c>
      <c r="L695">
        <v>2010</v>
      </c>
    </row>
    <row r="696" spans="1:12">
      <c r="A696" t="s">
        <v>170</v>
      </c>
      <c r="B696" t="s">
        <v>179</v>
      </c>
      <c r="C696" t="s">
        <v>208</v>
      </c>
      <c r="D696" t="s">
        <v>209</v>
      </c>
      <c r="E696" s="5" t="s">
        <v>210</v>
      </c>
      <c r="F696" t="s">
        <v>119</v>
      </c>
      <c r="G696" t="s">
        <v>167</v>
      </c>
      <c r="H696" t="s">
        <v>17</v>
      </c>
      <c r="I696" t="s">
        <v>120</v>
      </c>
      <c r="J696">
        <v>1</v>
      </c>
      <c r="K696" t="s">
        <v>19</v>
      </c>
      <c r="L696">
        <v>2010</v>
      </c>
    </row>
    <row r="697" spans="1:12">
      <c r="A697" t="s">
        <v>174</v>
      </c>
      <c r="B697" t="s">
        <v>211</v>
      </c>
      <c r="C697" t="s">
        <v>212</v>
      </c>
      <c r="D697" t="s">
        <v>213</v>
      </c>
      <c r="E697" s="5" t="s">
        <v>214</v>
      </c>
      <c r="F697" t="s">
        <v>87</v>
      </c>
      <c r="G697" t="s">
        <v>167</v>
      </c>
      <c r="H697" t="s">
        <v>17</v>
      </c>
      <c r="I697" t="s">
        <v>120</v>
      </c>
      <c r="J697" t="s">
        <v>30</v>
      </c>
      <c r="K697" t="s">
        <v>19</v>
      </c>
      <c r="L697">
        <v>2010</v>
      </c>
    </row>
    <row r="698" spans="1:12">
      <c r="A698" t="s">
        <v>174</v>
      </c>
      <c r="B698" t="s">
        <v>189</v>
      </c>
      <c r="C698" t="s">
        <v>219</v>
      </c>
      <c r="D698" t="s">
        <v>220</v>
      </c>
      <c r="E698" s="5" t="s">
        <v>221</v>
      </c>
      <c r="F698" t="s">
        <v>83</v>
      </c>
      <c r="G698" t="s">
        <v>167</v>
      </c>
      <c r="H698" t="s">
        <v>17</v>
      </c>
      <c r="I698" t="s">
        <v>120</v>
      </c>
      <c r="J698">
        <v>0</v>
      </c>
      <c r="K698" t="s">
        <v>19</v>
      </c>
      <c r="L698">
        <v>2010</v>
      </c>
    </row>
    <row r="699" spans="1:12">
      <c r="A699" t="s">
        <v>174</v>
      </c>
      <c r="B699" t="s">
        <v>171</v>
      </c>
      <c r="C699" t="s">
        <v>173</v>
      </c>
      <c r="D699" t="s">
        <v>172</v>
      </c>
      <c r="E699" t="s">
        <v>177</v>
      </c>
      <c r="F699" t="s">
        <v>118</v>
      </c>
      <c r="G699" t="s">
        <v>167</v>
      </c>
      <c r="H699" t="s">
        <v>20</v>
      </c>
      <c r="I699" t="s">
        <v>120</v>
      </c>
      <c r="J699">
        <v>437</v>
      </c>
      <c r="L699">
        <v>2010</v>
      </c>
    </row>
    <row r="700" spans="1:12">
      <c r="A700" t="s">
        <v>174</v>
      </c>
      <c r="B700" t="s">
        <v>171</v>
      </c>
      <c r="C700" t="s">
        <v>173</v>
      </c>
      <c r="D700" t="s">
        <v>172</v>
      </c>
      <c r="E700" t="s">
        <v>187</v>
      </c>
      <c r="F700" t="s">
        <v>81</v>
      </c>
      <c r="G700" t="s">
        <v>167</v>
      </c>
      <c r="H700" t="s">
        <v>20</v>
      </c>
      <c r="I700" t="s">
        <v>120</v>
      </c>
      <c r="J700">
        <v>395.2</v>
      </c>
      <c r="L700">
        <v>2010</v>
      </c>
    </row>
    <row r="701" spans="1:12">
      <c r="A701" t="s">
        <v>174</v>
      </c>
      <c r="B701" t="s">
        <v>198</v>
      </c>
      <c r="C701" t="s">
        <v>225</v>
      </c>
      <c r="D701" t="s">
        <v>226</v>
      </c>
      <c r="E701" s="5" t="s">
        <v>227</v>
      </c>
      <c r="F701" t="s">
        <v>70</v>
      </c>
      <c r="G701" t="s">
        <v>167</v>
      </c>
      <c r="H701" t="s">
        <v>20</v>
      </c>
      <c r="I701" t="s">
        <v>120</v>
      </c>
      <c r="J701">
        <v>372.4</v>
      </c>
      <c r="L701">
        <v>2010</v>
      </c>
    </row>
    <row r="702" spans="1:12">
      <c r="A702" t="s">
        <v>174</v>
      </c>
      <c r="B702" t="s">
        <v>179</v>
      </c>
      <c r="C702" t="s">
        <v>180</v>
      </c>
      <c r="D702" t="s">
        <v>181</v>
      </c>
      <c r="E702" t="s">
        <v>182</v>
      </c>
      <c r="F702" t="s">
        <v>82</v>
      </c>
      <c r="G702" t="s">
        <v>167</v>
      </c>
      <c r="H702" t="s">
        <v>20</v>
      </c>
      <c r="I702" t="s">
        <v>120</v>
      </c>
      <c r="J702">
        <v>337.6</v>
      </c>
      <c r="L702">
        <v>2010</v>
      </c>
    </row>
    <row r="703" spans="1:12">
      <c r="A703" t="s">
        <v>174</v>
      </c>
      <c r="B703" t="s">
        <v>189</v>
      </c>
      <c r="C703" t="s">
        <v>219</v>
      </c>
      <c r="D703" t="s">
        <v>220</v>
      </c>
      <c r="E703" s="5" t="s">
        <v>221</v>
      </c>
      <c r="F703" t="s">
        <v>83</v>
      </c>
      <c r="G703" t="s">
        <v>167</v>
      </c>
      <c r="H703" t="s">
        <v>20</v>
      </c>
      <c r="I703" t="s">
        <v>120</v>
      </c>
      <c r="J703">
        <v>323.89999999999998</v>
      </c>
      <c r="L703">
        <v>2010</v>
      </c>
    </row>
    <row r="704" spans="1:12">
      <c r="A704" t="s">
        <v>170</v>
      </c>
      <c r="B704" t="s">
        <v>179</v>
      </c>
      <c r="C704" t="s">
        <v>208</v>
      </c>
      <c r="D704" t="s">
        <v>209</v>
      </c>
      <c r="E704" s="5" t="s">
        <v>210</v>
      </c>
      <c r="F704" t="s">
        <v>119</v>
      </c>
      <c r="G704" t="s">
        <v>167</v>
      </c>
      <c r="H704" t="s">
        <v>20</v>
      </c>
      <c r="I704" t="s">
        <v>120</v>
      </c>
      <c r="J704">
        <v>316.5</v>
      </c>
      <c r="L704">
        <v>2010</v>
      </c>
    </row>
    <row r="705" spans="1:12">
      <c r="A705" t="s">
        <v>174</v>
      </c>
      <c r="B705" t="s">
        <v>211</v>
      </c>
      <c r="C705" t="s">
        <v>212</v>
      </c>
      <c r="D705" t="s">
        <v>213</v>
      </c>
      <c r="E705" s="5" t="s">
        <v>214</v>
      </c>
      <c r="F705" t="s">
        <v>87</v>
      </c>
      <c r="G705" t="s">
        <v>167</v>
      </c>
      <c r="H705" t="s">
        <v>20</v>
      </c>
      <c r="I705" t="s">
        <v>120</v>
      </c>
      <c r="J705" t="s">
        <v>30</v>
      </c>
      <c r="L705">
        <v>2010</v>
      </c>
    </row>
    <row r="706" spans="1:12">
      <c r="A706" t="s">
        <v>174</v>
      </c>
      <c r="B706" t="s">
        <v>171</v>
      </c>
      <c r="C706" t="s">
        <v>173</v>
      </c>
      <c r="D706" t="s">
        <v>172</v>
      </c>
      <c r="E706" t="s">
        <v>187</v>
      </c>
      <c r="F706" t="s">
        <v>81</v>
      </c>
      <c r="G706" t="s">
        <v>167</v>
      </c>
      <c r="H706" t="s">
        <v>21</v>
      </c>
      <c r="I706" t="s">
        <v>120</v>
      </c>
      <c r="J706">
        <v>140</v>
      </c>
      <c r="K706" t="s">
        <v>19</v>
      </c>
      <c r="L706">
        <v>2010</v>
      </c>
    </row>
    <row r="707" spans="1:12">
      <c r="A707" t="s">
        <v>174</v>
      </c>
      <c r="B707" t="s">
        <v>171</v>
      </c>
      <c r="C707" t="s">
        <v>173</v>
      </c>
      <c r="D707" t="s">
        <v>172</v>
      </c>
      <c r="E707" t="s">
        <v>177</v>
      </c>
      <c r="F707" t="s">
        <v>118</v>
      </c>
      <c r="G707" t="s">
        <v>167</v>
      </c>
      <c r="H707" t="s">
        <v>21</v>
      </c>
      <c r="I707" t="s">
        <v>120</v>
      </c>
      <c r="J707">
        <v>59</v>
      </c>
      <c r="K707" t="s">
        <v>19</v>
      </c>
      <c r="L707">
        <v>2010</v>
      </c>
    </row>
    <row r="708" spans="1:12">
      <c r="A708" t="s">
        <v>174</v>
      </c>
      <c r="B708" t="s">
        <v>198</v>
      </c>
      <c r="C708" t="s">
        <v>225</v>
      </c>
      <c r="D708" t="s">
        <v>226</v>
      </c>
      <c r="E708" s="5" t="s">
        <v>227</v>
      </c>
      <c r="F708" t="s">
        <v>70</v>
      </c>
      <c r="G708" t="s">
        <v>167</v>
      </c>
      <c r="H708" t="s">
        <v>21</v>
      </c>
      <c r="I708" t="s">
        <v>120</v>
      </c>
      <c r="J708">
        <v>57</v>
      </c>
      <c r="K708" t="s">
        <v>19</v>
      </c>
      <c r="L708">
        <v>2010</v>
      </c>
    </row>
    <row r="709" spans="1:12">
      <c r="A709" t="s">
        <v>174</v>
      </c>
      <c r="B709" t="s">
        <v>189</v>
      </c>
      <c r="C709" t="s">
        <v>219</v>
      </c>
      <c r="D709" t="s">
        <v>220</v>
      </c>
      <c r="E709" s="5" t="s">
        <v>221</v>
      </c>
      <c r="F709" t="s">
        <v>83</v>
      </c>
      <c r="G709" t="s">
        <v>167</v>
      </c>
      <c r="H709" t="s">
        <v>21</v>
      </c>
      <c r="I709" t="s">
        <v>120</v>
      </c>
      <c r="J709">
        <v>49</v>
      </c>
      <c r="K709" t="s">
        <v>19</v>
      </c>
      <c r="L709">
        <v>2010</v>
      </c>
    </row>
    <row r="710" spans="1:12">
      <c r="A710" t="s">
        <v>174</v>
      </c>
      <c r="B710" t="s">
        <v>179</v>
      </c>
      <c r="C710" t="s">
        <v>180</v>
      </c>
      <c r="D710" t="s">
        <v>181</v>
      </c>
      <c r="E710" t="s">
        <v>182</v>
      </c>
      <c r="F710" t="s">
        <v>82</v>
      </c>
      <c r="G710" t="s">
        <v>167</v>
      </c>
      <c r="H710" t="s">
        <v>21</v>
      </c>
      <c r="I710" t="s">
        <v>120</v>
      </c>
      <c r="J710">
        <v>18</v>
      </c>
      <c r="K710" t="s">
        <v>19</v>
      </c>
      <c r="L710">
        <v>2010</v>
      </c>
    </row>
    <row r="711" spans="1:12">
      <c r="A711" t="s">
        <v>170</v>
      </c>
      <c r="B711" t="s">
        <v>179</v>
      </c>
      <c r="C711" t="s">
        <v>208</v>
      </c>
      <c r="D711" t="s">
        <v>209</v>
      </c>
      <c r="E711" s="5" t="s">
        <v>210</v>
      </c>
      <c r="F711" t="s">
        <v>119</v>
      </c>
      <c r="G711" t="s">
        <v>167</v>
      </c>
      <c r="H711" t="s">
        <v>21</v>
      </c>
      <c r="I711" t="s">
        <v>120</v>
      </c>
      <c r="J711">
        <v>4</v>
      </c>
      <c r="K711" t="s">
        <v>19</v>
      </c>
      <c r="L711">
        <v>2010</v>
      </c>
    </row>
    <row r="712" spans="1:12">
      <c r="A712" t="s">
        <v>174</v>
      </c>
      <c r="B712" t="s">
        <v>211</v>
      </c>
      <c r="C712" t="s">
        <v>212</v>
      </c>
      <c r="D712" t="s">
        <v>213</v>
      </c>
      <c r="E712" s="5" t="s">
        <v>214</v>
      </c>
      <c r="F712" t="s">
        <v>87</v>
      </c>
      <c r="G712" t="s">
        <v>167</v>
      </c>
      <c r="H712" t="s">
        <v>21</v>
      </c>
      <c r="I712" t="s">
        <v>120</v>
      </c>
      <c r="J712">
        <v>2</v>
      </c>
      <c r="K712" t="s">
        <v>19</v>
      </c>
      <c r="L712">
        <v>2010</v>
      </c>
    </row>
    <row r="713" spans="1:12">
      <c r="A713" t="s">
        <v>174</v>
      </c>
      <c r="B713" t="s">
        <v>189</v>
      </c>
      <c r="C713" t="s">
        <v>219</v>
      </c>
      <c r="D713" t="s">
        <v>220</v>
      </c>
      <c r="E713" s="5" t="s">
        <v>221</v>
      </c>
      <c r="F713" t="s">
        <v>83</v>
      </c>
      <c r="G713" t="s">
        <v>167</v>
      </c>
      <c r="H713" t="s">
        <v>22</v>
      </c>
      <c r="I713" t="s">
        <v>120</v>
      </c>
      <c r="J713" s="6">
        <v>0.73470000000000002</v>
      </c>
      <c r="K713" t="s">
        <v>23</v>
      </c>
      <c r="L713">
        <v>2010</v>
      </c>
    </row>
    <row r="714" spans="1:12">
      <c r="A714" t="s">
        <v>174</v>
      </c>
      <c r="B714" t="s">
        <v>171</v>
      </c>
      <c r="C714" t="s">
        <v>173</v>
      </c>
      <c r="D714" t="s">
        <v>172</v>
      </c>
      <c r="E714" t="s">
        <v>187</v>
      </c>
      <c r="F714" t="s">
        <v>81</v>
      </c>
      <c r="G714" t="s">
        <v>167</v>
      </c>
      <c r="H714" t="s">
        <v>22</v>
      </c>
      <c r="I714" t="s">
        <v>120</v>
      </c>
      <c r="J714" s="6">
        <v>0.78569999999999995</v>
      </c>
      <c r="K714" t="s">
        <v>23</v>
      </c>
      <c r="L714">
        <v>2010</v>
      </c>
    </row>
    <row r="715" spans="1:12">
      <c r="A715" t="s">
        <v>174</v>
      </c>
      <c r="B715" t="s">
        <v>198</v>
      </c>
      <c r="C715" t="s">
        <v>225</v>
      </c>
      <c r="D715" t="s">
        <v>226</v>
      </c>
      <c r="E715" s="5" t="s">
        <v>227</v>
      </c>
      <c r="F715" t="s">
        <v>70</v>
      </c>
      <c r="G715" t="s">
        <v>167</v>
      </c>
      <c r="H715" t="s">
        <v>22</v>
      </c>
      <c r="I715" t="s">
        <v>120</v>
      </c>
      <c r="J715" s="6">
        <v>0.84209999999999996</v>
      </c>
      <c r="K715" t="s">
        <v>23</v>
      </c>
      <c r="L715">
        <v>2010</v>
      </c>
    </row>
    <row r="716" spans="1:12">
      <c r="A716" t="s">
        <v>174</v>
      </c>
      <c r="B716" t="s">
        <v>171</v>
      </c>
      <c r="C716" t="s">
        <v>173</v>
      </c>
      <c r="D716" t="s">
        <v>172</v>
      </c>
      <c r="E716" t="s">
        <v>177</v>
      </c>
      <c r="F716" t="s">
        <v>118</v>
      </c>
      <c r="G716" t="s">
        <v>167</v>
      </c>
      <c r="H716" t="s">
        <v>22</v>
      </c>
      <c r="I716" t="s">
        <v>120</v>
      </c>
      <c r="J716" s="6">
        <v>0.89829999999999999</v>
      </c>
      <c r="K716" t="s">
        <v>23</v>
      </c>
      <c r="L716">
        <v>2010</v>
      </c>
    </row>
    <row r="717" spans="1:12">
      <c r="A717" t="s">
        <v>174</v>
      </c>
      <c r="B717" t="s">
        <v>179</v>
      </c>
      <c r="C717" t="s">
        <v>180</v>
      </c>
      <c r="D717" t="s">
        <v>181</v>
      </c>
      <c r="E717" t="s">
        <v>182</v>
      </c>
      <c r="F717" t="s">
        <v>82</v>
      </c>
      <c r="G717" t="s">
        <v>167</v>
      </c>
      <c r="H717" t="s">
        <v>22</v>
      </c>
      <c r="I717" t="s">
        <v>120</v>
      </c>
      <c r="J717" s="6">
        <v>0.94440000000000002</v>
      </c>
      <c r="K717" t="s">
        <v>23</v>
      </c>
      <c r="L717">
        <v>2010</v>
      </c>
    </row>
    <row r="718" spans="1:12">
      <c r="A718" t="s">
        <v>170</v>
      </c>
      <c r="B718" t="s">
        <v>179</v>
      </c>
      <c r="C718" t="s">
        <v>208</v>
      </c>
      <c r="D718" t="s">
        <v>209</v>
      </c>
      <c r="E718" s="5" t="s">
        <v>210</v>
      </c>
      <c r="F718" t="s">
        <v>119</v>
      </c>
      <c r="G718" t="s">
        <v>167</v>
      </c>
      <c r="H718" t="s">
        <v>22</v>
      </c>
      <c r="I718" t="s">
        <v>120</v>
      </c>
      <c r="J718" s="4">
        <v>1</v>
      </c>
      <c r="K718" t="s">
        <v>23</v>
      </c>
      <c r="L718">
        <v>2010</v>
      </c>
    </row>
    <row r="719" spans="1:12">
      <c r="A719" t="s">
        <v>174</v>
      </c>
      <c r="B719" t="s">
        <v>211</v>
      </c>
      <c r="C719" t="s">
        <v>212</v>
      </c>
      <c r="D719" t="s">
        <v>213</v>
      </c>
      <c r="E719" s="5" t="s">
        <v>214</v>
      </c>
      <c r="F719" t="s">
        <v>87</v>
      </c>
      <c r="G719" t="s">
        <v>167</v>
      </c>
      <c r="H719" t="s">
        <v>22</v>
      </c>
      <c r="I719" t="s">
        <v>120</v>
      </c>
      <c r="J719" s="4">
        <v>0</v>
      </c>
      <c r="K719" t="s">
        <v>23</v>
      </c>
      <c r="L719">
        <v>2010</v>
      </c>
    </row>
    <row r="720" spans="1:12">
      <c r="A720" t="s">
        <v>174</v>
      </c>
      <c r="B720" t="s">
        <v>171</v>
      </c>
      <c r="C720" t="s">
        <v>173</v>
      </c>
      <c r="D720" t="s">
        <v>172</v>
      </c>
      <c r="E720" t="s">
        <v>187</v>
      </c>
      <c r="F720" t="s">
        <v>81</v>
      </c>
      <c r="G720" t="s">
        <v>167</v>
      </c>
      <c r="H720" t="s">
        <v>24</v>
      </c>
      <c r="I720" t="s">
        <v>120</v>
      </c>
      <c r="J720">
        <v>9</v>
      </c>
      <c r="K720" t="s">
        <v>19</v>
      </c>
      <c r="L720">
        <v>2010</v>
      </c>
    </row>
    <row r="721" spans="1:12">
      <c r="A721" t="s">
        <v>174</v>
      </c>
      <c r="B721" t="s">
        <v>171</v>
      </c>
      <c r="C721" t="s">
        <v>173</v>
      </c>
      <c r="D721" t="s">
        <v>172</v>
      </c>
      <c r="E721" t="s">
        <v>177</v>
      </c>
      <c r="F721" t="s">
        <v>118</v>
      </c>
      <c r="G721" t="s">
        <v>167</v>
      </c>
      <c r="H721" t="s">
        <v>24</v>
      </c>
      <c r="I721" t="s">
        <v>120</v>
      </c>
      <c r="J721">
        <v>8</v>
      </c>
      <c r="K721" t="s">
        <v>19</v>
      </c>
      <c r="L721">
        <v>2010</v>
      </c>
    </row>
    <row r="722" spans="1:12">
      <c r="A722" t="s">
        <v>174</v>
      </c>
      <c r="B722" t="s">
        <v>198</v>
      </c>
      <c r="C722" t="s">
        <v>225</v>
      </c>
      <c r="D722" t="s">
        <v>226</v>
      </c>
      <c r="E722" s="5" t="s">
        <v>227</v>
      </c>
      <c r="F722" t="s">
        <v>70</v>
      </c>
      <c r="G722" t="s">
        <v>167</v>
      </c>
      <c r="H722" t="s">
        <v>24</v>
      </c>
      <c r="I722" t="s">
        <v>120</v>
      </c>
      <c r="J722">
        <v>2</v>
      </c>
      <c r="K722" t="s">
        <v>19</v>
      </c>
      <c r="L722">
        <v>2010</v>
      </c>
    </row>
    <row r="723" spans="1:12">
      <c r="A723" t="s">
        <v>174</v>
      </c>
      <c r="B723" t="s">
        <v>179</v>
      </c>
      <c r="C723" t="s">
        <v>180</v>
      </c>
      <c r="D723" t="s">
        <v>181</v>
      </c>
      <c r="E723" t="s">
        <v>182</v>
      </c>
      <c r="F723" t="s">
        <v>82</v>
      </c>
      <c r="G723" t="s">
        <v>167</v>
      </c>
      <c r="H723" t="s">
        <v>24</v>
      </c>
      <c r="I723" t="s">
        <v>120</v>
      </c>
      <c r="J723">
        <v>1</v>
      </c>
      <c r="K723" t="s">
        <v>19</v>
      </c>
      <c r="L723">
        <v>2010</v>
      </c>
    </row>
    <row r="724" spans="1:12">
      <c r="A724" t="s">
        <v>170</v>
      </c>
      <c r="B724" t="s">
        <v>179</v>
      </c>
      <c r="C724" t="s">
        <v>208</v>
      </c>
      <c r="D724" t="s">
        <v>209</v>
      </c>
      <c r="E724" s="5" t="s">
        <v>210</v>
      </c>
      <c r="F724" t="s">
        <v>119</v>
      </c>
      <c r="G724" t="s">
        <v>167</v>
      </c>
      <c r="H724" t="s">
        <v>24</v>
      </c>
      <c r="I724" t="s">
        <v>120</v>
      </c>
      <c r="J724">
        <v>0</v>
      </c>
      <c r="K724" t="s">
        <v>19</v>
      </c>
      <c r="L724">
        <v>2010</v>
      </c>
    </row>
    <row r="725" spans="1:12">
      <c r="A725" t="s">
        <v>174</v>
      </c>
      <c r="B725" t="s">
        <v>211</v>
      </c>
      <c r="C725" t="s">
        <v>212</v>
      </c>
      <c r="D725" t="s">
        <v>213</v>
      </c>
      <c r="E725" s="5" t="s">
        <v>214</v>
      </c>
      <c r="F725" t="s">
        <v>87</v>
      </c>
      <c r="G725" t="s">
        <v>167</v>
      </c>
      <c r="H725" t="s">
        <v>24</v>
      </c>
      <c r="I725" t="s">
        <v>120</v>
      </c>
      <c r="J725" t="s">
        <v>30</v>
      </c>
      <c r="K725" t="s">
        <v>19</v>
      </c>
      <c r="L725">
        <v>2010</v>
      </c>
    </row>
    <row r="726" spans="1:12">
      <c r="A726" t="s">
        <v>174</v>
      </c>
      <c r="B726" t="s">
        <v>189</v>
      </c>
      <c r="C726" t="s">
        <v>219</v>
      </c>
      <c r="D726" t="s">
        <v>220</v>
      </c>
      <c r="E726" s="5" t="s">
        <v>221</v>
      </c>
      <c r="F726" t="s">
        <v>83</v>
      </c>
      <c r="G726" t="s">
        <v>167</v>
      </c>
      <c r="H726" t="s">
        <v>24</v>
      </c>
      <c r="I726" t="s">
        <v>120</v>
      </c>
      <c r="J726">
        <v>0</v>
      </c>
      <c r="K726" t="s">
        <v>19</v>
      </c>
      <c r="L726">
        <v>2010</v>
      </c>
    </row>
    <row r="727" spans="1:12">
      <c r="A727" t="s">
        <v>174</v>
      </c>
      <c r="B727" t="s">
        <v>171</v>
      </c>
      <c r="C727" t="s">
        <v>173</v>
      </c>
      <c r="D727" t="s">
        <v>172</v>
      </c>
      <c r="E727" s="5" t="s">
        <v>222</v>
      </c>
      <c r="F727" t="s">
        <v>121</v>
      </c>
      <c r="G727" t="s">
        <v>166</v>
      </c>
      <c r="H727" t="s">
        <v>17</v>
      </c>
      <c r="I727" t="s">
        <v>125</v>
      </c>
      <c r="J727">
        <v>16</v>
      </c>
      <c r="K727" t="s">
        <v>19</v>
      </c>
      <c r="L727">
        <v>2010</v>
      </c>
    </row>
    <row r="728" spans="1:12">
      <c r="A728" t="s">
        <v>174</v>
      </c>
      <c r="B728" t="s">
        <v>179</v>
      </c>
      <c r="C728" t="s">
        <v>180</v>
      </c>
      <c r="D728" t="s">
        <v>181</v>
      </c>
      <c r="E728" t="s">
        <v>182</v>
      </c>
      <c r="F728" t="s">
        <v>122</v>
      </c>
      <c r="G728" t="s">
        <v>166</v>
      </c>
      <c r="H728" t="s">
        <v>17</v>
      </c>
      <c r="I728" t="s">
        <v>125</v>
      </c>
      <c r="J728">
        <v>14</v>
      </c>
      <c r="K728" t="s">
        <v>19</v>
      </c>
      <c r="L728">
        <v>2010</v>
      </c>
    </row>
    <row r="729" spans="1:12">
      <c r="A729" t="s">
        <v>174</v>
      </c>
      <c r="B729" t="s">
        <v>189</v>
      </c>
      <c r="C729" t="s">
        <v>219</v>
      </c>
      <c r="D729" t="s">
        <v>220</v>
      </c>
      <c r="E729" s="5" t="s">
        <v>221</v>
      </c>
      <c r="F729" t="s">
        <v>123</v>
      </c>
      <c r="G729" t="s">
        <v>166</v>
      </c>
      <c r="H729" t="s">
        <v>17</v>
      </c>
      <c r="I729" t="s">
        <v>125</v>
      </c>
      <c r="J729">
        <v>1</v>
      </c>
      <c r="K729" t="s">
        <v>19</v>
      </c>
      <c r="L729">
        <v>2010</v>
      </c>
    </row>
    <row r="730" spans="1:12">
      <c r="A730" t="s">
        <v>174</v>
      </c>
      <c r="B730" t="s">
        <v>198</v>
      </c>
      <c r="C730" t="s">
        <v>225</v>
      </c>
      <c r="D730" t="s">
        <v>226</v>
      </c>
      <c r="E730" s="5" t="s">
        <v>227</v>
      </c>
      <c r="F730" t="s">
        <v>124</v>
      </c>
      <c r="G730" t="s">
        <v>166</v>
      </c>
      <c r="H730" t="s">
        <v>17</v>
      </c>
      <c r="I730" t="s">
        <v>125</v>
      </c>
      <c r="J730">
        <v>0</v>
      </c>
      <c r="K730" t="s">
        <v>19</v>
      </c>
      <c r="L730">
        <v>2010</v>
      </c>
    </row>
    <row r="731" spans="1:12">
      <c r="A731" t="s">
        <v>174</v>
      </c>
      <c r="B731" t="s">
        <v>171</v>
      </c>
      <c r="C731" t="s">
        <v>173</v>
      </c>
      <c r="D731" t="s">
        <v>172</v>
      </c>
      <c r="E731" s="5" t="s">
        <v>222</v>
      </c>
      <c r="F731" t="s">
        <v>121</v>
      </c>
      <c r="G731" t="s">
        <v>166</v>
      </c>
      <c r="H731" t="s">
        <v>20</v>
      </c>
      <c r="I731" t="s">
        <v>125</v>
      </c>
      <c r="J731">
        <v>445</v>
      </c>
      <c r="L731">
        <v>2010</v>
      </c>
    </row>
    <row r="732" spans="1:12">
      <c r="A732" t="s">
        <v>174</v>
      </c>
      <c r="B732" t="s">
        <v>179</v>
      </c>
      <c r="C732" t="s">
        <v>180</v>
      </c>
      <c r="D732" t="s">
        <v>181</v>
      </c>
      <c r="E732" t="s">
        <v>182</v>
      </c>
      <c r="F732" t="s">
        <v>122</v>
      </c>
      <c r="G732" t="s">
        <v>166</v>
      </c>
      <c r="H732" t="s">
        <v>20</v>
      </c>
      <c r="I732" t="s">
        <v>125</v>
      </c>
      <c r="J732">
        <v>441.4</v>
      </c>
      <c r="L732">
        <v>2010</v>
      </c>
    </row>
    <row r="733" spans="1:12">
      <c r="A733" t="s">
        <v>174</v>
      </c>
      <c r="B733" t="s">
        <v>189</v>
      </c>
      <c r="C733" t="s">
        <v>219</v>
      </c>
      <c r="D733" t="s">
        <v>220</v>
      </c>
      <c r="E733" s="5" t="s">
        <v>221</v>
      </c>
      <c r="F733" t="s">
        <v>123</v>
      </c>
      <c r="G733" t="s">
        <v>166</v>
      </c>
      <c r="H733" t="s">
        <v>20</v>
      </c>
      <c r="I733" t="s">
        <v>125</v>
      </c>
      <c r="J733">
        <v>440.5</v>
      </c>
      <c r="L733">
        <v>2010</v>
      </c>
    </row>
    <row r="734" spans="1:12">
      <c r="A734" t="s">
        <v>174</v>
      </c>
      <c r="B734" t="s">
        <v>198</v>
      </c>
      <c r="C734" t="s">
        <v>225</v>
      </c>
      <c r="D734" t="s">
        <v>226</v>
      </c>
      <c r="E734" s="5" t="s">
        <v>227</v>
      </c>
      <c r="F734" t="s">
        <v>124</v>
      </c>
      <c r="G734" t="s">
        <v>166</v>
      </c>
      <c r="H734" t="s">
        <v>20</v>
      </c>
      <c r="I734" t="s">
        <v>125</v>
      </c>
      <c r="J734">
        <v>440.4</v>
      </c>
      <c r="L734">
        <v>2010</v>
      </c>
    </row>
    <row r="735" spans="1:12">
      <c r="A735" t="s">
        <v>174</v>
      </c>
      <c r="B735" t="s">
        <v>171</v>
      </c>
      <c r="C735" t="s">
        <v>173</v>
      </c>
      <c r="D735" t="s">
        <v>172</v>
      </c>
      <c r="E735" s="5" t="s">
        <v>222</v>
      </c>
      <c r="F735" t="s">
        <v>121</v>
      </c>
      <c r="G735" t="s">
        <v>166</v>
      </c>
      <c r="H735" t="s">
        <v>21</v>
      </c>
      <c r="I735" t="s">
        <v>125</v>
      </c>
      <c r="J735">
        <v>350</v>
      </c>
      <c r="K735" t="s">
        <v>19</v>
      </c>
      <c r="L735">
        <v>2010</v>
      </c>
    </row>
    <row r="736" spans="1:12">
      <c r="A736" t="s">
        <v>174</v>
      </c>
      <c r="B736" t="s">
        <v>179</v>
      </c>
      <c r="C736" t="s">
        <v>180</v>
      </c>
      <c r="D736" t="s">
        <v>181</v>
      </c>
      <c r="E736" t="s">
        <v>182</v>
      </c>
      <c r="F736" t="s">
        <v>122</v>
      </c>
      <c r="G736" t="s">
        <v>166</v>
      </c>
      <c r="H736" t="s">
        <v>21</v>
      </c>
      <c r="I736" t="s">
        <v>125</v>
      </c>
      <c r="J736">
        <v>102</v>
      </c>
      <c r="K736" t="s">
        <v>19</v>
      </c>
      <c r="L736">
        <v>2010</v>
      </c>
    </row>
    <row r="737" spans="1:12">
      <c r="A737" t="s">
        <v>174</v>
      </c>
      <c r="B737" t="s">
        <v>198</v>
      </c>
      <c r="C737" t="s">
        <v>225</v>
      </c>
      <c r="D737" t="s">
        <v>226</v>
      </c>
      <c r="E737" s="5" t="s">
        <v>227</v>
      </c>
      <c r="F737" t="s">
        <v>124</v>
      </c>
      <c r="G737" t="s">
        <v>166</v>
      </c>
      <c r="H737" t="s">
        <v>21</v>
      </c>
      <c r="I737" t="s">
        <v>125</v>
      </c>
      <c r="J737">
        <v>95</v>
      </c>
      <c r="K737" t="s">
        <v>19</v>
      </c>
      <c r="L737">
        <v>2010</v>
      </c>
    </row>
    <row r="738" spans="1:12">
      <c r="A738" t="s">
        <v>174</v>
      </c>
      <c r="B738" t="s">
        <v>189</v>
      </c>
      <c r="C738" t="s">
        <v>219</v>
      </c>
      <c r="D738" t="s">
        <v>220</v>
      </c>
      <c r="E738" s="5" t="s">
        <v>221</v>
      </c>
      <c r="F738" t="s">
        <v>123</v>
      </c>
      <c r="G738" t="s">
        <v>166</v>
      </c>
      <c r="H738" t="s">
        <v>21</v>
      </c>
      <c r="I738" t="s">
        <v>125</v>
      </c>
      <c r="J738">
        <v>63</v>
      </c>
      <c r="K738" t="s">
        <v>19</v>
      </c>
      <c r="L738">
        <v>2010</v>
      </c>
    </row>
    <row r="739" spans="1:12">
      <c r="A739" t="s">
        <v>174</v>
      </c>
      <c r="B739" t="s">
        <v>189</v>
      </c>
      <c r="C739" t="s">
        <v>219</v>
      </c>
      <c r="D739" t="s">
        <v>220</v>
      </c>
      <c r="E739" s="5" t="s">
        <v>221</v>
      </c>
      <c r="F739" t="s">
        <v>123</v>
      </c>
      <c r="G739" t="s">
        <v>166</v>
      </c>
      <c r="H739" t="s">
        <v>22</v>
      </c>
      <c r="I739" t="s">
        <v>125</v>
      </c>
      <c r="J739" s="6">
        <v>0.17460000000000001</v>
      </c>
      <c r="K739" t="s">
        <v>23</v>
      </c>
      <c r="L739">
        <v>2010</v>
      </c>
    </row>
    <row r="740" spans="1:12">
      <c r="A740" t="s">
        <v>174</v>
      </c>
      <c r="B740" t="s">
        <v>171</v>
      </c>
      <c r="C740" t="s">
        <v>173</v>
      </c>
      <c r="D740" t="s">
        <v>172</v>
      </c>
      <c r="E740" s="5" t="s">
        <v>222</v>
      </c>
      <c r="F740" t="s">
        <v>121</v>
      </c>
      <c r="G740" t="s">
        <v>166</v>
      </c>
      <c r="H740" t="s">
        <v>22</v>
      </c>
      <c r="I740" t="s">
        <v>125</v>
      </c>
      <c r="J740" s="6">
        <v>0.2457</v>
      </c>
      <c r="K740" t="s">
        <v>23</v>
      </c>
      <c r="L740">
        <v>2010</v>
      </c>
    </row>
    <row r="741" spans="1:12">
      <c r="A741" t="s">
        <v>174</v>
      </c>
      <c r="B741" t="s">
        <v>179</v>
      </c>
      <c r="C741" t="s">
        <v>180</v>
      </c>
      <c r="D741" t="s">
        <v>181</v>
      </c>
      <c r="E741" t="s">
        <v>182</v>
      </c>
      <c r="F741" t="s">
        <v>122</v>
      </c>
      <c r="G741" t="s">
        <v>166</v>
      </c>
      <c r="H741" t="s">
        <v>22</v>
      </c>
      <c r="I741" t="s">
        <v>125</v>
      </c>
      <c r="J741" s="6">
        <v>0.29409999999999997</v>
      </c>
      <c r="K741" t="s">
        <v>23</v>
      </c>
      <c r="L741">
        <v>2010</v>
      </c>
    </row>
    <row r="742" spans="1:12">
      <c r="A742" t="s">
        <v>174</v>
      </c>
      <c r="B742" t="s">
        <v>198</v>
      </c>
      <c r="C742" t="s">
        <v>225</v>
      </c>
      <c r="D742" t="s">
        <v>226</v>
      </c>
      <c r="E742" s="5" t="s">
        <v>227</v>
      </c>
      <c r="F742" t="s">
        <v>124</v>
      </c>
      <c r="G742" t="s">
        <v>166</v>
      </c>
      <c r="H742" t="s">
        <v>22</v>
      </c>
      <c r="I742" t="s">
        <v>125</v>
      </c>
      <c r="J742" s="6">
        <v>0.33679999999999999</v>
      </c>
      <c r="K742" t="s">
        <v>23</v>
      </c>
      <c r="L742">
        <v>2010</v>
      </c>
    </row>
    <row r="743" spans="1:12">
      <c r="A743" t="s">
        <v>174</v>
      </c>
      <c r="B743" t="s">
        <v>171</v>
      </c>
      <c r="C743" t="s">
        <v>173</v>
      </c>
      <c r="D743" t="s">
        <v>172</v>
      </c>
      <c r="E743" s="5" t="s">
        <v>222</v>
      </c>
      <c r="F743" t="s">
        <v>121</v>
      </c>
      <c r="G743" t="s">
        <v>166</v>
      </c>
      <c r="H743" t="s">
        <v>24</v>
      </c>
      <c r="I743" t="s">
        <v>125</v>
      </c>
      <c r="J743">
        <v>2</v>
      </c>
      <c r="K743" t="s">
        <v>19</v>
      </c>
      <c r="L743">
        <v>2010</v>
      </c>
    </row>
    <row r="744" spans="1:12">
      <c r="A744" t="s">
        <v>174</v>
      </c>
      <c r="B744" t="s">
        <v>198</v>
      </c>
      <c r="C744" t="s">
        <v>225</v>
      </c>
      <c r="D744" t="s">
        <v>226</v>
      </c>
      <c r="E744" s="5" t="s">
        <v>227</v>
      </c>
      <c r="F744" t="s">
        <v>124</v>
      </c>
      <c r="G744" t="s">
        <v>166</v>
      </c>
      <c r="H744" t="s">
        <v>24</v>
      </c>
      <c r="I744" t="s">
        <v>125</v>
      </c>
      <c r="J744">
        <v>2</v>
      </c>
      <c r="K744" t="s">
        <v>19</v>
      </c>
      <c r="L744">
        <v>2010</v>
      </c>
    </row>
    <row r="745" spans="1:12">
      <c r="A745" t="s">
        <v>174</v>
      </c>
      <c r="B745" t="s">
        <v>179</v>
      </c>
      <c r="C745" t="s">
        <v>180</v>
      </c>
      <c r="D745" t="s">
        <v>181</v>
      </c>
      <c r="E745" t="s">
        <v>182</v>
      </c>
      <c r="F745" t="s">
        <v>122</v>
      </c>
      <c r="G745" t="s">
        <v>166</v>
      </c>
      <c r="H745" t="s">
        <v>24</v>
      </c>
      <c r="I745" t="s">
        <v>125</v>
      </c>
      <c r="J745">
        <v>0</v>
      </c>
      <c r="K745" t="s">
        <v>19</v>
      </c>
      <c r="L745">
        <v>2010</v>
      </c>
    </row>
    <row r="746" spans="1:12">
      <c r="A746" t="s">
        <v>174</v>
      </c>
      <c r="B746" t="s">
        <v>189</v>
      </c>
      <c r="C746" t="s">
        <v>219</v>
      </c>
      <c r="D746" t="s">
        <v>220</v>
      </c>
      <c r="E746" s="5" t="s">
        <v>221</v>
      </c>
      <c r="F746" t="s">
        <v>123</v>
      </c>
      <c r="G746" t="s">
        <v>166</v>
      </c>
      <c r="H746" t="s">
        <v>24</v>
      </c>
      <c r="I746" t="s">
        <v>125</v>
      </c>
      <c r="J746">
        <v>0</v>
      </c>
      <c r="K746" t="s">
        <v>19</v>
      </c>
      <c r="L746">
        <v>2010</v>
      </c>
    </row>
    <row r="747" spans="1:12">
      <c r="A747" t="s">
        <v>174</v>
      </c>
      <c r="B747" t="s">
        <v>194</v>
      </c>
      <c r="C747" t="s">
        <v>203</v>
      </c>
      <c r="D747" t="s">
        <v>204</v>
      </c>
      <c r="E747" s="5" t="s">
        <v>205</v>
      </c>
      <c r="F747" t="s">
        <v>126</v>
      </c>
      <c r="G747" t="s">
        <v>167</v>
      </c>
      <c r="H747" t="s">
        <v>17</v>
      </c>
      <c r="I747" t="s">
        <v>127</v>
      </c>
      <c r="J747">
        <v>3</v>
      </c>
      <c r="K747" t="s">
        <v>19</v>
      </c>
      <c r="L747">
        <v>2010</v>
      </c>
    </row>
    <row r="748" spans="1:12">
      <c r="A748" t="s">
        <v>174</v>
      </c>
      <c r="B748" t="s">
        <v>179</v>
      </c>
      <c r="C748" t="s">
        <v>180</v>
      </c>
      <c r="D748" t="s">
        <v>181</v>
      </c>
      <c r="E748" t="s">
        <v>182</v>
      </c>
      <c r="F748" t="s">
        <v>82</v>
      </c>
      <c r="G748" t="s">
        <v>167</v>
      </c>
      <c r="H748" t="s">
        <v>17</v>
      </c>
      <c r="I748" t="s">
        <v>127</v>
      </c>
      <c r="J748">
        <v>2</v>
      </c>
      <c r="K748" t="s">
        <v>19</v>
      </c>
      <c r="L748">
        <v>2010</v>
      </c>
    </row>
    <row r="749" spans="1:12">
      <c r="A749" t="s">
        <v>174</v>
      </c>
      <c r="B749" t="s">
        <v>171</v>
      </c>
      <c r="C749" t="s">
        <v>173</v>
      </c>
      <c r="D749" t="s">
        <v>172</v>
      </c>
      <c r="E749" t="s">
        <v>187</v>
      </c>
      <c r="F749" t="s">
        <v>81</v>
      </c>
      <c r="G749" t="s">
        <v>167</v>
      </c>
      <c r="H749" t="s">
        <v>17</v>
      </c>
      <c r="I749" t="s">
        <v>127</v>
      </c>
      <c r="J749">
        <v>2</v>
      </c>
      <c r="K749" t="s">
        <v>19</v>
      </c>
      <c r="L749">
        <v>2010</v>
      </c>
    </row>
    <row r="750" spans="1:12">
      <c r="A750" t="s">
        <v>174</v>
      </c>
      <c r="B750" t="s">
        <v>198</v>
      </c>
      <c r="C750" t="s">
        <v>225</v>
      </c>
      <c r="D750" t="s">
        <v>226</v>
      </c>
      <c r="E750" s="5" t="s">
        <v>227</v>
      </c>
      <c r="F750" t="s">
        <v>70</v>
      </c>
      <c r="G750" t="s">
        <v>167</v>
      </c>
      <c r="H750" t="s">
        <v>17</v>
      </c>
      <c r="I750" t="s">
        <v>127</v>
      </c>
      <c r="J750">
        <v>2</v>
      </c>
      <c r="K750" t="s">
        <v>19</v>
      </c>
      <c r="L750">
        <v>2010</v>
      </c>
    </row>
    <row r="751" spans="1:12">
      <c r="A751" t="s">
        <v>174</v>
      </c>
      <c r="B751" t="s">
        <v>189</v>
      </c>
      <c r="C751" t="s">
        <v>219</v>
      </c>
      <c r="D751" t="s">
        <v>220</v>
      </c>
      <c r="E751" s="5" t="s">
        <v>221</v>
      </c>
      <c r="F751" t="s">
        <v>83</v>
      </c>
      <c r="G751" t="s">
        <v>167</v>
      </c>
      <c r="H751" t="s">
        <v>17</v>
      </c>
      <c r="I751" t="s">
        <v>127</v>
      </c>
      <c r="J751">
        <v>1</v>
      </c>
      <c r="K751" t="s">
        <v>19</v>
      </c>
      <c r="L751">
        <v>2010</v>
      </c>
    </row>
    <row r="752" spans="1:12">
      <c r="A752" t="s">
        <v>170</v>
      </c>
      <c r="B752" t="s">
        <v>194</v>
      </c>
      <c r="C752" t="s">
        <v>195</v>
      </c>
      <c r="D752" t="s">
        <v>241</v>
      </c>
      <c r="E752" s="5" t="s">
        <v>242</v>
      </c>
      <c r="F752" t="s">
        <v>85</v>
      </c>
      <c r="G752" t="s">
        <v>167</v>
      </c>
      <c r="H752" t="s">
        <v>17</v>
      </c>
      <c r="I752" t="s">
        <v>127</v>
      </c>
      <c r="J752">
        <v>0</v>
      </c>
      <c r="K752" t="s">
        <v>19</v>
      </c>
      <c r="L752">
        <v>2010</v>
      </c>
    </row>
    <row r="753" spans="1:12">
      <c r="A753" t="s">
        <v>170</v>
      </c>
      <c r="B753" t="s">
        <v>179</v>
      </c>
      <c r="C753" t="s">
        <v>208</v>
      </c>
      <c r="D753" t="s">
        <v>209</v>
      </c>
      <c r="E753" s="5" t="s">
        <v>210</v>
      </c>
      <c r="F753" t="s">
        <v>86</v>
      </c>
      <c r="G753" t="s">
        <v>167</v>
      </c>
      <c r="H753" t="s">
        <v>17</v>
      </c>
      <c r="I753" t="s">
        <v>127</v>
      </c>
      <c r="J753">
        <v>0</v>
      </c>
      <c r="K753" t="s">
        <v>19</v>
      </c>
      <c r="L753">
        <v>2010</v>
      </c>
    </row>
    <row r="754" spans="1:12">
      <c r="A754" t="s">
        <v>174</v>
      </c>
      <c r="B754" t="s">
        <v>211</v>
      </c>
      <c r="C754" t="s">
        <v>212</v>
      </c>
      <c r="D754" t="s">
        <v>213</v>
      </c>
      <c r="E754" s="5" t="s">
        <v>214</v>
      </c>
      <c r="F754" t="s">
        <v>87</v>
      </c>
      <c r="G754" t="s">
        <v>167</v>
      </c>
      <c r="H754" t="s">
        <v>17</v>
      </c>
      <c r="I754" t="s">
        <v>127</v>
      </c>
      <c r="J754">
        <v>0</v>
      </c>
      <c r="K754" t="s">
        <v>19</v>
      </c>
      <c r="L754">
        <v>2010</v>
      </c>
    </row>
    <row r="755" spans="1:12">
      <c r="A755" t="s">
        <v>174</v>
      </c>
      <c r="B755" t="s">
        <v>171</v>
      </c>
      <c r="C755" t="s">
        <v>173</v>
      </c>
      <c r="D755" t="s">
        <v>172</v>
      </c>
      <c r="E755" t="s">
        <v>187</v>
      </c>
      <c r="F755" t="s">
        <v>81</v>
      </c>
      <c r="G755" t="s">
        <v>167</v>
      </c>
      <c r="H755" t="s">
        <v>20</v>
      </c>
      <c r="I755" t="s">
        <v>127</v>
      </c>
      <c r="J755">
        <v>398.3</v>
      </c>
      <c r="L755">
        <v>2010</v>
      </c>
    </row>
    <row r="756" spans="1:12">
      <c r="A756" t="s">
        <v>174</v>
      </c>
      <c r="B756" t="s">
        <v>179</v>
      </c>
      <c r="C756" t="s">
        <v>180</v>
      </c>
      <c r="D756" t="s">
        <v>181</v>
      </c>
      <c r="E756" t="s">
        <v>182</v>
      </c>
      <c r="F756" t="s">
        <v>82</v>
      </c>
      <c r="G756" t="s">
        <v>167</v>
      </c>
      <c r="H756" t="s">
        <v>20</v>
      </c>
      <c r="I756" t="s">
        <v>127</v>
      </c>
      <c r="J756">
        <v>363</v>
      </c>
      <c r="L756">
        <v>2010</v>
      </c>
    </row>
    <row r="757" spans="1:12">
      <c r="A757" t="s">
        <v>174</v>
      </c>
      <c r="B757" t="s">
        <v>194</v>
      </c>
      <c r="C757" t="s">
        <v>203</v>
      </c>
      <c r="D757" t="s">
        <v>204</v>
      </c>
      <c r="E757" s="5" t="s">
        <v>205</v>
      </c>
      <c r="F757" t="s">
        <v>126</v>
      </c>
      <c r="G757" t="s">
        <v>167</v>
      </c>
      <c r="H757" t="s">
        <v>20</v>
      </c>
      <c r="I757" t="s">
        <v>127</v>
      </c>
      <c r="J757">
        <v>355.3</v>
      </c>
      <c r="L757">
        <v>2010</v>
      </c>
    </row>
    <row r="758" spans="1:12">
      <c r="A758" t="s">
        <v>174</v>
      </c>
      <c r="B758" t="s">
        <v>198</v>
      </c>
      <c r="C758" t="s">
        <v>225</v>
      </c>
      <c r="D758" t="s">
        <v>226</v>
      </c>
      <c r="E758" s="5" t="s">
        <v>227</v>
      </c>
      <c r="F758" t="s">
        <v>70</v>
      </c>
      <c r="G758" t="s">
        <v>167</v>
      </c>
      <c r="H758" t="s">
        <v>20</v>
      </c>
      <c r="I758" t="s">
        <v>127</v>
      </c>
      <c r="J758">
        <v>349.6</v>
      </c>
      <c r="L758">
        <v>2010</v>
      </c>
    </row>
    <row r="759" spans="1:12">
      <c r="A759" t="s">
        <v>174</v>
      </c>
      <c r="B759" t="s">
        <v>189</v>
      </c>
      <c r="C759" t="s">
        <v>219</v>
      </c>
      <c r="D759" t="s">
        <v>220</v>
      </c>
      <c r="E759" s="5" t="s">
        <v>221</v>
      </c>
      <c r="F759" t="s">
        <v>83</v>
      </c>
      <c r="G759" t="s">
        <v>167</v>
      </c>
      <c r="H759" t="s">
        <v>20</v>
      </c>
      <c r="I759" t="s">
        <v>127</v>
      </c>
      <c r="J759">
        <v>344.8</v>
      </c>
      <c r="L759">
        <v>2010</v>
      </c>
    </row>
    <row r="760" spans="1:12">
      <c r="A760" t="s">
        <v>170</v>
      </c>
      <c r="B760" t="s">
        <v>194</v>
      </c>
      <c r="C760" t="s">
        <v>195</v>
      </c>
      <c r="D760" t="s">
        <v>241</v>
      </c>
      <c r="E760" s="5" t="s">
        <v>242</v>
      </c>
      <c r="F760" t="s">
        <v>85</v>
      </c>
      <c r="G760" t="s">
        <v>167</v>
      </c>
      <c r="H760" t="s">
        <v>20</v>
      </c>
      <c r="I760" t="s">
        <v>127</v>
      </c>
      <c r="J760">
        <v>328.5</v>
      </c>
      <c r="L760">
        <v>2010</v>
      </c>
    </row>
    <row r="761" spans="1:12">
      <c r="A761" t="s">
        <v>174</v>
      </c>
      <c r="B761" t="s">
        <v>211</v>
      </c>
      <c r="C761" t="s">
        <v>212</v>
      </c>
      <c r="D761" t="s">
        <v>213</v>
      </c>
      <c r="E761" s="5" t="s">
        <v>214</v>
      </c>
      <c r="F761" t="s">
        <v>87</v>
      </c>
      <c r="G761" t="s">
        <v>167</v>
      </c>
      <c r="H761" t="s">
        <v>20</v>
      </c>
      <c r="I761" t="s">
        <v>127</v>
      </c>
      <c r="J761">
        <v>290.39999999999998</v>
      </c>
      <c r="L761">
        <v>2010</v>
      </c>
    </row>
    <row r="762" spans="1:12">
      <c r="A762" t="s">
        <v>170</v>
      </c>
      <c r="B762" t="s">
        <v>179</v>
      </c>
      <c r="C762" t="s">
        <v>208</v>
      </c>
      <c r="D762" t="s">
        <v>209</v>
      </c>
      <c r="E762" s="5" t="s">
        <v>210</v>
      </c>
      <c r="F762" t="s">
        <v>86</v>
      </c>
      <c r="G762" t="s">
        <v>167</v>
      </c>
      <c r="H762" t="s">
        <v>20</v>
      </c>
      <c r="I762" t="s">
        <v>127</v>
      </c>
      <c r="J762">
        <v>278.10000000000002</v>
      </c>
      <c r="L762">
        <v>2010</v>
      </c>
    </row>
    <row r="763" spans="1:12">
      <c r="A763" t="s">
        <v>174</v>
      </c>
      <c r="B763" t="s">
        <v>171</v>
      </c>
      <c r="C763" t="s">
        <v>173</v>
      </c>
      <c r="D763" t="s">
        <v>172</v>
      </c>
      <c r="E763" t="s">
        <v>187</v>
      </c>
      <c r="F763" t="s">
        <v>81</v>
      </c>
      <c r="G763" t="s">
        <v>167</v>
      </c>
      <c r="H763" t="s">
        <v>21</v>
      </c>
      <c r="I763" t="s">
        <v>127</v>
      </c>
      <c r="J763">
        <v>195</v>
      </c>
      <c r="K763" t="s">
        <v>19</v>
      </c>
      <c r="L763">
        <v>2010</v>
      </c>
    </row>
    <row r="764" spans="1:12">
      <c r="A764" t="s">
        <v>174</v>
      </c>
      <c r="B764" t="s">
        <v>198</v>
      </c>
      <c r="C764" t="s">
        <v>225</v>
      </c>
      <c r="D764" t="s">
        <v>226</v>
      </c>
      <c r="E764" s="5" t="s">
        <v>227</v>
      </c>
      <c r="F764" t="s">
        <v>70</v>
      </c>
      <c r="G764" t="s">
        <v>167</v>
      </c>
      <c r="H764" t="s">
        <v>21</v>
      </c>
      <c r="I764" t="s">
        <v>127</v>
      </c>
      <c r="J764">
        <v>168</v>
      </c>
      <c r="K764" t="s">
        <v>19</v>
      </c>
      <c r="L764">
        <v>2010</v>
      </c>
    </row>
    <row r="765" spans="1:12">
      <c r="A765" t="s">
        <v>174</v>
      </c>
      <c r="B765" t="s">
        <v>189</v>
      </c>
      <c r="C765" t="s">
        <v>219</v>
      </c>
      <c r="D765" t="s">
        <v>220</v>
      </c>
      <c r="E765" s="5" t="s">
        <v>221</v>
      </c>
      <c r="F765" t="s">
        <v>83</v>
      </c>
      <c r="G765" t="s">
        <v>167</v>
      </c>
      <c r="H765" t="s">
        <v>21</v>
      </c>
      <c r="I765" t="s">
        <v>127</v>
      </c>
      <c r="J765">
        <v>108</v>
      </c>
      <c r="K765" t="s">
        <v>19</v>
      </c>
      <c r="L765">
        <v>2010</v>
      </c>
    </row>
    <row r="766" spans="1:12">
      <c r="A766" t="s">
        <v>174</v>
      </c>
      <c r="B766" t="s">
        <v>179</v>
      </c>
      <c r="C766" t="s">
        <v>180</v>
      </c>
      <c r="D766" t="s">
        <v>181</v>
      </c>
      <c r="E766" t="s">
        <v>182</v>
      </c>
      <c r="F766" t="s">
        <v>82</v>
      </c>
      <c r="G766" t="s">
        <v>167</v>
      </c>
      <c r="H766" t="s">
        <v>21</v>
      </c>
      <c r="I766" t="s">
        <v>127</v>
      </c>
      <c r="J766">
        <v>100</v>
      </c>
      <c r="K766" t="s">
        <v>19</v>
      </c>
      <c r="L766">
        <v>2010</v>
      </c>
    </row>
    <row r="767" spans="1:12">
      <c r="A767" t="s">
        <v>174</v>
      </c>
      <c r="B767" t="s">
        <v>194</v>
      </c>
      <c r="C767" t="s">
        <v>203</v>
      </c>
      <c r="D767" t="s">
        <v>204</v>
      </c>
      <c r="E767" s="5" t="s">
        <v>205</v>
      </c>
      <c r="F767" t="s">
        <v>126</v>
      </c>
      <c r="G767" t="s">
        <v>167</v>
      </c>
      <c r="H767" t="s">
        <v>21</v>
      </c>
      <c r="I767" t="s">
        <v>127</v>
      </c>
      <c r="J767">
        <v>52</v>
      </c>
      <c r="K767" t="s">
        <v>19</v>
      </c>
      <c r="L767">
        <v>2010</v>
      </c>
    </row>
    <row r="768" spans="1:12">
      <c r="A768" t="s">
        <v>170</v>
      </c>
      <c r="B768" t="s">
        <v>179</v>
      </c>
      <c r="C768" t="s">
        <v>208</v>
      </c>
      <c r="D768" t="s">
        <v>209</v>
      </c>
      <c r="E768" s="5" t="s">
        <v>210</v>
      </c>
      <c r="F768" t="s">
        <v>86</v>
      </c>
      <c r="G768" t="s">
        <v>167</v>
      </c>
      <c r="H768" t="s">
        <v>21</v>
      </c>
      <c r="I768" t="s">
        <v>127</v>
      </c>
      <c r="J768">
        <v>50</v>
      </c>
      <c r="K768" t="s">
        <v>19</v>
      </c>
      <c r="L768">
        <v>2010</v>
      </c>
    </row>
    <row r="769" spans="1:12">
      <c r="A769" t="s">
        <v>170</v>
      </c>
      <c r="B769" t="s">
        <v>194</v>
      </c>
      <c r="C769" t="s">
        <v>195</v>
      </c>
      <c r="D769" t="s">
        <v>241</v>
      </c>
      <c r="E769" s="5" t="s">
        <v>242</v>
      </c>
      <c r="F769" t="s">
        <v>85</v>
      </c>
      <c r="G769" t="s">
        <v>167</v>
      </c>
      <c r="H769" t="s">
        <v>21</v>
      </c>
      <c r="I769" t="s">
        <v>127</v>
      </c>
      <c r="J769">
        <v>45</v>
      </c>
      <c r="K769" t="s">
        <v>19</v>
      </c>
      <c r="L769">
        <v>2010</v>
      </c>
    </row>
    <row r="770" spans="1:12">
      <c r="A770" t="s">
        <v>174</v>
      </c>
      <c r="B770" t="s">
        <v>211</v>
      </c>
      <c r="C770" t="s">
        <v>212</v>
      </c>
      <c r="D770" t="s">
        <v>213</v>
      </c>
      <c r="E770" s="5" t="s">
        <v>214</v>
      </c>
      <c r="F770" t="s">
        <v>87</v>
      </c>
      <c r="G770" t="s">
        <v>167</v>
      </c>
      <c r="H770" t="s">
        <v>21</v>
      </c>
      <c r="I770" t="s">
        <v>127</v>
      </c>
      <c r="J770">
        <v>35</v>
      </c>
      <c r="K770" t="s">
        <v>19</v>
      </c>
      <c r="L770">
        <v>2010</v>
      </c>
    </row>
    <row r="771" spans="1:12">
      <c r="A771" t="s">
        <v>174</v>
      </c>
      <c r="B771" t="s">
        <v>194</v>
      </c>
      <c r="C771" t="s">
        <v>203</v>
      </c>
      <c r="D771" t="s">
        <v>204</v>
      </c>
      <c r="E771" s="5" t="s">
        <v>205</v>
      </c>
      <c r="F771" t="s">
        <v>126</v>
      </c>
      <c r="G771" t="s">
        <v>167</v>
      </c>
      <c r="H771" t="s">
        <v>22</v>
      </c>
      <c r="I771" t="s">
        <v>127</v>
      </c>
      <c r="J771" s="6">
        <v>0.46150000000000002</v>
      </c>
      <c r="K771" t="s">
        <v>23</v>
      </c>
      <c r="L771">
        <v>2010</v>
      </c>
    </row>
    <row r="772" spans="1:12">
      <c r="A772" t="s">
        <v>174</v>
      </c>
      <c r="B772" t="s">
        <v>171</v>
      </c>
      <c r="C772" t="s">
        <v>173</v>
      </c>
      <c r="D772" t="s">
        <v>172</v>
      </c>
      <c r="E772" t="s">
        <v>187</v>
      </c>
      <c r="F772" t="s">
        <v>81</v>
      </c>
      <c r="G772" t="s">
        <v>167</v>
      </c>
      <c r="H772" t="s">
        <v>22</v>
      </c>
      <c r="I772" t="s">
        <v>127</v>
      </c>
      <c r="J772" s="6">
        <v>0.49230000000000002</v>
      </c>
      <c r="K772" t="s">
        <v>23</v>
      </c>
      <c r="L772">
        <v>2010</v>
      </c>
    </row>
    <row r="773" spans="1:12">
      <c r="A773" t="s">
        <v>170</v>
      </c>
      <c r="B773" t="s">
        <v>194</v>
      </c>
      <c r="C773" t="s">
        <v>195</v>
      </c>
      <c r="D773" t="s">
        <v>241</v>
      </c>
      <c r="E773" s="5" t="s">
        <v>242</v>
      </c>
      <c r="F773" t="s">
        <v>85</v>
      </c>
      <c r="G773" t="s">
        <v>167</v>
      </c>
      <c r="H773" t="s">
        <v>22</v>
      </c>
      <c r="I773" t="s">
        <v>127</v>
      </c>
      <c r="J773" s="6">
        <v>0.5111</v>
      </c>
      <c r="K773" t="s">
        <v>23</v>
      </c>
      <c r="L773">
        <v>2010</v>
      </c>
    </row>
    <row r="774" spans="1:12">
      <c r="A774" t="s">
        <v>174</v>
      </c>
      <c r="B774" t="s">
        <v>179</v>
      </c>
      <c r="C774" t="s">
        <v>180</v>
      </c>
      <c r="D774" t="s">
        <v>181</v>
      </c>
      <c r="E774" t="s">
        <v>182</v>
      </c>
      <c r="F774" t="s">
        <v>82</v>
      </c>
      <c r="G774" t="s">
        <v>167</v>
      </c>
      <c r="H774" t="s">
        <v>22</v>
      </c>
      <c r="I774" t="s">
        <v>127</v>
      </c>
      <c r="J774" s="4">
        <v>0.52</v>
      </c>
      <c r="K774" t="s">
        <v>23</v>
      </c>
      <c r="L774">
        <v>2010</v>
      </c>
    </row>
    <row r="775" spans="1:12">
      <c r="A775" t="s">
        <v>174</v>
      </c>
      <c r="B775" t="s">
        <v>198</v>
      </c>
      <c r="C775" t="s">
        <v>225</v>
      </c>
      <c r="D775" t="s">
        <v>226</v>
      </c>
      <c r="E775" s="5" t="s">
        <v>227</v>
      </c>
      <c r="F775" t="s">
        <v>70</v>
      </c>
      <c r="G775" t="s">
        <v>167</v>
      </c>
      <c r="H775" t="s">
        <v>22</v>
      </c>
      <c r="I775" t="s">
        <v>127</v>
      </c>
      <c r="J775" s="6">
        <v>0.71430000000000005</v>
      </c>
      <c r="K775" t="s">
        <v>23</v>
      </c>
      <c r="L775">
        <v>2010</v>
      </c>
    </row>
    <row r="776" spans="1:12">
      <c r="A776" t="s">
        <v>174</v>
      </c>
      <c r="B776" t="s">
        <v>189</v>
      </c>
      <c r="C776" t="s">
        <v>219</v>
      </c>
      <c r="D776" t="s">
        <v>220</v>
      </c>
      <c r="E776" s="5" t="s">
        <v>221</v>
      </c>
      <c r="F776" t="s">
        <v>83</v>
      </c>
      <c r="G776" t="s">
        <v>167</v>
      </c>
      <c r="H776" t="s">
        <v>22</v>
      </c>
      <c r="I776" t="s">
        <v>127</v>
      </c>
      <c r="J776" s="6">
        <v>0.73150000000000004</v>
      </c>
      <c r="K776" t="s">
        <v>23</v>
      </c>
      <c r="L776">
        <v>2010</v>
      </c>
    </row>
    <row r="777" spans="1:12">
      <c r="A777" t="s">
        <v>174</v>
      </c>
      <c r="B777" t="s">
        <v>211</v>
      </c>
      <c r="C777" t="s">
        <v>212</v>
      </c>
      <c r="D777" t="s">
        <v>213</v>
      </c>
      <c r="E777" s="5" t="s">
        <v>214</v>
      </c>
      <c r="F777" t="s">
        <v>87</v>
      </c>
      <c r="G777" t="s">
        <v>167</v>
      </c>
      <c r="H777" t="s">
        <v>22</v>
      </c>
      <c r="I777" t="s">
        <v>127</v>
      </c>
      <c r="J777" s="6">
        <v>0.8286</v>
      </c>
      <c r="K777" t="s">
        <v>23</v>
      </c>
      <c r="L777">
        <v>2010</v>
      </c>
    </row>
    <row r="778" spans="1:12">
      <c r="A778" t="s">
        <v>170</v>
      </c>
      <c r="B778" t="s">
        <v>179</v>
      </c>
      <c r="C778" t="s">
        <v>208</v>
      </c>
      <c r="D778" t="s">
        <v>209</v>
      </c>
      <c r="E778" s="5" t="s">
        <v>210</v>
      </c>
      <c r="F778" t="s">
        <v>86</v>
      </c>
      <c r="G778" t="s">
        <v>167</v>
      </c>
      <c r="H778" t="s">
        <v>22</v>
      </c>
      <c r="I778" t="s">
        <v>127</v>
      </c>
      <c r="J778" s="4">
        <v>0.88</v>
      </c>
      <c r="K778" t="s">
        <v>23</v>
      </c>
      <c r="L778">
        <v>2010</v>
      </c>
    </row>
    <row r="779" spans="1:12">
      <c r="A779" t="s">
        <v>174</v>
      </c>
      <c r="B779" t="s">
        <v>171</v>
      </c>
      <c r="C779" t="s">
        <v>173</v>
      </c>
      <c r="D779" t="s">
        <v>172</v>
      </c>
      <c r="E779" t="s">
        <v>187</v>
      </c>
      <c r="F779" t="s">
        <v>81</v>
      </c>
      <c r="G779" t="s">
        <v>167</v>
      </c>
      <c r="H779" t="s">
        <v>24</v>
      </c>
      <c r="I779" t="s">
        <v>127</v>
      </c>
      <c r="J779">
        <v>6</v>
      </c>
      <c r="K779" t="s">
        <v>19</v>
      </c>
      <c r="L779">
        <v>2010</v>
      </c>
    </row>
    <row r="780" spans="1:12">
      <c r="A780" t="s">
        <v>174</v>
      </c>
      <c r="B780" t="s">
        <v>198</v>
      </c>
      <c r="C780" t="s">
        <v>225</v>
      </c>
      <c r="D780" t="s">
        <v>226</v>
      </c>
      <c r="E780" s="5" t="s">
        <v>227</v>
      </c>
      <c r="F780" t="s">
        <v>70</v>
      </c>
      <c r="G780" t="s">
        <v>167</v>
      </c>
      <c r="H780" t="s">
        <v>24</v>
      </c>
      <c r="I780" t="s">
        <v>127</v>
      </c>
      <c r="J780">
        <v>3</v>
      </c>
      <c r="K780" t="s">
        <v>19</v>
      </c>
      <c r="L780">
        <v>2010</v>
      </c>
    </row>
    <row r="781" spans="1:12">
      <c r="A781" t="s">
        <v>174</v>
      </c>
      <c r="B781" t="s">
        <v>179</v>
      </c>
      <c r="C781" t="s">
        <v>180</v>
      </c>
      <c r="D781" t="s">
        <v>181</v>
      </c>
      <c r="E781" t="s">
        <v>182</v>
      </c>
      <c r="F781" t="s">
        <v>82</v>
      </c>
      <c r="G781" t="s">
        <v>167</v>
      </c>
      <c r="H781" t="s">
        <v>24</v>
      </c>
      <c r="I781" t="s">
        <v>127</v>
      </c>
      <c r="J781">
        <v>0</v>
      </c>
      <c r="K781" t="s">
        <v>19</v>
      </c>
      <c r="L781">
        <v>2010</v>
      </c>
    </row>
    <row r="782" spans="1:12">
      <c r="A782" t="s">
        <v>170</v>
      </c>
      <c r="B782" t="s">
        <v>194</v>
      </c>
      <c r="C782" t="s">
        <v>195</v>
      </c>
      <c r="D782" t="s">
        <v>241</v>
      </c>
      <c r="E782" s="5" t="s">
        <v>242</v>
      </c>
      <c r="F782" t="s">
        <v>85</v>
      </c>
      <c r="G782" t="s">
        <v>167</v>
      </c>
      <c r="H782" t="s">
        <v>24</v>
      </c>
      <c r="I782" t="s">
        <v>127</v>
      </c>
      <c r="J782">
        <v>0</v>
      </c>
      <c r="K782" t="s">
        <v>19</v>
      </c>
      <c r="L782">
        <v>2010</v>
      </c>
    </row>
    <row r="783" spans="1:12">
      <c r="A783" t="s">
        <v>174</v>
      </c>
      <c r="B783" t="s">
        <v>194</v>
      </c>
      <c r="C783" t="s">
        <v>203</v>
      </c>
      <c r="D783" t="s">
        <v>204</v>
      </c>
      <c r="E783" s="5" t="s">
        <v>205</v>
      </c>
      <c r="F783" t="s">
        <v>126</v>
      </c>
      <c r="G783" t="s">
        <v>167</v>
      </c>
      <c r="H783" t="s">
        <v>24</v>
      </c>
      <c r="I783" t="s">
        <v>127</v>
      </c>
      <c r="J783">
        <v>0</v>
      </c>
      <c r="K783" t="s">
        <v>19</v>
      </c>
      <c r="L783">
        <v>2010</v>
      </c>
    </row>
    <row r="784" spans="1:12">
      <c r="A784" t="s">
        <v>170</v>
      </c>
      <c r="B784" t="s">
        <v>179</v>
      </c>
      <c r="C784" t="s">
        <v>208</v>
      </c>
      <c r="D784" t="s">
        <v>209</v>
      </c>
      <c r="E784" s="5" t="s">
        <v>210</v>
      </c>
      <c r="F784" t="s">
        <v>86</v>
      </c>
      <c r="G784" t="s">
        <v>167</v>
      </c>
      <c r="H784" t="s">
        <v>24</v>
      </c>
      <c r="I784" t="s">
        <v>127</v>
      </c>
      <c r="J784">
        <v>0</v>
      </c>
      <c r="K784" t="s">
        <v>19</v>
      </c>
      <c r="L784">
        <v>2010</v>
      </c>
    </row>
    <row r="785" spans="1:12">
      <c r="A785" t="s">
        <v>174</v>
      </c>
      <c r="B785" t="s">
        <v>211</v>
      </c>
      <c r="C785" t="s">
        <v>212</v>
      </c>
      <c r="D785" t="s">
        <v>213</v>
      </c>
      <c r="E785" s="5" t="s">
        <v>214</v>
      </c>
      <c r="F785" t="s">
        <v>87</v>
      </c>
      <c r="G785" t="s">
        <v>167</v>
      </c>
      <c r="H785" t="s">
        <v>24</v>
      </c>
      <c r="I785" t="s">
        <v>127</v>
      </c>
      <c r="J785">
        <v>0</v>
      </c>
      <c r="K785" t="s">
        <v>19</v>
      </c>
      <c r="L785">
        <v>2010</v>
      </c>
    </row>
    <row r="786" spans="1:12">
      <c r="A786" t="s">
        <v>174</v>
      </c>
      <c r="B786" t="s">
        <v>189</v>
      </c>
      <c r="C786" t="s">
        <v>219</v>
      </c>
      <c r="D786" t="s">
        <v>220</v>
      </c>
      <c r="E786" s="5" t="s">
        <v>221</v>
      </c>
      <c r="F786" t="s">
        <v>83</v>
      </c>
      <c r="G786" t="s">
        <v>167</v>
      </c>
      <c r="H786" t="s">
        <v>24</v>
      </c>
      <c r="I786" t="s">
        <v>127</v>
      </c>
      <c r="J786">
        <v>0</v>
      </c>
      <c r="K786" t="s">
        <v>19</v>
      </c>
      <c r="L786">
        <v>2010</v>
      </c>
    </row>
    <row r="787" spans="1:12">
      <c r="A787" t="s">
        <v>174</v>
      </c>
      <c r="B787" t="s">
        <v>171</v>
      </c>
      <c r="C787" t="s">
        <v>173</v>
      </c>
      <c r="D787" t="s">
        <v>172</v>
      </c>
      <c r="E787" t="s">
        <v>187</v>
      </c>
      <c r="F787" t="s">
        <v>81</v>
      </c>
      <c r="G787" t="s">
        <v>167</v>
      </c>
      <c r="H787" t="s">
        <v>17</v>
      </c>
      <c r="I787" t="s">
        <v>128</v>
      </c>
      <c r="J787">
        <v>10</v>
      </c>
      <c r="K787" t="s">
        <v>19</v>
      </c>
      <c r="L787">
        <v>2010</v>
      </c>
    </row>
    <row r="788" spans="1:12">
      <c r="A788" t="s">
        <v>174</v>
      </c>
      <c r="B788" t="s">
        <v>179</v>
      </c>
      <c r="C788" t="s">
        <v>180</v>
      </c>
      <c r="D788" t="s">
        <v>181</v>
      </c>
      <c r="E788" t="s">
        <v>182</v>
      </c>
      <c r="F788" t="s">
        <v>82</v>
      </c>
      <c r="G788" t="s">
        <v>167</v>
      </c>
      <c r="H788" t="s">
        <v>17</v>
      </c>
      <c r="I788" t="s">
        <v>128</v>
      </c>
      <c r="J788">
        <v>2</v>
      </c>
      <c r="K788" t="s">
        <v>19</v>
      </c>
      <c r="L788">
        <v>2010</v>
      </c>
    </row>
    <row r="789" spans="1:12">
      <c r="A789" t="s">
        <v>174</v>
      </c>
      <c r="B789" t="s">
        <v>198</v>
      </c>
      <c r="C789" t="s">
        <v>225</v>
      </c>
      <c r="D789" t="s">
        <v>226</v>
      </c>
      <c r="E789" s="5" t="s">
        <v>227</v>
      </c>
      <c r="F789" t="s">
        <v>70</v>
      </c>
      <c r="G789" t="s">
        <v>167</v>
      </c>
      <c r="H789" t="s">
        <v>17</v>
      </c>
      <c r="I789" t="s">
        <v>128</v>
      </c>
      <c r="J789">
        <v>0</v>
      </c>
      <c r="K789" t="s">
        <v>19</v>
      </c>
      <c r="L789">
        <v>2010</v>
      </c>
    </row>
    <row r="790" spans="1:12">
      <c r="A790" t="s">
        <v>174</v>
      </c>
      <c r="B790" t="s">
        <v>171</v>
      </c>
      <c r="C790" t="s">
        <v>173</v>
      </c>
      <c r="D790" t="s">
        <v>172</v>
      </c>
      <c r="E790" t="s">
        <v>187</v>
      </c>
      <c r="F790" t="s">
        <v>81</v>
      </c>
      <c r="G790" t="s">
        <v>167</v>
      </c>
      <c r="H790" t="s">
        <v>20</v>
      </c>
      <c r="I790" t="s">
        <v>128</v>
      </c>
      <c r="J790">
        <v>400</v>
      </c>
      <c r="L790">
        <v>2010</v>
      </c>
    </row>
    <row r="791" spans="1:12">
      <c r="A791" t="s">
        <v>174</v>
      </c>
      <c r="B791" t="s">
        <v>179</v>
      </c>
      <c r="C791" t="s">
        <v>180</v>
      </c>
      <c r="D791" t="s">
        <v>181</v>
      </c>
      <c r="E791" t="s">
        <v>182</v>
      </c>
      <c r="F791" t="s">
        <v>82</v>
      </c>
      <c r="G791" t="s">
        <v>167</v>
      </c>
      <c r="H791" t="s">
        <v>20</v>
      </c>
      <c r="I791" t="s">
        <v>128</v>
      </c>
      <c r="J791">
        <v>350.7</v>
      </c>
      <c r="L791">
        <v>2010</v>
      </c>
    </row>
    <row r="792" spans="1:12">
      <c r="A792" t="s">
        <v>174</v>
      </c>
      <c r="B792" t="s">
        <v>198</v>
      </c>
      <c r="C792" t="s">
        <v>225</v>
      </c>
      <c r="D792" t="s">
        <v>226</v>
      </c>
      <c r="E792" s="5" t="s">
        <v>227</v>
      </c>
      <c r="F792" t="s">
        <v>70</v>
      </c>
      <c r="G792" t="s">
        <v>167</v>
      </c>
      <c r="H792" t="s">
        <v>20</v>
      </c>
      <c r="I792" t="s">
        <v>128</v>
      </c>
      <c r="J792">
        <v>338.6</v>
      </c>
      <c r="L792">
        <v>2010</v>
      </c>
    </row>
    <row r="793" spans="1:12">
      <c r="A793" t="s">
        <v>174</v>
      </c>
      <c r="B793" t="s">
        <v>171</v>
      </c>
      <c r="C793" t="s">
        <v>173</v>
      </c>
      <c r="D793" t="s">
        <v>172</v>
      </c>
      <c r="E793" t="s">
        <v>187</v>
      </c>
      <c r="F793" t="s">
        <v>81</v>
      </c>
      <c r="G793" t="s">
        <v>167</v>
      </c>
      <c r="H793" t="s">
        <v>21</v>
      </c>
      <c r="I793" t="s">
        <v>128</v>
      </c>
      <c r="J793">
        <v>245</v>
      </c>
      <c r="K793" t="s">
        <v>19</v>
      </c>
      <c r="L793">
        <v>2010</v>
      </c>
    </row>
    <row r="794" spans="1:12">
      <c r="A794" t="s">
        <v>174</v>
      </c>
      <c r="B794" t="s">
        <v>179</v>
      </c>
      <c r="C794" t="s">
        <v>180</v>
      </c>
      <c r="D794" t="s">
        <v>181</v>
      </c>
      <c r="E794" t="s">
        <v>182</v>
      </c>
      <c r="F794" t="s">
        <v>82</v>
      </c>
      <c r="G794" t="s">
        <v>167</v>
      </c>
      <c r="H794" t="s">
        <v>21</v>
      </c>
      <c r="I794" t="s">
        <v>128</v>
      </c>
      <c r="J794">
        <v>62</v>
      </c>
      <c r="K794" t="s">
        <v>19</v>
      </c>
      <c r="L794">
        <v>2010</v>
      </c>
    </row>
    <row r="795" spans="1:12">
      <c r="A795" t="s">
        <v>174</v>
      </c>
      <c r="B795" t="s">
        <v>198</v>
      </c>
      <c r="C795" t="s">
        <v>225</v>
      </c>
      <c r="D795" t="s">
        <v>226</v>
      </c>
      <c r="E795" s="5" t="s">
        <v>227</v>
      </c>
      <c r="F795" t="s">
        <v>70</v>
      </c>
      <c r="G795" t="s">
        <v>167</v>
      </c>
      <c r="H795" t="s">
        <v>21</v>
      </c>
      <c r="I795" t="s">
        <v>128</v>
      </c>
      <c r="J795">
        <v>61</v>
      </c>
      <c r="K795" t="s">
        <v>19</v>
      </c>
      <c r="L795">
        <v>2010</v>
      </c>
    </row>
    <row r="796" spans="1:12">
      <c r="A796" t="s">
        <v>174</v>
      </c>
      <c r="B796" t="s">
        <v>171</v>
      </c>
      <c r="C796" t="s">
        <v>173</v>
      </c>
      <c r="D796" t="s">
        <v>172</v>
      </c>
      <c r="E796" t="s">
        <v>187</v>
      </c>
      <c r="F796" t="s">
        <v>81</v>
      </c>
      <c r="G796" t="s">
        <v>167</v>
      </c>
      <c r="H796" t="s">
        <v>22</v>
      </c>
      <c r="I796" t="s">
        <v>128</v>
      </c>
      <c r="J796" s="6">
        <v>0.55510000000000004</v>
      </c>
      <c r="K796" t="s">
        <v>23</v>
      </c>
      <c r="L796">
        <v>2010</v>
      </c>
    </row>
    <row r="797" spans="1:12">
      <c r="A797" t="s">
        <v>174</v>
      </c>
      <c r="B797" t="s">
        <v>198</v>
      </c>
      <c r="C797" t="s">
        <v>225</v>
      </c>
      <c r="D797" t="s">
        <v>226</v>
      </c>
      <c r="E797" s="5" t="s">
        <v>227</v>
      </c>
      <c r="F797" t="s">
        <v>70</v>
      </c>
      <c r="G797" t="s">
        <v>167</v>
      </c>
      <c r="H797" t="s">
        <v>22</v>
      </c>
      <c r="I797" t="s">
        <v>128</v>
      </c>
      <c r="J797" s="6">
        <v>0.623</v>
      </c>
      <c r="K797" t="s">
        <v>23</v>
      </c>
      <c r="L797">
        <v>2010</v>
      </c>
    </row>
    <row r="798" spans="1:12">
      <c r="A798" t="s">
        <v>174</v>
      </c>
      <c r="B798" t="s">
        <v>179</v>
      </c>
      <c r="C798" t="s">
        <v>180</v>
      </c>
      <c r="D798" t="s">
        <v>181</v>
      </c>
      <c r="E798" t="s">
        <v>182</v>
      </c>
      <c r="F798" t="s">
        <v>82</v>
      </c>
      <c r="G798" t="s">
        <v>167</v>
      </c>
      <c r="H798" t="s">
        <v>22</v>
      </c>
      <c r="I798" t="s">
        <v>128</v>
      </c>
      <c r="J798" s="6">
        <v>0.6613</v>
      </c>
      <c r="K798" t="s">
        <v>23</v>
      </c>
      <c r="L798">
        <v>2010</v>
      </c>
    </row>
    <row r="799" spans="1:12">
      <c r="A799" t="s">
        <v>174</v>
      </c>
      <c r="B799" t="s">
        <v>171</v>
      </c>
      <c r="C799" t="s">
        <v>173</v>
      </c>
      <c r="D799" t="s">
        <v>172</v>
      </c>
      <c r="E799" t="s">
        <v>187</v>
      </c>
      <c r="F799" t="s">
        <v>81</v>
      </c>
      <c r="G799" t="s">
        <v>167</v>
      </c>
      <c r="H799" t="s">
        <v>24</v>
      </c>
      <c r="I799" t="s">
        <v>128</v>
      </c>
      <c r="J799">
        <v>9</v>
      </c>
      <c r="K799" t="s">
        <v>19</v>
      </c>
      <c r="L799">
        <v>2010</v>
      </c>
    </row>
    <row r="800" spans="1:12">
      <c r="A800" t="s">
        <v>174</v>
      </c>
      <c r="B800" t="s">
        <v>179</v>
      </c>
      <c r="C800" t="s">
        <v>180</v>
      </c>
      <c r="D800" t="s">
        <v>181</v>
      </c>
      <c r="E800" t="s">
        <v>182</v>
      </c>
      <c r="F800" t="s">
        <v>82</v>
      </c>
      <c r="G800" t="s">
        <v>167</v>
      </c>
      <c r="H800" t="s">
        <v>24</v>
      </c>
      <c r="I800" t="s">
        <v>128</v>
      </c>
      <c r="J800">
        <v>1</v>
      </c>
      <c r="K800" t="s">
        <v>19</v>
      </c>
      <c r="L800">
        <v>2010</v>
      </c>
    </row>
    <row r="801" spans="1:12">
      <c r="A801" t="s">
        <v>174</v>
      </c>
      <c r="B801" t="s">
        <v>198</v>
      </c>
      <c r="C801" t="s">
        <v>225</v>
      </c>
      <c r="D801" t="s">
        <v>226</v>
      </c>
      <c r="E801" s="5" t="s">
        <v>227</v>
      </c>
      <c r="F801" t="s">
        <v>70</v>
      </c>
      <c r="G801" t="s">
        <v>167</v>
      </c>
      <c r="H801" t="s">
        <v>24</v>
      </c>
      <c r="I801" t="s">
        <v>128</v>
      </c>
      <c r="J801">
        <v>1</v>
      </c>
      <c r="K801" t="s">
        <v>19</v>
      </c>
      <c r="L801">
        <v>2010</v>
      </c>
    </row>
    <row r="802" spans="1:12">
      <c r="A802" t="s">
        <v>174</v>
      </c>
      <c r="B802" t="s">
        <v>171</v>
      </c>
      <c r="C802" t="s">
        <v>173</v>
      </c>
      <c r="D802" t="s">
        <v>172</v>
      </c>
      <c r="E802" t="s">
        <v>175</v>
      </c>
      <c r="F802" t="s">
        <v>129</v>
      </c>
      <c r="G802" t="s">
        <v>161</v>
      </c>
      <c r="H802" t="s">
        <v>17</v>
      </c>
      <c r="I802" t="s">
        <v>169</v>
      </c>
      <c r="J802">
        <v>24</v>
      </c>
      <c r="K802" t="s">
        <v>19</v>
      </c>
      <c r="L802">
        <v>2010</v>
      </c>
    </row>
    <row r="803" spans="1:12">
      <c r="A803" t="s">
        <v>174</v>
      </c>
      <c r="B803" t="s">
        <v>179</v>
      </c>
      <c r="C803" t="s">
        <v>180</v>
      </c>
      <c r="D803" t="s">
        <v>181</v>
      </c>
      <c r="E803" t="s">
        <v>182</v>
      </c>
      <c r="F803" t="s">
        <v>130</v>
      </c>
      <c r="G803" t="s">
        <v>161</v>
      </c>
      <c r="H803" t="s">
        <v>17</v>
      </c>
      <c r="I803" t="s">
        <v>169</v>
      </c>
      <c r="J803">
        <v>15</v>
      </c>
      <c r="K803" t="s">
        <v>19</v>
      </c>
      <c r="L803">
        <v>2010</v>
      </c>
    </row>
    <row r="804" spans="1:12">
      <c r="A804" t="s">
        <v>174</v>
      </c>
      <c r="B804" t="s">
        <v>211</v>
      </c>
      <c r="C804" t="s">
        <v>212</v>
      </c>
      <c r="D804" t="s">
        <v>223</v>
      </c>
      <c r="E804" s="5" t="s">
        <v>224</v>
      </c>
      <c r="F804" t="s">
        <v>131</v>
      </c>
      <c r="G804" t="s">
        <v>161</v>
      </c>
      <c r="H804" t="s">
        <v>17</v>
      </c>
      <c r="I804" t="s">
        <v>169</v>
      </c>
      <c r="J804">
        <v>11</v>
      </c>
      <c r="K804" t="s">
        <v>19</v>
      </c>
      <c r="L804">
        <v>2010</v>
      </c>
    </row>
    <row r="805" spans="1:12">
      <c r="A805" t="s">
        <v>174</v>
      </c>
      <c r="B805" t="s">
        <v>171</v>
      </c>
      <c r="C805" t="s">
        <v>173</v>
      </c>
      <c r="D805" t="s">
        <v>172</v>
      </c>
      <c r="E805" t="s">
        <v>177</v>
      </c>
      <c r="F805" t="s">
        <v>14</v>
      </c>
      <c r="G805" t="s">
        <v>161</v>
      </c>
      <c r="H805" t="s">
        <v>17</v>
      </c>
      <c r="I805" t="s">
        <v>169</v>
      </c>
      <c r="J805">
        <v>9</v>
      </c>
      <c r="K805" t="s">
        <v>19</v>
      </c>
      <c r="L805">
        <v>2010</v>
      </c>
    </row>
    <row r="806" spans="1:12">
      <c r="A806" t="s">
        <v>174</v>
      </c>
      <c r="B806" t="s">
        <v>198</v>
      </c>
      <c r="C806" t="s">
        <v>225</v>
      </c>
      <c r="D806" t="s">
        <v>226</v>
      </c>
      <c r="E806" s="5" t="s">
        <v>227</v>
      </c>
      <c r="F806" t="s">
        <v>132</v>
      </c>
      <c r="G806" t="s">
        <v>161</v>
      </c>
      <c r="H806" t="s">
        <v>17</v>
      </c>
      <c r="I806" t="s">
        <v>169</v>
      </c>
      <c r="J806">
        <v>8</v>
      </c>
      <c r="K806" t="s">
        <v>19</v>
      </c>
      <c r="L806">
        <v>2010</v>
      </c>
    </row>
    <row r="807" spans="1:12">
      <c r="A807" t="s">
        <v>170</v>
      </c>
      <c r="B807" t="s">
        <v>171</v>
      </c>
      <c r="C807" t="s">
        <v>173</v>
      </c>
      <c r="D807" t="s">
        <v>172</v>
      </c>
      <c r="E807" t="s">
        <v>102</v>
      </c>
      <c r="F807" t="s">
        <v>101</v>
      </c>
      <c r="G807" t="s">
        <v>161</v>
      </c>
      <c r="H807" t="s">
        <v>17</v>
      </c>
      <c r="I807" t="s">
        <v>169</v>
      </c>
      <c r="J807">
        <v>7</v>
      </c>
      <c r="K807" t="s">
        <v>19</v>
      </c>
      <c r="L807">
        <v>2010</v>
      </c>
    </row>
    <row r="808" spans="1:12">
      <c r="A808" t="s">
        <v>174</v>
      </c>
      <c r="B808" t="s">
        <v>194</v>
      </c>
      <c r="C808" t="s">
        <v>203</v>
      </c>
      <c r="D808" t="s">
        <v>204</v>
      </c>
      <c r="E808" s="5" t="s">
        <v>205</v>
      </c>
      <c r="F808" t="s">
        <v>133</v>
      </c>
      <c r="G808" t="s">
        <v>161</v>
      </c>
      <c r="H808" t="s">
        <v>17</v>
      </c>
      <c r="I808" t="s">
        <v>169</v>
      </c>
      <c r="J808">
        <v>7</v>
      </c>
      <c r="K808" t="s">
        <v>19</v>
      </c>
      <c r="L808">
        <v>2010</v>
      </c>
    </row>
    <row r="809" spans="1:12">
      <c r="A809" t="s">
        <v>170</v>
      </c>
      <c r="B809" t="s">
        <v>171</v>
      </c>
      <c r="C809" t="s">
        <v>173</v>
      </c>
      <c r="D809" t="s">
        <v>172</v>
      </c>
      <c r="E809" t="s">
        <v>134</v>
      </c>
      <c r="F809" t="s">
        <v>134</v>
      </c>
      <c r="G809" t="s">
        <v>161</v>
      </c>
      <c r="H809" t="s">
        <v>17</v>
      </c>
      <c r="I809" t="s">
        <v>169</v>
      </c>
      <c r="J809">
        <v>4</v>
      </c>
      <c r="K809" t="s">
        <v>19</v>
      </c>
      <c r="L809">
        <v>2010</v>
      </c>
    </row>
    <row r="810" spans="1:12">
      <c r="A810" t="s">
        <v>170</v>
      </c>
      <c r="B810" t="s">
        <v>194</v>
      </c>
      <c r="C810" t="s">
        <v>195</v>
      </c>
      <c r="D810" t="s">
        <v>241</v>
      </c>
      <c r="E810" s="5" t="s">
        <v>242</v>
      </c>
      <c r="F810" t="s">
        <v>104</v>
      </c>
      <c r="G810" t="s">
        <v>161</v>
      </c>
      <c r="H810" t="s">
        <v>17</v>
      </c>
      <c r="I810" t="s">
        <v>169</v>
      </c>
      <c r="J810">
        <v>1</v>
      </c>
      <c r="K810" t="s">
        <v>19</v>
      </c>
      <c r="L810">
        <v>2010</v>
      </c>
    </row>
    <row r="811" spans="1:12">
      <c r="A811" t="s">
        <v>174</v>
      </c>
      <c r="B811" t="s">
        <v>189</v>
      </c>
      <c r="C811" t="s">
        <v>219</v>
      </c>
      <c r="D811" t="s">
        <v>220</v>
      </c>
      <c r="E811" s="5" t="s">
        <v>221</v>
      </c>
      <c r="F811" t="s">
        <v>16</v>
      </c>
      <c r="G811" t="s">
        <v>161</v>
      </c>
      <c r="H811" t="s">
        <v>17</v>
      </c>
      <c r="I811" t="s">
        <v>169</v>
      </c>
      <c r="J811">
        <v>1</v>
      </c>
      <c r="K811" t="s">
        <v>19</v>
      </c>
      <c r="L811">
        <v>2010</v>
      </c>
    </row>
    <row r="812" spans="1:12">
      <c r="A812" t="s">
        <v>174</v>
      </c>
      <c r="B812" t="s">
        <v>171</v>
      </c>
      <c r="C812" t="s">
        <v>173</v>
      </c>
      <c r="D812" t="s">
        <v>233</v>
      </c>
      <c r="E812" s="5" t="s">
        <v>230</v>
      </c>
      <c r="F812" t="s">
        <v>52</v>
      </c>
      <c r="G812" t="s">
        <v>161</v>
      </c>
      <c r="H812" t="s">
        <v>17</v>
      </c>
      <c r="I812" t="s">
        <v>169</v>
      </c>
      <c r="J812">
        <v>1</v>
      </c>
      <c r="K812" t="s">
        <v>19</v>
      </c>
      <c r="L812">
        <v>2010</v>
      </c>
    </row>
    <row r="813" spans="1:12">
      <c r="A813" t="s">
        <v>170</v>
      </c>
      <c r="B813" t="s">
        <v>194</v>
      </c>
      <c r="C813" t="s">
        <v>246</v>
      </c>
      <c r="D813" t="s">
        <v>247</v>
      </c>
      <c r="E813" t="s">
        <v>102</v>
      </c>
      <c r="F813" t="s">
        <v>102</v>
      </c>
      <c r="G813" t="s">
        <v>161</v>
      </c>
      <c r="H813" t="s">
        <v>17</v>
      </c>
      <c r="I813" t="s">
        <v>169</v>
      </c>
      <c r="J813">
        <v>0</v>
      </c>
      <c r="K813" t="s">
        <v>19</v>
      </c>
      <c r="L813">
        <v>2010</v>
      </c>
    </row>
    <row r="814" spans="1:12">
      <c r="A814" t="s">
        <v>170</v>
      </c>
      <c r="B814" t="s">
        <v>244</v>
      </c>
      <c r="C814" t="s">
        <v>245</v>
      </c>
      <c r="D814" t="s">
        <v>243</v>
      </c>
      <c r="E814" t="s">
        <v>102</v>
      </c>
      <c r="F814" t="s">
        <v>103</v>
      </c>
      <c r="G814" t="s">
        <v>161</v>
      </c>
      <c r="H814" t="s">
        <v>17</v>
      </c>
      <c r="I814" t="s">
        <v>169</v>
      </c>
      <c r="J814">
        <v>0</v>
      </c>
      <c r="K814" t="s">
        <v>19</v>
      </c>
      <c r="L814">
        <v>2010</v>
      </c>
    </row>
    <row r="815" spans="1:12">
      <c r="A815" t="s">
        <v>170</v>
      </c>
      <c r="B815" t="s">
        <v>171</v>
      </c>
      <c r="C815" t="s">
        <v>173</v>
      </c>
      <c r="D815" t="s">
        <v>172</v>
      </c>
      <c r="E815" t="s">
        <v>176</v>
      </c>
      <c r="F815" t="s">
        <v>135</v>
      </c>
      <c r="G815" t="s">
        <v>161</v>
      </c>
      <c r="H815" t="s">
        <v>17</v>
      </c>
      <c r="I815" t="s">
        <v>169</v>
      </c>
      <c r="J815">
        <v>0</v>
      </c>
      <c r="K815" t="s">
        <v>19</v>
      </c>
      <c r="L815">
        <v>2010</v>
      </c>
    </row>
    <row r="816" spans="1:12">
      <c r="A816" t="s">
        <v>170</v>
      </c>
      <c r="B816" t="s">
        <v>171</v>
      </c>
      <c r="C816" t="s">
        <v>173</v>
      </c>
      <c r="D816" t="s">
        <v>172</v>
      </c>
      <c r="E816" t="s">
        <v>176</v>
      </c>
      <c r="F816" t="s">
        <v>136</v>
      </c>
      <c r="G816" t="s">
        <v>161</v>
      </c>
      <c r="H816" t="s">
        <v>17</v>
      </c>
      <c r="I816" t="s">
        <v>169</v>
      </c>
      <c r="J816">
        <v>0</v>
      </c>
      <c r="K816" t="s">
        <v>19</v>
      </c>
      <c r="L816">
        <v>2010</v>
      </c>
    </row>
    <row r="817" spans="1:12">
      <c r="A817" t="s">
        <v>170</v>
      </c>
      <c r="B817" t="s">
        <v>183</v>
      </c>
      <c r="C817" t="s">
        <v>184</v>
      </c>
      <c r="D817" t="s">
        <v>185</v>
      </c>
      <c r="E817" s="5" t="s">
        <v>186</v>
      </c>
      <c r="F817" t="s">
        <v>42</v>
      </c>
      <c r="G817" t="s">
        <v>161</v>
      </c>
      <c r="H817" t="s">
        <v>17</v>
      </c>
      <c r="I817" t="s">
        <v>169</v>
      </c>
      <c r="J817">
        <v>0</v>
      </c>
      <c r="K817" t="s">
        <v>19</v>
      </c>
      <c r="L817">
        <v>2010</v>
      </c>
    </row>
    <row r="818" spans="1:12">
      <c r="A818" t="s">
        <v>174</v>
      </c>
      <c r="B818" t="s">
        <v>171</v>
      </c>
      <c r="C818" t="s">
        <v>173</v>
      </c>
      <c r="D818" t="s">
        <v>172</v>
      </c>
      <c r="E818" t="s">
        <v>248</v>
      </c>
      <c r="F818" t="s">
        <v>116</v>
      </c>
      <c r="G818" t="s">
        <v>161</v>
      </c>
      <c r="H818" t="s">
        <v>17</v>
      </c>
      <c r="I818" t="s">
        <v>169</v>
      </c>
      <c r="J818">
        <v>0</v>
      </c>
      <c r="K818" t="s">
        <v>19</v>
      </c>
      <c r="L818">
        <v>2010</v>
      </c>
    </row>
    <row r="819" spans="1:12">
      <c r="A819" t="s">
        <v>170</v>
      </c>
      <c r="B819" t="s">
        <v>171</v>
      </c>
      <c r="C819" t="s">
        <v>173</v>
      </c>
      <c r="D819" t="s">
        <v>172</v>
      </c>
      <c r="E819" t="s">
        <v>188</v>
      </c>
      <c r="F819" t="s">
        <v>137</v>
      </c>
      <c r="G819" t="s">
        <v>161</v>
      </c>
      <c r="H819" t="s">
        <v>17</v>
      </c>
      <c r="I819" t="s">
        <v>169</v>
      </c>
      <c r="J819" t="s">
        <v>30</v>
      </c>
      <c r="K819" t="s">
        <v>19</v>
      </c>
      <c r="L819">
        <v>2010</v>
      </c>
    </row>
    <row r="820" spans="1:12">
      <c r="A820" t="s">
        <v>170</v>
      </c>
      <c r="B820" t="s">
        <v>171</v>
      </c>
      <c r="C820" t="s">
        <v>173</v>
      </c>
      <c r="D820" t="s">
        <v>172</v>
      </c>
      <c r="E820" t="s">
        <v>138</v>
      </c>
      <c r="F820" t="s">
        <v>138</v>
      </c>
      <c r="G820" t="s">
        <v>161</v>
      </c>
      <c r="H820" t="s">
        <v>17</v>
      </c>
      <c r="I820" t="s">
        <v>169</v>
      </c>
      <c r="J820">
        <v>0</v>
      </c>
      <c r="K820" t="s">
        <v>19</v>
      </c>
      <c r="L820">
        <v>2010</v>
      </c>
    </row>
    <row r="821" spans="1:12">
      <c r="A821" t="s">
        <v>170</v>
      </c>
      <c r="B821" t="s">
        <v>183</v>
      </c>
      <c r="C821" t="s">
        <v>184</v>
      </c>
      <c r="D821" t="s">
        <v>202</v>
      </c>
      <c r="E821" t="s">
        <v>46</v>
      </c>
      <c r="F821" t="s">
        <v>46</v>
      </c>
      <c r="G821" t="s">
        <v>161</v>
      </c>
      <c r="H821" t="s">
        <v>17</v>
      </c>
      <c r="I821" t="s">
        <v>169</v>
      </c>
      <c r="J821">
        <v>0</v>
      </c>
      <c r="K821" t="s">
        <v>19</v>
      </c>
      <c r="L821">
        <v>2010</v>
      </c>
    </row>
    <row r="822" spans="1:12">
      <c r="A822" t="s">
        <v>170</v>
      </c>
      <c r="B822" t="s">
        <v>194</v>
      </c>
      <c r="C822" t="s">
        <v>195</v>
      </c>
      <c r="D822" t="s">
        <v>196</v>
      </c>
      <c r="E822" s="5" t="s">
        <v>197</v>
      </c>
      <c r="F822" t="s">
        <v>105</v>
      </c>
      <c r="G822" t="s">
        <v>161</v>
      </c>
      <c r="H822" t="s">
        <v>17</v>
      </c>
      <c r="I822" t="s">
        <v>169</v>
      </c>
      <c r="J822">
        <v>0</v>
      </c>
      <c r="K822" t="s">
        <v>19</v>
      </c>
      <c r="L822">
        <v>2010</v>
      </c>
    </row>
    <row r="823" spans="1:12">
      <c r="A823" t="s">
        <v>170</v>
      </c>
      <c r="B823" t="s">
        <v>183</v>
      </c>
      <c r="C823" t="s">
        <v>206</v>
      </c>
      <c r="D823" t="s">
        <v>207</v>
      </c>
      <c r="E823" t="s">
        <v>139</v>
      </c>
      <c r="F823" t="s">
        <v>139</v>
      </c>
      <c r="G823" t="s">
        <v>161</v>
      </c>
      <c r="H823" t="s">
        <v>17</v>
      </c>
      <c r="I823" t="s">
        <v>169</v>
      </c>
      <c r="J823">
        <v>0</v>
      </c>
      <c r="K823" t="s">
        <v>19</v>
      </c>
      <c r="L823">
        <v>2010</v>
      </c>
    </row>
    <row r="824" spans="1:12">
      <c r="A824" t="s">
        <v>170</v>
      </c>
      <c r="B824" t="s">
        <v>179</v>
      </c>
      <c r="C824" t="s">
        <v>208</v>
      </c>
      <c r="D824" t="s">
        <v>209</v>
      </c>
      <c r="E824" s="5" t="s">
        <v>210</v>
      </c>
      <c r="F824" t="s">
        <v>39</v>
      </c>
      <c r="G824" t="s">
        <v>161</v>
      </c>
      <c r="H824" t="s">
        <v>17</v>
      </c>
      <c r="I824" t="s">
        <v>169</v>
      </c>
      <c r="J824">
        <v>0</v>
      </c>
      <c r="K824" t="s">
        <v>19</v>
      </c>
      <c r="L824">
        <v>2010</v>
      </c>
    </row>
    <row r="825" spans="1:12">
      <c r="A825" t="s">
        <v>174</v>
      </c>
      <c r="B825" t="s">
        <v>211</v>
      </c>
      <c r="C825" t="s">
        <v>212</v>
      </c>
      <c r="D825" t="s">
        <v>213</v>
      </c>
      <c r="E825" s="5" t="s">
        <v>214</v>
      </c>
      <c r="F825" t="s">
        <v>140</v>
      </c>
      <c r="G825" t="s">
        <v>161</v>
      </c>
      <c r="H825" t="s">
        <v>17</v>
      </c>
      <c r="I825" t="s">
        <v>169</v>
      </c>
      <c r="J825">
        <v>0</v>
      </c>
      <c r="K825" t="s">
        <v>19</v>
      </c>
      <c r="L825">
        <v>2010</v>
      </c>
    </row>
    <row r="826" spans="1:12">
      <c r="A826" t="s">
        <v>174</v>
      </c>
      <c r="B826" t="s">
        <v>211</v>
      </c>
      <c r="C826" t="s">
        <v>212</v>
      </c>
      <c r="D826" t="s">
        <v>213</v>
      </c>
      <c r="E826" s="5" t="s">
        <v>214</v>
      </c>
      <c r="F826" t="s">
        <v>87</v>
      </c>
      <c r="G826" t="s">
        <v>161</v>
      </c>
      <c r="H826" t="s">
        <v>17</v>
      </c>
      <c r="I826" t="s">
        <v>169</v>
      </c>
      <c r="J826">
        <v>0</v>
      </c>
      <c r="K826" t="s">
        <v>19</v>
      </c>
      <c r="L826">
        <v>2010</v>
      </c>
    </row>
    <row r="827" spans="1:12">
      <c r="A827" t="s">
        <v>174</v>
      </c>
      <c r="B827" t="s">
        <v>171</v>
      </c>
      <c r="C827" t="s">
        <v>173</v>
      </c>
      <c r="D827" t="s">
        <v>172</v>
      </c>
      <c r="E827" s="5" t="s">
        <v>215</v>
      </c>
      <c r="F827" t="s">
        <v>141</v>
      </c>
      <c r="G827" t="s">
        <v>161</v>
      </c>
      <c r="H827" t="s">
        <v>17</v>
      </c>
      <c r="I827" t="s">
        <v>169</v>
      </c>
      <c r="J827">
        <v>0</v>
      </c>
      <c r="K827" t="s">
        <v>19</v>
      </c>
      <c r="L827">
        <v>2010</v>
      </c>
    </row>
    <row r="828" spans="1:12">
      <c r="A828" t="s">
        <v>174</v>
      </c>
      <c r="B828" t="s">
        <v>183</v>
      </c>
      <c r="C828" t="s">
        <v>216</v>
      </c>
      <c r="D828" t="s">
        <v>216</v>
      </c>
      <c r="E828" s="5" t="s">
        <v>217</v>
      </c>
      <c r="F828" t="s">
        <v>15</v>
      </c>
      <c r="G828" t="s">
        <v>161</v>
      </c>
      <c r="H828" t="s">
        <v>17</v>
      </c>
      <c r="I828" t="s">
        <v>169</v>
      </c>
      <c r="J828">
        <v>0</v>
      </c>
      <c r="K828" t="s">
        <v>19</v>
      </c>
      <c r="L828">
        <v>2010</v>
      </c>
    </row>
    <row r="829" spans="1:12">
      <c r="A829" t="s">
        <v>174</v>
      </c>
      <c r="B829" t="s">
        <v>198</v>
      </c>
      <c r="C829" t="s">
        <v>231</v>
      </c>
      <c r="D829" t="s">
        <v>234</v>
      </c>
      <c r="E829" s="5" t="s">
        <v>230</v>
      </c>
      <c r="F829" t="s">
        <v>51</v>
      </c>
      <c r="G829" t="s">
        <v>161</v>
      </c>
      <c r="H829" t="s">
        <v>17</v>
      </c>
      <c r="I829" t="s">
        <v>169</v>
      </c>
      <c r="J829">
        <v>0</v>
      </c>
      <c r="K829" t="s">
        <v>19</v>
      </c>
      <c r="L829">
        <v>2010</v>
      </c>
    </row>
    <row r="830" spans="1:12">
      <c r="A830" t="s">
        <v>170</v>
      </c>
      <c r="B830" t="s">
        <v>198</v>
      </c>
      <c r="C830" t="s">
        <v>199</v>
      </c>
      <c r="D830" t="s">
        <v>239</v>
      </c>
      <c r="E830" t="s">
        <v>240</v>
      </c>
      <c r="F830" t="s">
        <v>142</v>
      </c>
      <c r="G830" t="s">
        <v>161</v>
      </c>
      <c r="H830" t="s">
        <v>17</v>
      </c>
      <c r="I830" t="s">
        <v>169</v>
      </c>
      <c r="J830">
        <v>0</v>
      </c>
      <c r="K830" t="s">
        <v>19</v>
      </c>
      <c r="L830">
        <v>2010</v>
      </c>
    </row>
    <row r="831" spans="1:12">
      <c r="A831" t="s">
        <v>170</v>
      </c>
      <c r="B831" t="s">
        <v>171</v>
      </c>
      <c r="C831" t="s">
        <v>173</v>
      </c>
      <c r="D831" t="s">
        <v>172</v>
      </c>
      <c r="E831" t="s">
        <v>54</v>
      </c>
      <c r="F831" t="s">
        <v>54</v>
      </c>
      <c r="G831" t="s">
        <v>161</v>
      </c>
      <c r="H831" t="s">
        <v>17</v>
      </c>
      <c r="I831" t="s">
        <v>169</v>
      </c>
      <c r="J831">
        <v>0</v>
      </c>
      <c r="K831" t="s">
        <v>19</v>
      </c>
      <c r="L831">
        <v>2010</v>
      </c>
    </row>
    <row r="832" spans="1:12">
      <c r="A832" t="s">
        <v>174</v>
      </c>
      <c r="B832" t="s">
        <v>171</v>
      </c>
      <c r="C832" t="s">
        <v>173</v>
      </c>
      <c r="D832" t="s">
        <v>172</v>
      </c>
      <c r="E832" t="s">
        <v>175</v>
      </c>
      <c r="F832" t="s">
        <v>129</v>
      </c>
      <c r="G832" t="s">
        <v>161</v>
      </c>
      <c r="H832" t="s">
        <v>20</v>
      </c>
      <c r="I832" t="s">
        <v>169</v>
      </c>
      <c r="J832">
        <v>462.5</v>
      </c>
      <c r="L832">
        <v>2010</v>
      </c>
    </row>
    <row r="833" spans="1:12">
      <c r="A833" t="s">
        <v>174</v>
      </c>
      <c r="B833" t="s">
        <v>171</v>
      </c>
      <c r="C833" t="s">
        <v>173</v>
      </c>
      <c r="D833" t="s">
        <v>172</v>
      </c>
      <c r="E833" t="s">
        <v>177</v>
      </c>
      <c r="F833" t="s">
        <v>14</v>
      </c>
      <c r="G833" t="s">
        <v>161</v>
      </c>
      <c r="H833" t="s">
        <v>20</v>
      </c>
      <c r="I833" t="s">
        <v>169</v>
      </c>
      <c r="J833">
        <v>450.1</v>
      </c>
      <c r="L833">
        <v>2010</v>
      </c>
    </row>
    <row r="834" spans="1:12">
      <c r="A834" t="s">
        <v>174</v>
      </c>
      <c r="B834" t="s">
        <v>198</v>
      </c>
      <c r="C834" t="s">
        <v>225</v>
      </c>
      <c r="D834" t="s">
        <v>226</v>
      </c>
      <c r="E834" s="5" t="s">
        <v>227</v>
      </c>
      <c r="F834" t="s">
        <v>132</v>
      </c>
      <c r="G834" t="s">
        <v>161</v>
      </c>
      <c r="H834" t="s">
        <v>20</v>
      </c>
      <c r="I834" t="s">
        <v>169</v>
      </c>
      <c r="J834">
        <v>430.4</v>
      </c>
      <c r="L834">
        <v>2010</v>
      </c>
    </row>
    <row r="835" spans="1:12">
      <c r="A835" t="s">
        <v>170</v>
      </c>
      <c r="B835" t="s">
        <v>171</v>
      </c>
      <c r="C835" t="s">
        <v>173</v>
      </c>
      <c r="D835" t="s">
        <v>172</v>
      </c>
      <c r="E835" t="s">
        <v>54</v>
      </c>
      <c r="F835" t="s">
        <v>54</v>
      </c>
      <c r="G835" t="s">
        <v>161</v>
      </c>
      <c r="H835" t="s">
        <v>20</v>
      </c>
      <c r="I835" t="s">
        <v>169</v>
      </c>
      <c r="J835">
        <v>422</v>
      </c>
      <c r="L835">
        <v>2010</v>
      </c>
    </row>
    <row r="836" spans="1:12">
      <c r="A836" t="s">
        <v>174</v>
      </c>
      <c r="B836" t="s">
        <v>194</v>
      </c>
      <c r="C836" t="s">
        <v>203</v>
      </c>
      <c r="D836" t="s">
        <v>204</v>
      </c>
      <c r="E836" s="5" t="s">
        <v>205</v>
      </c>
      <c r="F836" t="s">
        <v>133</v>
      </c>
      <c r="G836" t="s">
        <v>161</v>
      </c>
      <c r="H836" t="s">
        <v>20</v>
      </c>
      <c r="I836" t="s">
        <v>169</v>
      </c>
      <c r="J836">
        <v>419.3</v>
      </c>
      <c r="L836">
        <v>2010</v>
      </c>
    </row>
    <row r="837" spans="1:12">
      <c r="A837" t="s">
        <v>170</v>
      </c>
      <c r="B837" t="s">
        <v>194</v>
      </c>
      <c r="C837" t="s">
        <v>246</v>
      </c>
      <c r="D837" t="s">
        <v>247</v>
      </c>
      <c r="E837" t="s">
        <v>102</v>
      </c>
      <c r="F837" t="s">
        <v>102</v>
      </c>
      <c r="G837" t="s">
        <v>161</v>
      </c>
      <c r="H837" t="s">
        <v>20</v>
      </c>
      <c r="I837" t="s">
        <v>169</v>
      </c>
      <c r="J837">
        <v>419</v>
      </c>
      <c r="L837">
        <v>2010</v>
      </c>
    </row>
    <row r="838" spans="1:12">
      <c r="A838" t="s">
        <v>170</v>
      </c>
      <c r="B838" t="s">
        <v>171</v>
      </c>
      <c r="C838" t="s">
        <v>173</v>
      </c>
      <c r="D838" t="s">
        <v>172</v>
      </c>
      <c r="E838" t="s">
        <v>102</v>
      </c>
      <c r="F838" t="s">
        <v>101</v>
      </c>
      <c r="G838" t="s">
        <v>161</v>
      </c>
      <c r="H838" t="s">
        <v>20</v>
      </c>
      <c r="I838" t="s">
        <v>169</v>
      </c>
      <c r="J838">
        <v>418</v>
      </c>
      <c r="L838">
        <v>2010</v>
      </c>
    </row>
    <row r="839" spans="1:12">
      <c r="A839" t="s">
        <v>174</v>
      </c>
      <c r="B839" t="s">
        <v>179</v>
      </c>
      <c r="C839" t="s">
        <v>180</v>
      </c>
      <c r="D839" t="s">
        <v>181</v>
      </c>
      <c r="E839" t="s">
        <v>182</v>
      </c>
      <c r="F839" t="s">
        <v>130</v>
      </c>
      <c r="G839" t="s">
        <v>161</v>
      </c>
      <c r="H839" t="s">
        <v>20</v>
      </c>
      <c r="I839" t="s">
        <v>169</v>
      </c>
      <c r="J839">
        <v>416</v>
      </c>
      <c r="L839">
        <v>2010</v>
      </c>
    </row>
    <row r="840" spans="1:12">
      <c r="A840" t="s">
        <v>170</v>
      </c>
      <c r="B840" t="s">
        <v>183</v>
      </c>
      <c r="C840" t="s">
        <v>184</v>
      </c>
      <c r="D840" t="s">
        <v>202</v>
      </c>
      <c r="E840" t="s">
        <v>46</v>
      </c>
      <c r="F840" t="s">
        <v>46</v>
      </c>
      <c r="G840" t="s">
        <v>161</v>
      </c>
      <c r="H840" t="s">
        <v>20</v>
      </c>
      <c r="I840" t="s">
        <v>169</v>
      </c>
      <c r="J840">
        <v>414.9</v>
      </c>
      <c r="L840">
        <v>2010</v>
      </c>
    </row>
    <row r="841" spans="1:12">
      <c r="A841" t="s">
        <v>174</v>
      </c>
      <c r="B841" t="s">
        <v>211</v>
      </c>
      <c r="C841" t="s">
        <v>212</v>
      </c>
      <c r="D841" t="s">
        <v>223</v>
      </c>
      <c r="E841" s="5" t="s">
        <v>224</v>
      </c>
      <c r="F841" t="s">
        <v>131</v>
      </c>
      <c r="G841" t="s">
        <v>161</v>
      </c>
      <c r="H841" t="s">
        <v>20</v>
      </c>
      <c r="I841" t="s">
        <v>169</v>
      </c>
      <c r="J841">
        <v>412.7</v>
      </c>
      <c r="L841">
        <v>2010</v>
      </c>
    </row>
    <row r="842" spans="1:12">
      <c r="A842" t="s">
        <v>170</v>
      </c>
      <c r="B842" t="s">
        <v>194</v>
      </c>
      <c r="C842" t="s">
        <v>195</v>
      </c>
      <c r="D842" t="s">
        <v>241</v>
      </c>
      <c r="E842" s="5" t="s">
        <v>242</v>
      </c>
      <c r="F842" t="s">
        <v>104</v>
      </c>
      <c r="G842" t="s">
        <v>161</v>
      </c>
      <c r="H842" t="s">
        <v>20</v>
      </c>
      <c r="I842" t="s">
        <v>169</v>
      </c>
      <c r="J842">
        <v>412.6</v>
      </c>
      <c r="L842">
        <v>2010</v>
      </c>
    </row>
    <row r="843" spans="1:12">
      <c r="A843" t="s">
        <v>170</v>
      </c>
      <c r="B843" t="s">
        <v>171</v>
      </c>
      <c r="C843" t="s">
        <v>173</v>
      </c>
      <c r="D843" t="s">
        <v>172</v>
      </c>
      <c r="E843" t="s">
        <v>176</v>
      </c>
      <c r="F843" t="s">
        <v>136</v>
      </c>
      <c r="G843" t="s">
        <v>161</v>
      </c>
      <c r="H843" t="s">
        <v>20</v>
      </c>
      <c r="I843" t="s">
        <v>169</v>
      </c>
      <c r="J843">
        <v>412.2</v>
      </c>
      <c r="L843">
        <v>2010</v>
      </c>
    </row>
    <row r="844" spans="1:12">
      <c r="A844" t="s">
        <v>174</v>
      </c>
      <c r="B844" t="s">
        <v>198</v>
      </c>
      <c r="C844" t="s">
        <v>231</v>
      </c>
      <c r="D844" t="s">
        <v>234</v>
      </c>
      <c r="E844" s="5" t="s">
        <v>230</v>
      </c>
      <c r="F844" t="s">
        <v>51</v>
      </c>
      <c r="G844" t="s">
        <v>161</v>
      </c>
      <c r="H844" t="s">
        <v>20</v>
      </c>
      <c r="I844" t="s">
        <v>169</v>
      </c>
      <c r="J844">
        <v>411.6</v>
      </c>
      <c r="L844">
        <v>2010</v>
      </c>
    </row>
    <row r="845" spans="1:12">
      <c r="A845" t="s">
        <v>170</v>
      </c>
      <c r="B845" t="s">
        <v>171</v>
      </c>
      <c r="C845" t="s">
        <v>173</v>
      </c>
      <c r="D845" t="s">
        <v>172</v>
      </c>
      <c r="E845" t="s">
        <v>134</v>
      </c>
      <c r="F845" t="s">
        <v>134</v>
      </c>
      <c r="G845" t="s">
        <v>161</v>
      </c>
      <c r="H845" t="s">
        <v>20</v>
      </c>
      <c r="I845" t="s">
        <v>169</v>
      </c>
      <c r="J845">
        <v>410.8</v>
      </c>
      <c r="L845">
        <v>2010</v>
      </c>
    </row>
    <row r="846" spans="1:12">
      <c r="A846" t="s">
        <v>174</v>
      </c>
      <c r="B846" t="s">
        <v>183</v>
      </c>
      <c r="C846" t="s">
        <v>216</v>
      </c>
      <c r="D846" t="s">
        <v>216</v>
      </c>
      <c r="E846" s="5" t="s">
        <v>217</v>
      </c>
      <c r="F846" t="s">
        <v>15</v>
      </c>
      <c r="G846" t="s">
        <v>161</v>
      </c>
      <c r="H846" t="s">
        <v>20</v>
      </c>
      <c r="I846" t="s">
        <v>169</v>
      </c>
      <c r="J846">
        <v>410</v>
      </c>
      <c r="L846">
        <v>2010</v>
      </c>
    </row>
    <row r="847" spans="1:12">
      <c r="A847" t="s">
        <v>174</v>
      </c>
      <c r="B847" t="s">
        <v>189</v>
      </c>
      <c r="C847" t="s">
        <v>219</v>
      </c>
      <c r="D847" t="s">
        <v>220</v>
      </c>
      <c r="E847" s="5" t="s">
        <v>221</v>
      </c>
      <c r="F847" t="s">
        <v>16</v>
      </c>
      <c r="G847" t="s">
        <v>161</v>
      </c>
      <c r="H847" t="s">
        <v>20</v>
      </c>
      <c r="I847" t="s">
        <v>169</v>
      </c>
      <c r="J847">
        <v>409.9</v>
      </c>
      <c r="L847">
        <v>2010</v>
      </c>
    </row>
    <row r="848" spans="1:12">
      <c r="A848" t="s">
        <v>174</v>
      </c>
      <c r="B848" t="s">
        <v>171</v>
      </c>
      <c r="C848" t="s">
        <v>173</v>
      </c>
      <c r="D848" t="s">
        <v>172</v>
      </c>
      <c r="E848" s="5" t="s">
        <v>215</v>
      </c>
      <c r="F848" t="s">
        <v>141</v>
      </c>
      <c r="G848" t="s">
        <v>161</v>
      </c>
      <c r="H848" t="s">
        <v>20</v>
      </c>
      <c r="I848" t="s">
        <v>169</v>
      </c>
      <c r="J848">
        <v>409.7</v>
      </c>
      <c r="L848">
        <v>2010</v>
      </c>
    </row>
    <row r="849" spans="1:12">
      <c r="A849" t="s">
        <v>174</v>
      </c>
      <c r="B849" t="s">
        <v>211</v>
      </c>
      <c r="C849" t="s">
        <v>212</v>
      </c>
      <c r="D849" t="s">
        <v>213</v>
      </c>
      <c r="E849" s="5" t="s">
        <v>214</v>
      </c>
      <c r="F849" t="s">
        <v>87</v>
      </c>
      <c r="G849" t="s">
        <v>161</v>
      </c>
      <c r="H849" t="s">
        <v>20</v>
      </c>
      <c r="I849" t="s">
        <v>169</v>
      </c>
      <c r="J849">
        <v>407.5</v>
      </c>
      <c r="L849">
        <v>2010</v>
      </c>
    </row>
    <row r="850" spans="1:12">
      <c r="A850" t="s">
        <v>174</v>
      </c>
      <c r="B850" t="s">
        <v>171</v>
      </c>
      <c r="C850" t="s">
        <v>173</v>
      </c>
      <c r="D850" t="s">
        <v>233</v>
      </c>
      <c r="E850" s="5" t="s">
        <v>230</v>
      </c>
      <c r="F850" t="s">
        <v>52</v>
      </c>
      <c r="G850" t="s">
        <v>161</v>
      </c>
      <c r="H850" t="s">
        <v>20</v>
      </c>
      <c r="I850" t="s">
        <v>169</v>
      </c>
      <c r="J850">
        <v>406.7</v>
      </c>
      <c r="L850">
        <v>2010</v>
      </c>
    </row>
    <row r="851" spans="1:12">
      <c r="A851" t="s">
        <v>170</v>
      </c>
      <c r="B851" t="s">
        <v>171</v>
      </c>
      <c r="C851" t="s">
        <v>173</v>
      </c>
      <c r="D851" t="s">
        <v>172</v>
      </c>
      <c r="E851" t="s">
        <v>138</v>
      </c>
      <c r="F851" t="s">
        <v>138</v>
      </c>
      <c r="G851" t="s">
        <v>161</v>
      </c>
      <c r="H851" t="s">
        <v>20</v>
      </c>
      <c r="I851" t="s">
        <v>169</v>
      </c>
      <c r="J851">
        <v>405</v>
      </c>
      <c r="L851">
        <v>2010</v>
      </c>
    </row>
    <row r="852" spans="1:12">
      <c r="A852" t="s">
        <v>174</v>
      </c>
      <c r="B852" t="s">
        <v>171</v>
      </c>
      <c r="C852" t="s">
        <v>173</v>
      </c>
      <c r="D852" t="s">
        <v>172</v>
      </c>
      <c r="E852" t="s">
        <v>248</v>
      </c>
      <c r="F852" t="s">
        <v>116</v>
      </c>
      <c r="G852" t="s">
        <v>161</v>
      </c>
      <c r="H852" t="s">
        <v>20</v>
      </c>
      <c r="I852" t="s">
        <v>169</v>
      </c>
      <c r="J852">
        <v>400.3</v>
      </c>
      <c r="L852">
        <v>2010</v>
      </c>
    </row>
    <row r="853" spans="1:12">
      <c r="A853" t="s">
        <v>170</v>
      </c>
      <c r="B853" t="s">
        <v>183</v>
      </c>
      <c r="C853" t="s">
        <v>206</v>
      </c>
      <c r="D853" t="s">
        <v>207</v>
      </c>
      <c r="E853" t="s">
        <v>139</v>
      </c>
      <c r="F853" t="s">
        <v>139</v>
      </c>
      <c r="G853" t="s">
        <v>161</v>
      </c>
      <c r="H853" t="s">
        <v>20</v>
      </c>
      <c r="I853" t="s">
        <v>169</v>
      </c>
      <c r="J853">
        <v>399.5</v>
      </c>
      <c r="L853">
        <v>2010</v>
      </c>
    </row>
    <row r="854" spans="1:12">
      <c r="A854" t="s">
        <v>170</v>
      </c>
      <c r="B854" t="s">
        <v>179</v>
      </c>
      <c r="C854" t="s">
        <v>208</v>
      </c>
      <c r="D854" t="s">
        <v>209</v>
      </c>
      <c r="E854" s="5" t="s">
        <v>210</v>
      </c>
      <c r="F854" t="s">
        <v>39</v>
      </c>
      <c r="G854" t="s">
        <v>161</v>
      </c>
      <c r="H854" t="s">
        <v>20</v>
      </c>
      <c r="I854" t="s">
        <v>169</v>
      </c>
      <c r="J854">
        <v>399</v>
      </c>
      <c r="L854">
        <v>2010</v>
      </c>
    </row>
    <row r="855" spans="1:12">
      <c r="A855" t="s">
        <v>174</v>
      </c>
      <c r="B855" t="s">
        <v>211</v>
      </c>
      <c r="C855" t="s">
        <v>212</v>
      </c>
      <c r="D855" t="s">
        <v>213</v>
      </c>
      <c r="E855" s="5" t="s">
        <v>214</v>
      </c>
      <c r="F855" t="s">
        <v>140</v>
      </c>
      <c r="G855" t="s">
        <v>161</v>
      </c>
      <c r="H855" t="s">
        <v>20</v>
      </c>
      <c r="I855" t="s">
        <v>169</v>
      </c>
      <c r="J855">
        <v>398.1</v>
      </c>
      <c r="L855">
        <v>2010</v>
      </c>
    </row>
    <row r="856" spans="1:12">
      <c r="A856" t="s">
        <v>170</v>
      </c>
      <c r="B856" t="s">
        <v>244</v>
      </c>
      <c r="C856" t="s">
        <v>245</v>
      </c>
      <c r="D856" t="s">
        <v>243</v>
      </c>
      <c r="E856" t="s">
        <v>102</v>
      </c>
      <c r="F856" t="s">
        <v>103</v>
      </c>
      <c r="G856" t="s">
        <v>161</v>
      </c>
      <c r="H856" t="s">
        <v>20</v>
      </c>
      <c r="I856" t="s">
        <v>169</v>
      </c>
      <c r="J856">
        <v>396</v>
      </c>
      <c r="L856">
        <v>2010</v>
      </c>
    </row>
    <row r="857" spans="1:12">
      <c r="A857" t="s">
        <v>170</v>
      </c>
      <c r="B857" t="s">
        <v>198</v>
      </c>
      <c r="C857" t="s">
        <v>199</v>
      </c>
      <c r="D857" t="s">
        <v>239</v>
      </c>
      <c r="E857" t="s">
        <v>240</v>
      </c>
      <c r="F857" t="s">
        <v>142</v>
      </c>
      <c r="G857" t="s">
        <v>161</v>
      </c>
      <c r="H857" t="s">
        <v>20</v>
      </c>
      <c r="I857" t="s">
        <v>169</v>
      </c>
      <c r="J857">
        <v>394</v>
      </c>
      <c r="L857">
        <v>2010</v>
      </c>
    </row>
    <row r="858" spans="1:12">
      <c r="A858" t="s">
        <v>170</v>
      </c>
      <c r="B858" t="s">
        <v>183</v>
      </c>
      <c r="C858" t="s">
        <v>184</v>
      </c>
      <c r="D858" t="s">
        <v>185</v>
      </c>
      <c r="E858" s="5" t="s">
        <v>186</v>
      </c>
      <c r="F858" t="s">
        <v>42</v>
      </c>
      <c r="G858" t="s">
        <v>161</v>
      </c>
      <c r="H858" t="s">
        <v>20</v>
      </c>
      <c r="I858" t="s">
        <v>169</v>
      </c>
      <c r="J858">
        <v>393.5</v>
      </c>
      <c r="L858">
        <v>2010</v>
      </c>
    </row>
    <row r="859" spans="1:12">
      <c r="A859" t="s">
        <v>170</v>
      </c>
      <c r="B859" t="s">
        <v>171</v>
      </c>
      <c r="C859" t="s">
        <v>173</v>
      </c>
      <c r="D859" t="s">
        <v>172</v>
      </c>
      <c r="E859" t="s">
        <v>176</v>
      </c>
      <c r="F859" t="s">
        <v>135</v>
      </c>
      <c r="G859" t="s">
        <v>161</v>
      </c>
      <c r="H859" t="s">
        <v>20</v>
      </c>
      <c r="I859" t="s">
        <v>169</v>
      </c>
      <c r="J859">
        <v>387</v>
      </c>
      <c r="L859">
        <v>2010</v>
      </c>
    </row>
    <row r="860" spans="1:12">
      <c r="A860" t="s">
        <v>170</v>
      </c>
      <c r="B860" t="s">
        <v>194</v>
      </c>
      <c r="C860" t="s">
        <v>195</v>
      </c>
      <c r="D860" t="s">
        <v>196</v>
      </c>
      <c r="E860" s="5" t="s">
        <v>197</v>
      </c>
      <c r="F860" t="s">
        <v>105</v>
      </c>
      <c r="G860" t="s">
        <v>161</v>
      </c>
      <c r="H860" t="s">
        <v>20</v>
      </c>
      <c r="I860" t="s">
        <v>169</v>
      </c>
      <c r="J860">
        <v>383.2</v>
      </c>
      <c r="L860">
        <v>2010</v>
      </c>
    </row>
    <row r="861" spans="1:12">
      <c r="A861" t="s">
        <v>170</v>
      </c>
      <c r="B861" t="s">
        <v>171</v>
      </c>
      <c r="C861" t="s">
        <v>173</v>
      </c>
      <c r="D861" t="s">
        <v>172</v>
      </c>
      <c r="E861" t="s">
        <v>188</v>
      </c>
      <c r="F861" t="s">
        <v>137</v>
      </c>
      <c r="G861" t="s">
        <v>161</v>
      </c>
      <c r="H861" t="s">
        <v>20</v>
      </c>
      <c r="I861" t="s">
        <v>169</v>
      </c>
      <c r="J861" t="s">
        <v>30</v>
      </c>
      <c r="L861">
        <v>2010</v>
      </c>
    </row>
    <row r="862" spans="1:12">
      <c r="A862" t="s">
        <v>174</v>
      </c>
      <c r="B862" t="s">
        <v>171</v>
      </c>
      <c r="C862" t="s">
        <v>173</v>
      </c>
      <c r="D862" t="s">
        <v>172</v>
      </c>
      <c r="E862" t="s">
        <v>175</v>
      </c>
      <c r="F862" t="s">
        <v>129</v>
      </c>
      <c r="G862" t="s">
        <v>161</v>
      </c>
      <c r="H862" t="s">
        <v>21</v>
      </c>
      <c r="I862" t="s">
        <v>169</v>
      </c>
      <c r="J862">
        <v>637</v>
      </c>
      <c r="K862" t="s">
        <v>19</v>
      </c>
      <c r="L862">
        <v>2010</v>
      </c>
    </row>
    <row r="863" spans="1:12">
      <c r="A863" t="s">
        <v>170</v>
      </c>
      <c r="B863" t="s">
        <v>171</v>
      </c>
      <c r="C863" t="s">
        <v>173</v>
      </c>
      <c r="D863" t="s">
        <v>172</v>
      </c>
      <c r="E863" t="s">
        <v>102</v>
      </c>
      <c r="F863" t="s">
        <v>101</v>
      </c>
      <c r="G863" t="s">
        <v>161</v>
      </c>
      <c r="H863" t="s">
        <v>21</v>
      </c>
      <c r="I863" t="s">
        <v>169</v>
      </c>
      <c r="J863">
        <v>562</v>
      </c>
      <c r="K863" t="s">
        <v>19</v>
      </c>
      <c r="L863">
        <v>2010</v>
      </c>
    </row>
    <row r="864" spans="1:12">
      <c r="A864" t="s">
        <v>174</v>
      </c>
      <c r="B864" t="s">
        <v>179</v>
      </c>
      <c r="C864" t="s">
        <v>180</v>
      </c>
      <c r="D864" t="s">
        <v>181</v>
      </c>
      <c r="E864" t="s">
        <v>182</v>
      </c>
      <c r="F864" t="s">
        <v>130</v>
      </c>
      <c r="G864" t="s">
        <v>161</v>
      </c>
      <c r="H864" t="s">
        <v>21</v>
      </c>
      <c r="I864" t="s">
        <v>169</v>
      </c>
      <c r="J864">
        <v>294</v>
      </c>
      <c r="K864" t="s">
        <v>19</v>
      </c>
      <c r="L864">
        <v>2010</v>
      </c>
    </row>
    <row r="865" spans="1:12">
      <c r="A865" t="s">
        <v>174</v>
      </c>
      <c r="B865" t="s">
        <v>189</v>
      </c>
      <c r="C865" t="s">
        <v>219</v>
      </c>
      <c r="D865" t="s">
        <v>220</v>
      </c>
      <c r="E865" s="5" t="s">
        <v>221</v>
      </c>
      <c r="F865" t="s">
        <v>16</v>
      </c>
      <c r="G865" t="s">
        <v>161</v>
      </c>
      <c r="H865" t="s">
        <v>21</v>
      </c>
      <c r="I865" t="s">
        <v>169</v>
      </c>
      <c r="J865">
        <v>260</v>
      </c>
      <c r="K865" t="s">
        <v>19</v>
      </c>
      <c r="L865">
        <v>2010</v>
      </c>
    </row>
    <row r="866" spans="1:12">
      <c r="A866" t="s">
        <v>174</v>
      </c>
      <c r="B866" t="s">
        <v>198</v>
      </c>
      <c r="C866" t="s">
        <v>225</v>
      </c>
      <c r="D866" t="s">
        <v>226</v>
      </c>
      <c r="E866" s="5" t="s">
        <v>227</v>
      </c>
      <c r="F866" t="s">
        <v>132</v>
      </c>
      <c r="G866" t="s">
        <v>161</v>
      </c>
      <c r="H866" t="s">
        <v>21</v>
      </c>
      <c r="I866" t="s">
        <v>169</v>
      </c>
      <c r="J866">
        <v>241</v>
      </c>
      <c r="K866" t="s">
        <v>19</v>
      </c>
      <c r="L866">
        <v>2010</v>
      </c>
    </row>
    <row r="867" spans="1:12">
      <c r="A867" t="s">
        <v>174</v>
      </c>
      <c r="B867" t="s">
        <v>171</v>
      </c>
      <c r="C867" t="s">
        <v>173</v>
      </c>
      <c r="D867" t="s">
        <v>172</v>
      </c>
      <c r="E867" t="s">
        <v>177</v>
      </c>
      <c r="F867" t="s">
        <v>14</v>
      </c>
      <c r="G867" t="s">
        <v>161</v>
      </c>
      <c r="H867" t="s">
        <v>21</v>
      </c>
      <c r="I867" t="s">
        <v>169</v>
      </c>
      <c r="J867">
        <v>210</v>
      </c>
      <c r="K867" t="s">
        <v>19</v>
      </c>
      <c r="L867">
        <v>2010</v>
      </c>
    </row>
    <row r="868" spans="1:12">
      <c r="A868" t="s">
        <v>170</v>
      </c>
      <c r="B868" t="s">
        <v>171</v>
      </c>
      <c r="C868" t="s">
        <v>173</v>
      </c>
      <c r="D868" t="s">
        <v>172</v>
      </c>
      <c r="E868" t="s">
        <v>134</v>
      </c>
      <c r="F868" t="s">
        <v>134</v>
      </c>
      <c r="G868" t="s">
        <v>161</v>
      </c>
      <c r="H868" t="s">
        <v>21</v>
      </c>
      <c r="I868" t="s">
        <v>169</v>
      </c>
      <c r="J868">
        <v>185</v>
      </c>
      <c r="K868" t="s">
        <v>19</v>
      </c>
      <c r="L868">
        <v>2010</v>
      </c>
    </row>
    <row r="869" spans="1:12">
      <c r="A869" t="s">
        <v>174</v>
      </c>
      <c r="B869" t="s">
        <v>211</v>
      </c>
      <c r="C869" t="s">
        <v>212</v>
      </c>
      <c r="D869" t="s">
        <v>223</v>
      </c>
      <c r="E869" s="5" t="s">
        <v>224</v>
      </c>
      <c r="F869" t="s">
        <v>131</v>
      </c>
      <c r="G869" t="s">
        <v>161</v>
      </c>
      <c r="H869" t="s">
        <v>21</v>
      </c>
      <c r="I869" t="s">
        <v>169</v>
      </c>
      <c r="J869">
        <v>174</v>
      </c>
      <c r="K869" t="s">
        <v>19</v>
      </c>
      <c r="L869">
        <v>2010</v>
      </c>
    </row>
    <row r="870" spans="1:12">
      <c r="A870" t="s">
        <v>170</v>
      </c>
      <c r="B870" t="s">
        <v>171</v>
      </c>
      <c r="C870" t="s">
        <v>173</v>
      </c>
      <c r="D870" t="s">
        <v>172</v>
      </c>
      <c r="E870" t="s">
        <v>176</v>
      </c>
      <c r="F870" t="s">
        <v>136</v>
      </c>
      <c r="G870" t="s">
        <v>161</v>
      </c>
      <c r="H870" t="s">
        <v>21</v>
      </c>
      <c r="I870" t="s">
        <v>169</v>
      </c>
      <c r="J870">
        <v>152</v>
      </c>
      <c r="K870" t="s">
        <v>19</v>
      </c>
      <c r="L870">
        <v>2010</v>
      </c>
    </row>
    <row r="871" spans="1:12">
      <c r="A871" t="s">
        <v>170</v>
      </c>
      <c r="B871" t="s">
        <v>179</v>
      </c>
      <c r="C871" t="s">
        <v>208</v>
      </c>
      <c r="D871" t="s">
        <v>209</v>
      </c>
      <c r="E871" s="5" t="s">
        <v>210</v>
      </c>
      <c r="F871" t="s">
        <v>39</v>
      </c>
      <c r="G871" t="s">
        <v>161</v>
      </c>
      <c r="H871" t="s">
        <v>21</v>
      </c>
      <c r="I871" t="s">
        <v>169</v>
      </c>
      <c r="J871">
        <v>129</v>
      </c>
      <c r="K871" t="s">
        <v>19</v>
      </c>
      <c r="L871">
        <v>2010</v>
      </c>
    </row>
    <row r="872" spans="1:12">
      <c r="A872" t="s">
        <v>174</v>
      </c>
      <c r="B872" t="s">
        <v>183</v>
      </c>
      <c r="C872" t="s">
        <v>216</v>
      </c>
      <c r="D872" t="s">
        <v>216</v>
      </c>
      <c r="E872" s="5" t="s">
        <v>217</v>
      </c>
      <c r="F872" t="s">
        <v>15</v>
      </c>
      <c r="G872" t="s">
        <v>161</v>
      </c>
      <c r="H872" t="s">
        <v>21</v>
      </c>
      <c r="I872" t="s">
        <v>169</v>
      </c>
      <c r="J872">
        <v>103</v>
      </c>
      <c r="K872" t="s">
        <v>19</v>
      </c>
      <c r="L872">
        <v>2010</v>
      </c>
    </row>
    <row r="873" spans="1:12">
      <c r="A873" t="s">
        <v>174</v>
      </c>
      <c r="B873" t="s">
        <v>171</v>
      </c>
      <c r="C873" t="s">
        <v>173</v>
      </c>
      <c r="D873" t="s">
        <v>233</v>
      </c>
      <c r="E873" s="5" t="s">
        <v>230</v>
      </c>
      <c r="F873" t="s">
        <v>52</v>
      </c>
      <c r="G873" t="s">
        <v>161</v>
      </c>
      <c r="H873" t="s">
        <v>21</v>
      </c>
      <c r="I873" t="s">
        <v>169</v>
      </c>
      <c r="J873">
        <v>98</v>
      </c>
      <c r="K873" t="s">
        <v>19</v>
      </c>
      <c r="L873">
        <v>2010</v>
      </c>
    </row>
    <row r="874" spans="1:12">
      <c r="A874" t="s">
        <v>174</v>
      </c>
      <c r="B874" t="s">
        <v>194</v>
      </c>
      <c r="C874" t="s">
        <v>203</v>
      </c>
      <c r="D874" t="s">
        <v>204</v>
      </c>
      <c r="E874" s="5" t="s">
        <v>205</v>
      </c>
      <c r="F874" t="s">
        <v>133</v>
      </c>
      <c r="G874" t="s">
        <v>161</v>
      </c>
      <c r="H874" t="s">
        <v>21</v>
      </c>
      <c r="I874" t="s">
        <v>169</v>
      </c>
      <c r="J874">
        <v>94</v>
      </c>
      <c r="K874" t="s">
        <v>19</v>
      </c>
      <c r="L874">
        <v>2010</v>
      </c>
    </row>
    <row r="875" spans="1:12">
      <c r="A875" t="s">
        <v>170</v>
      </c>
      <c r="B875" t="s">
        <v>194</v>
      </c>
      <c r="C875" t="s">
        <v>195</v>
      </c>
      <c r="D875" t="s">
        <v>241</v>
      </c>
      <c r="E875" s="5" t="s">
        <v>242</v>
      </c>
      <c r="F875" t="s">
        <v>104</v>
      </c>
      <c r="G875" t="s">
        <v>161</v>
      </c>
      <c r="H875" t="s">
        <v>21</v>
      </c>
      <c r="I875" t="s">
        <v>169</v>
      </c>
      <c r="J875">
        <v>74</v>
      </c>
      <c r="K875" t="s">
        <v>19</v>
      </c>
      <c r="L875">
        <v>2010</v>
      </c>
    </row>
    <row r="876" spans="1:12">
      <c r="A876" t="s">
        <v>174</v>
      </c>
      <c r="B876" t="s">
        <v>171</v>
      </c>
      <c r="C876" t="s">
        <v>173</v>
      </c>
      <c r="D876" t="s">
        <v>172</v>
      </c>
      <c r="E876" s="5" t="s">
        <v>215</v>
      </c>
      <c r="F876" t="s">
        <v>141</v>
      </c>
      <c r="G876" t="s">
        <v>161</v>
      </c>
      <c r="H876" t="s">
        <v>21</v>
      </c>
      <c r="I876" t="s">
        <v>169</v>
      </c>
      <c r="J876">
        <v>71</v>
      </c>
      <c r="K876" t="s">
        <v>19</v>
      </c>
      <c r="L876">
        <v>2010</v>
      </c>
    </row>
    <row r="877" spans="1:12">
      <c r="A877" t="s">
        <v>170</v>
      </c>
      <c r="B877" t="s">
        <v>183</v>
      </c>
      <c r="C877" t="s">
        <v>184</v>
      </c>
      <c r="D877" t="s">
        <v>185</v>
      </c>
      <c r="E877" s="5" t="s">
        <v>186</v>
      </c>
      <c r="F877" t="s">
        <v>42</v>
      </c>
      <c r="G877" t="s">
        <v>161</v>
      </c>
      <c r="H877" t="s">
        <v>21</v>
      </c>
      <c r="I877" t="s">
        <v>169</v>
      </c>
      <c r="J877">
        <v>65</v>
      </c>
      <c r="K877" t="s">
        <v>19</v>
      </c>
      <c r="L877">
        <v>2010</v>
      </c>
    </row>
    <row r="878" spans="1:12">
      <c r="A878" t="s">
        <v>174</v>
      </c>
      <c r="B878" t="s">
        <v>211</v>
      </c>
      <c r="C878" t="s">
        <v>212</v>
      </c>
      <c r="D878" t="s">
        <v>213</v>
      </c>
      <c r="E878" s="5" t="s">
        <v>214</v>
      </c>
      <c r="F878" t="s">
        <v>140</v>
      </c>
      <c r="G878" t="s">
        <v>161</v>
      </c>
      <c r="H878" t="s">
        <v>21</v>
      </c>
      <c r="I878" t="s">
        <v>169</v>
      </c>
      <c r="J878">
        <v>49</v>
      </c>
      <c r="K878" t="s">
        <v>19</v>
      </c>
      <c r="L878">
        <v>2010</v>
      </c>
    </row>
    <row r="879" spans="1:12">
      <c r="A879" t="s">
        <v>174</v>
      </c>
      <c r="B879" t="s">
        <v>211</v>
      </c>
      <c r="C879" t="s">
        <v>212</v>
      </c>
      <c r="D879" t="s">
        <v>213</v>
      </c>
      <c r="E879" s="5" t="s">
        <v>214</v>
      </c>
      <c r="F879" t="s">
        <v>87</v>
      </c>
      <c r="G879" t="s">
        <v>161</v>
      </c>
      <c r="H879" t="s">
        <v>21</v>
      </c>
      <c r="I879" t="s">
        <v>169</v>
      </c>
      <c r="J879">
        <v>49</v>
      </c>
      <c r="K879" t="s">
        <v>19</v>
      </c>
      <c r="L879">
        <v>2010</v>
      </c>
    </row>
    <row r="880" spans="1:12">
      <c r="A880" t="s">
        <v>170</v>
      </c>
      <c r="B880" t="s">
        <v>183</v>
      </c>
      <c r="C880" t="s">
        <v>184</v>
      </c>
      <c r="D880" t="s">
        <v>202</v>
      </c>
      <c r="E880" t="s">
        <v>46</v>
      </c>
      <c r="F880" t="s">
        <v>46</v>
      </c>
      <c r="G880" t="s">
        <v>161</v>
      </c>
      <c r="H880" t="s">
        <v>21</v>
      </c>
      <c r="I880" t="s">
        <v>169</v>
      </c>
      <c r="J880">
        <v>46</v>
      </c>
      <c r="K880" t="s">
        <v>19</v>
      </c>
      <c r="L880">
        <v>2010</v>
      </c>
    </row>
    <row r="881" spans="1:12">
      <c r="A881" t="s">
        <v>170</v>
      </c>
      <c r="B881" t="s">
        <v>183</v>
      </c>
      <c r="C881" t="s">
        <v>206</v>
      </c>
      <c r="D881" t="s">
        <v>207</v>
      </c>
      <c r="E881" t="s">
        <v>139</v>
      </c>
      <c r="F881" t="s">
        <v>139</v>
      </c>
      <c r="G881" t="s">
        <v>161</v>
      </c>
      <c r="H881" t="s">
        <v>21</v>
      </c>
      <c r="I881" t="s">
        <v>169</v>
      </c>
      <c r="J881">
        <v>46</v>
      </c>
      <c r="K881" t="s">
        <v>19</v>
      </c>
      <c r="L881">
        <v>2010</v>
      </c>
    </row>
    <row r="882" spans="1:12">
      <c r="A882" t="s">
        <v>170</v>
      </c>
      <c r="B882" t="s">
        <v>244</v>
      </c>
      <c r="C882" t="s">
        <v>245</v>
      </c>
      <c r="D882" t="s">
        <v>243</v>
      </c>
      <c r="E882" t="s">
        <v>102</v>
      </c>
      <c r="F882" t="s">
        <v>103</v>
      </c>
      <c r="G882" t="s">
        <v>161</v>
      </c>
      <c r="H882" t="s">
        <v>21</v>
      </c>
      <c r="I882" t="s">
        <v>169</v>
      </c>
      <c r="J882">
        <v>37</v>
      </c>
      <c r="K882" t="s">
        <v>19</v>
      </c>
      <c r="L882">
        <v>2010</v>
      </c>
    </row>
    <row r="883" spans="1:12">
      <c r="A883" t="s">
        <v>174</v>
      </c>
      <c r="B883" t="s">
        <v>198</v>
      </c>
      <c r="C883" t="s">
        <v>231</v>
      </c>
      <c r="D883" t="s">
        <v>234</v>
      </c>
      <c r="E883" s="5" t="s">
        <v>230</v>
      </c>
      <c r="F883" t="s">
        <v>51</v>
      </c>
      <c r="G883" t="s">
        <v>161</v>
      </c>
      <c r="H883" t="s">
        <v>21</v>
      </c>
      <c r="I883" t="s">
        <v>169</v>
      </c>
      <c r="J883">
        <v>31</v>
      </c>
      <c r="K883" t="s">
        <v>19</v>
      </c>
      <c r="L883">
        <v>2010</v>
      </c>
    </row>
    <row r="884" spans="1:12">
      <c r="A884" t="s">
        <v>170</v>
      </c>
      <c r="B884" t="s">
        <v>194</v>
      </c>
      <c r="C884" t="s">
        <v>195</v>
      </c>
      <c r="D884" t="s">
        <v>196</v>
      </c>
      <c r="E884" s="5" t="s">
        <v>197</v>
      </c>
      <c r="F884" t="s">
        <v>105</v>
      </c>
      <c r="G884" t="s">
        <v>161</v>
      </c>
      <c r="H884" t="s">
        <v>21</v>
      </c>
      <c r="I884" t="s">
        <v>169</v>
      </c>
      <c r="J884">
        <v>29</v>
      </c>
      <c r="K884" t="s">
        <v>19</v>
      </c>
      <c r="L884">
        <v>2010</v>
      </c>
    </row>
    <row r="885" spans="1:12">
      <c r="A885" t="s">
        <v>174</v>
      </c>
      <c r="B885" t="s">
        <v>171</v>
      </c>
      <c r="C885" t="s">
        <v>173</v>
      </c>
      <c r="D885" t="s">
        <v>172</v>
      </c>
      <c r="E885" t="s">
        <v>248</v>
      </c>
      <c r="F885" t="s">
        <v>116</v>
      </c>
      <c r="G885" t="s">
        <v>161</v>
      </c>
      <c r="H885" t="s">
        <v>21</v>
      </c>
      <c r="I885" t="s">
        <v>169</v>
      </c>
      <c r="J885">
        <v>25</v>
      </c>
      <c r="K885" t="s">
        <v>19</v>
      </c>
      <c r="L885">
        <v>2010</v>
      </c>
    </row>
    <row r="886" spans="1:12">
      <c r="A886" t="s">
        <v>170</v>
      </c>
      <c r="B886" t="s">
        <v>171</v>
      </c>
      <c r="C886" t="s">
        <v>173</v>
      </c>
      <c r="D886" t="s">
        <v>172</v>
      </c>
      <c r="E886" t="s">
        <v>54</v>
      </c>
      <c r="F886" t="s">
        <v>54</v>
      </c>
      <c r="G886" t="s">
        <v>161</v>
      </c>
      <c r="H886" t="s">
        <v>21</v>
      </c>
      <c r="I886" t="s">
        <v>169</v>
      </c>
      <c r="J886">
        <v>24</v>
      </c>
      <c r="K886" t="s">
        <v>19</v>
      </c>
      <c r="L886">
        <v>2010</v>
      </c>
    </row>
    <row r="887" spans="1:12">
      <c r="A887" t="s">
        <v>170</v>
      </c>
      <c r="B887" t="s">
        <v>194</v>
      </c>
      <c r="C887" t="s">
        <v>246</v>
      </c>
      <c r="D887" t="s">
        <v>247</v>
      </c>
      <c r="E887" t="s">
        <v>102</v>
      </c>
      <c r="F887" t="s">
        <v>102</v>
      </c>
      <c r="G887" t="s">
        <v>161</v>
      </c>
      <c r="H887" t="s">
        <v>21</v>
      </c>
      <c r="I887" t="s">
        <v>169</v>
      </c>
      <c r="J887">
        <v>22</v>
      </c>
      <c r="K887" t="s">
        <v>19</v>
      </c>
      <c r="L887">
        <v>2010</v>
      </c>
    </row>
    <row r="888" spans="1:12">
      <c r="A888" t="s">
        <v>170</v>
      </c>
      <c r="B888" t="s">
        <v>171</v>
      </c>
      <c r="C888" t="s">
        <v>173</v>
      </c>
      <c r="D888" t="s">
        <v>172</v>
      </c>
      <c r="E888" t="s">
        <v>188</v>
      </c>
      <c r="F888" t="s">
        <v>137</v>
      </c>
      <c r="G888" t="s">
        <v>161</v>
      </c>
      <c r="H888" t="s">
        <v>21</v>
      </c>
      <c r="I888" t="s">
        <v>169</v>
      </c>
      <c r="J888">
        <v>21</v>
      </c>
      <c r="K888" t="s">
        <v>19</v>
      </c>
      <c r="L888">
        <v>2010</v>
      </c>
    </row>
    <row r="889" spans="1:12">
      <c r="A889" t="s">
        <v>170</v>
      </c>
      <c r="B889" t="s">
        <v>198</v>
      </c>
      <c r="C889" t="s">
        <v>199</v>
      </c>
      <c r="D889" t="s">
        <v>239</v>
      </c>
      <c r="E889" t="s">
        <v>240</v>
      </c>
      <c r="F889" t="s">
        <v>142</v>
      </c>
      <c r="G889" t="s">
        <v>161</v>
      </c>
      <c r="H889" t="s">
        <v>21</v>
      </c>
      <c r="I889" t="s">
        <v>169</v>
      </c>
      <c r="J889">
        <v>19</v>
      </c>
      <c r="K889" t="s">
        <v>19</v>
      </c>
      <c r="L889">
        <v>2010</v>
      </c>
    </row>
    <row r="890" spans="1:12">
      <c r="A890" t="s">
        <v>170</v>
      </c>
      <c r="B890" t="s">
        <v>171</v>
      </c>
      <c r="C890" t="s">
        <v>173</v>
      </c>
      <c r="D890" t="s">
        <v>172</v>
      </c>
      <c r="E890" t="s">
        <v>138</v>
      </c>
      <c r="F890" t="s">
        <v>138</v>
      </c>
      <c r="G890" t="s">
        <v>161</v>
      </c>
      <c r="H890" t="s">
        <v>21</v>
      </c>
      <c r="I890" t="s">
        <v>169</v>
      </c>
      <c r="J890">
        <v>13</v>
      </c>
      <c r="K890" t="s">
        <v>19</v>
      </c>
      <c r="L890">
        <v>2010</v>
      </c>
    </row>
    <row r="891" spans="1:12">
      <c r="A891" t="s">
        <v>170</v>
      </c>
      <c r="B891" t="s">
        <v>171</v>
      </c>
      <c r="C891" t="s">
        <v>173</v>
      </c>
      <c r="D891" t="s">
        <v>172</v>
      </c>
      <c r="E891" t="s">
        <v>176</v>
      </c>
      <c r="F891" t="s">
        <v>135</v>
      </c>
      <c r="G891" t="s">
        <v>161</v>
      </c>
      <c r="H891" t="s">
        <v>21</v>
      </c>
      <c r="I891" t="s">
        <v>169</v>
      </c>
      <c r="J891">
        <v>10</v>
      </c>
      <c r="K891" t="s">
        <v>19</v>
      </c>
      <c r="L891">
        <v>2010</v>
      </c>
    </row>
    <row r="892" spans="1:12">
      <c r="A892" t="s">
        <v>170</v>
      </c>
      <c r="B892" t="s">
        <v>171</v>
      </c>
      <c r="C892" t="s">
        <v>173</v>
      </c>
      <c r="D892" t="s">
        <v>172</v>
      </c>
      <c r="E892" t="s">
        <v>54</v>
      </c>
      <c r="F892" t="s">
        <v>54</v>
      </c>
      <c r="G892" t="s">
        <v>161</v>
      </c>
      <c r="H892" t="s">
        <v>22</v>
      </c>
      <c r="I892" t="s">
        <v>169</v>
      </c>
      <c r="J892" s="6">
        <v>4.1700000000000001E-2</v>
      </c>
      <c r="K892" t="s">
        <v>23</v>
      </c>
      <c r="L892">
        <v>2010</v>
      </c>
    </row>
    <row r="893" spans="1:12">
      <c r="A893" t="s">
        <v>170</v>
      </c>
      <c r="B893" t="s">
        <v>179</v>
      </c>
      <c r="C893" t="s">
        <v>208</v>
      </c>
      <c r="D893" t="s">
        <v>209</v>
      </c>
      <c r="E893" s="5" t="s">
        <v>210</v>
      </c>
      <c r="F893" t="s">
        <v>39</v>
      </c>
      <c r="G893" t="s">
        <v>161</v>
      </c>
      <c r="H893" t="s">
        <v>22</v>
      </c>
      <c r="I893" t="s">
        <v>169</v>
      </c>
      <c r="J893" s="6">
        <v>6.9800000000000001E-2</v>
      </c>
      <c r="K893" t="s">
        <v>23</v>
      </c>
      <c r="L893">
        <v>2010</v>
      </c>
    </row>
    <row r="894" spans="1:12">
      <c r="A894" t="s">
        <v>170</v>
      </c>
      <c r="B894" t="s">
        <v>171</v>
      </c>
      <c r="C894" t="s">
        <v>173</v>
      </c>
      <c r="D894" t="s">
        <v>172</v>
      </c>
      <c r="E894" t="s">
        <v>138</v>
      </c>
      <c r="F894" t="s">
        <v>138</v>
      </c>
      <c r="G894" t="s">
        <v>161</v>
      </c>
      <c r="H894" t="s">
        <v>22</v>
      </c>
      <c r="I894" t="s">
        <v>169</v>
      </c>
      <c r="J894" s="6">
        <v>7.6899999999999996E-2</v>
      </c>
      <c r="K894" t="s">
        <v>23</v>
      </c>
      <c r="L894">
        <v>2010</v>
      </c>
    </row>
    <row r="895" spans="1:12">
      <c r="A895" t="s">
        <v>170</v>
      </c>
      <c r="B895" t="s">
        <v>183</v>
      </c>
      <c r="C895" t="s">
        <v>206</v>
      </c>
      <c r="D895" t="s">
        <v>207</v>
      </c>
      <c r="E895" t="s">
        <v>139</v>
      </c>
      <c r="F895" t="s">
        <v>139</v>
      </c>
      <c r="G895" t="s">
        <v>161</v>
      </c>
      <c r="H895" t="s">
        <v>22</v>
      </c>
      <c r="I895" t="s">
        <v>169</v>
      </c>
      <c r="J895" s="6">
        <v>8.6999999999999994E-2</v>
      </c>
      <c r="K895" t="s">
        <v>23</v>
      </c>
      <c r="L895">
        <v>2010</v>
      </c>
    </row>
    <row r="896" spans="1:12">
      <c r="A896" t="s">
        <v>170</v>
      </c>
      <c r="B896" t="s">
        <v>194</v>
      </c>
      <c r="C896" t="s">
        <v>246</v>
      </c>
      <c r="D896" t="s">
        <v>247</v>
      </c>
      <c r="E896" t="s">
        <v>102</v>
      </c>
      <c r="F896" t="s">
        <v>102</v>
      </c>
      <c r="G896" t="s">
        <v>161</v>
      </c>
      <c r="H896" t="s">
        <v>22</v>
      </c>
      <c r="I896" t="s">
        <v>169</v>
      </c>
      <c r="J896" s="6">
        <v>9.0899999999999995E-2</v>
      </c>
      <c r="K896" t="s">
        <v>23</v>
      </c>
      <c r="L896">
        <v>2010</v>
      </c>
    </row>
    <row r="897" spans="1:12">
      <c r="A897" t="s">
        <v>170</v>
      </c>
      <c r="B897" t="s">
        <v>171</v>
      </c>
      <c r="C897" t="s">
        <v>173</v>
      </c>
      <c r="D897" t="s">
        <v>172</v>
      </c>
      <c r="E897" t="s">
        <v>176</v>
      </c>
      <c r="F897" t="s">
        <v>135</v>
      </c>
      <c r="G897" t="s">
        <v>161</v>
      </c>
      <c r="H897" t="s">
        <v>22</v>
      </c>
      <c r="I897" t="s">
        <v>169</v>
      </c>
      <c r="J897" s="4">
        <v>0.1</v>
      </c>
      <c r="K897" t="s">
        <v>23</v>
      </c>
      <c r="L897">
        <v>2010</v>
      </c>
    </row>
    <row r="898" spans="1:12">
      <c r="A898" t="s">
        <v>170</v>
      </c>
      <c r="B898" t="s">
        <v>198</v>
      </c>
      <c r="C898" t="s">
        <v>199</v>
      </c>
      <c r="D898" t="s">
        <v>239</v>
      </c>
      <c r="E898" t="s">
        <v>240</v>
      </c>
      <c r="F898" t="s">
        <v>142</v>
      </c>
      <c r="G898" t="s">
        <v>161</v>
      </c>
      <c r="H898" t="s">
        <v>22</v>
      </c>
      <c r="I898" t="s">
        <v>169</v>
      </c>
      <c r="J898" s="6">
        <v>0.1053</v>
      </c>
      <c r="K898" t="s">
        <v>23</v>
      </c>
      <c r="L898">
        <v>2010</v>
      </c>
    </row>
    <row r="899" spans="1:12">
      <c r="A899" t="s">
        <v>170</v>
      </c>
      <c r="B899" t="s">
        <v>194</v>
      </c>
      <c r="C899" t="s">
        <v>195</v>
      </c>
      <c r="D899" t="s">
        <v>241</v>
      </c>
      <c r="E899" s="5" t="s">
        <v>242</v>
      </c>
      <c r="F899" t="s">
        <v>104</v>
      </c>
      <c r="G899" t="s">
        <v>161</v>
      </c>
      <c r="H899" t="s">
        <v>22</v>
      </c>
      <c r="I899" t="s">
        <v>169</v>
      </c>
      <c r="J899" s="6">
        <v>0.1351</v>
      </c>
      <c r="K899" t="s">
        <v>23</v>
      </c>
      <c r="L899">
        <v>2010</v>
      </c>
    </row>
    <row r="900" spans="1:12">
      <c r="A900" t="s">
        <v>170</v>
      </c>
      <c r="B900" t="s">
        <v>183</v>
      </c>
      <c r="C900" t="s">
        <v>184</v>
      </c>
      <c r="D900" t="s">
        <v>202</v>
      </c>
      <c r="E900" t="s">
        <v>46</v>
      </c>
      <c r="F900" t="s">
        <v>46</v>
      </c>
      <c r="G900" t="s">
        <v>161</v>
      </c>
      <c r="H900" t="s">
        <v>22</v>
      </c>
      <c r="I900" t="s">
        <v>169</v>
      </c>
      <c r="J900" s="6">
        <v>0.1522</v>
      </c>
      <c r="K900" t="s">
        <v>23</v>
      </c>
      <c r="L900">
        <v>2010</v>
      </c>
    </row>
    <row r="901" spans="1:12">
      <c r="A901" t="s">
        <v>174</v>
      </c>
      <c r="B901" t="s">
        <v>171</v>
      </c>
      <c r="C901" t="s">
        <v>173</v>
      </c>
      <c r="D901" t="s">
        <v>172</v>
      </c>
      <c r="E901" t="s">
        <v>248</v>
      </c>
      <c r="F901" t="s">
        <v>116</v>
      </c>
      <c r="G901" t="s">
        <v>161</v>
      </c>
      <c r="H901" t="s">
        <v>22</v>
      </c>
      <c r="I901" t="s">
        <v>169</v>
      </c>
      <c r="J901" s="4">
        <v>0.16</v>
      </c>
      <c r="K901" t="s">
        <v>23</v>
      </c>
      <c r="L901">
        <v>2010</v>
      </c>
    </row>
    <row r="902" spans="1:12">
      <c r="A902" t="s">
        <v>170</v>
      </c>
      <c r="B902" t="s">
        <v>183</v>
      </c>
      <c r="C902" t="s">
        <v>184</v>
      </c>
      <c r="D902" t="s">
        <v>185</v>
      </c>
      <c r="E902" s="5" t="s">
        <v>186</v>
      </c>
      <c r="F902" t="s">
        <v>42</v>
      </c>
      <c r="G902" t="s">
        <v>161</v>
      </c>
      <c r="H902" t="s">
        <v>22</v>
      </c>
      <c r="I902" t="s">
        <v>169</v>
      </c>
      <c r="J902" s="6">
        <v>0.16919999999999999</v>
      </c>
      <c r="K902" t="s">
        <v>23</v>
      </c>
      <c r="L902">
        <v>2010</v>
      </c>
    </row>
    <row r="903" spans="1:12">
      <c r="A903" t="s">
        <v>170</v>
      </c>
      <c r="B903" t="s">
        <v>171</v>
      </c>
      <c r="C903" t="s">
        <v>173</v>
      </c>
      <c r="D903" t="s">
        <v>172</v>
      </c>
      <c r="E903" t="s">
        <v>176</v>
      </c>
      <c r="F903" t="s">
        <v>136</v>
      </c>
      <c r="G903" t="s">
        <v>161</v>
      </c>
      <c r="H903" t="s">
        <v>22</v>
      </c>
      <c r="I903" t="s">
        <v>169</v>
      </c>
      <c r="J903" s="6">
        <v>0.17760000000000001</v>
      </c>
      <c r="K903" t="s">
        <v>23</v>
      </c>
      <c r="L903">
        <v>2010</v>
      </c>
    </row>
    <row r="904" spans="1:12">
      <c r="A904" t="s">
        <v>170</v>
      </c>
      <c r="B904" t="s">
        <v>171</v>
      </c>
      <c r="C904" t="s">
        <v>173</v>
      </c>
      <c r="D904" t="s">
        <v>172</v>
      </c>
      <c r="E904" t="s">
        <v>134</v>
      </c>
      <c r="F904" t="s">
        <v>134</v>
      </c>
      <c r="G904" t="s">
        <v>161</v>
      </c>
      <c r="H904" t="s">
        <v>22</v>
      </c>
      <c r="I904" t="s">
        <v>169</v>
      </c>
      <c r="J904" s="6">
        <v>0.1784</v>
      </c>
      <c r="K904" t="s">
        <v>23</v>
      </c>
      <c r="L904">
        <v>2010</v>
      </c>
    </row>
    <row r="905" spans="1:12">
      <c r="A905" t="s">
        <v>174</v>
      </c>
      <c r="B905" t="s">
        <v>171</v>
      </c>
      <c r="C905" t="s">
        <v>173</v>
      </c>
      <c r="D905" t="s">
        <v>172</v>
      </c>
      <c r="E905" s="5" t="s">
        <v>215</v>
      </c>
      <c r="F905" t="s">
        <v>141</v>
      </c>
      <c r="G905" t="s">
        <v>161</v>
      </c>
      <c r="H905" t="s">
        <v>22</v>
      </c>
      <c r="I905" t="s">
        <v>169</v>
      </c>
      <c r="J905" s="6">
        <v>0.19719999999999999</v>
      </c>
      <c r="K905" t="s">
        <v>23</v>
      </c>
      <c r="L905">
        <v>2010</v>
      </c>
    </row>
    <row r="906" spans="1:12">
      <c r="A906" t="s">
        <v>174</v>
      </c>
      <c r="B906" t="s">
        <v>171</v>
      </c>
      <c r="C906" t="s">
        <v>173</v>
      </c>
      <c r="D906" t="s">
        <v>172</v>
      </c>
      <c r="E906" t="s">
        <v>177</v>
      </c>
      <c r="F906" t="s">
        <v>14</v>
      </c>
      <c r="G906" t="s">
        <v>161</v>
      </c>
      <c r="H906" t="s">
        <v>22</v>
      </c>
      <c r="I906" t="s">
        <v>169</v>
      </c>
      <c r="J906" s="4">
        <v>0.2</v>
      </c>
      <c r="K906" t="s">
        <v>23</v>
      </c>
      <c r="L906">
        <v>2010</v>
      </c>
    </row>
    <row r="907" spans="1:12">
      <c r="A907" t="s">
        <v>170</v>
      </c>
      <c r="B907" t="s">
        <v>194</v>
      </c>
      <c r="C907" t="s">
        <v>195</v>
      </c>
      <c r="D907" t="s">
        <v>196</v>
      </c>
      <c r="E907" s="5" t="s">
        <v>197</v>
      </c>
      <c r="F907" t="s">
        <v>105</v>
      </c>
      <c r="G907" t="s">
        <v>161</v>
      </c>
      <c r="H907" t="s">
        <v>22</v>
      </c>
      <c r="I907" t="s">
        <v>169</v>
      </c>
      <c r="J907" s="6">
        <v>0.2069</v>
      </c>
      <c r="K907" t="s">
        <v>23</v>
      </c>
      <c r="L907">
        <v>2010</v>
      </c>
    </row>
    <row r="908" spans="1:12">
      <c r="A908" t="s">
        <v>174</v>
      </c>
      <c r="B908" t="s">
        <v>171</v>
      </c>
      <c r="C908" t="s">
        <v>173</v>
      </c>
      <c r="D908" t="s">
        <v>233</v>
      </c>
      <c r="E908" s="5" t="s">
        <v>230</v>
      </c>
      <c r="F908" t="s">
        <v>52</v>
      </c>
      <c r="G908" t="s">
        <v>161</v>
      </c>
      <c r="H908" t="s">
        <v>22</v>
      </c>
      <c r="I908" t="s">
        <v>169</v>
      </c>
      <c r="J908" s="6">
        <v>0.21429999999999999</v>
      </c>
      <c r="K908" t="s">
        <v>23</v>
      </c>
      <c r="L908">
        <v>2010</v>
      </c>
    </row>
    <row r="909" spans="1:12">
      <c r="A909" t="s">
        <v>174</v>
      </c>
      <c r="B909" t="s">
        <v>171</v>
      </c>
      <c r="C909" t="s">
        <v>173</v>
      </c>
      <c r="D909" t="s">
        <v>172</v>
      </c>
      <c r="E909" t="s">
        <v>175</v>
      </c>
      <c r="F909" t="s">
        <v>129</v>
      </c>
      <c r="G909" t="s">
        <v>161</v>
      </c>
      <c r="H909" t="s">
        <v>22</v>
      </c>
      <c r="I909" t="s">
        <v>169</v>
      </c>
      <c r="J909" s="6">
        <v>0.22289999999999999</v>
      </c>
      <c r="K909" t="s">
        <v>23</v>
      </c>
      <c r="L909">
        <v>2010</v>
      </c>
    </row>
    <row r="910" spans="1:12">
      <c r="A910" t="s">
        <v>174</v>
      </c>
      <c r="B910" t="s">
        <v>198</v>
      </c>
      <c r="C910" t="s">
        <v>231</v>
      </c>
      <c r="D910" t="s">
        <v>234</v>
      </c>
      <c r="E910" s="5" t="s">
        <v>230</v>
      </c>
      <c r="F910" t="s">
        <v>51</v>
      </c>
      <c r="G910" t="s">
        <v>161</v>
      </c>
      <c r="H910" t="s">
        <v>22</v>
      </c>
      <c r="I910" t="s">
        <v>169</v>
      </c>
      <c r="J910" s="6">
        <v>0.2258</v>
      </c>
      <c r="K910" t="s">
        <v>23</v>
      </c>
      <c r="L910">
        <v>2010</v>
      </c>
    </row>
    <row r="911" spans="1:12">
      <c r="A911" t="s">
        <v>170</v>
      </c>
      <c r="B911" t="s">
        <v>244</v>
      </c>
      <c r="C911" t="s">
        <v>245</v>
      </c>
      <c r="D911" t="s">
        <v>243</v>
      </c>
      <c r="E911" t="s">
        <v>102</v>
      </c>
      <c r="F911" t="s">
        <v>103</v>
      </c>
      <c r="G911" t="s">
        <v>161</v>
      </c>
      <c r="H911" t="s">
        <v>22</v>
      </c>
      <c r="I911" t="s">
        <v>169</v>
      </c>
      <c r="J911" s="6">
        <v>0.2432</v>
      </c>
      <c r="K911" t="s">
        <v>23</v>
      </c>
      <c r="L911">
        <v>2010</v>
      </c>
    </row>
    <row r="912" spans="1:12">
      <c r="A912" t="s">
        <v>170</v>
      </c>
      <c r="B912" t="s">
        <v>171</v>
      </c>
      <c r="C912" t="s">
        <v>173</v>
      </c>
      <c r="D912" t="s">
        <v>172</v>
      </c>
      <c r="E912" t="s">
        <v>102</v>
      </c>
      <c r="F912" t="s">
        <v>101</v>
      </c>
      <c r="G912" t="s">
        <v>161</v>
      </c>
      <c r="H912" t="s">
        <v>22</v>
      </c>
      <c r="I912" t="s">
        <v>169</v>
      </c>
      <c r="J912" s="6">
        <v>0.24909999999999999</v>
      </c>
      <c r="K912" t="s">
        <v>23</v>
      </c>
      <c r="L912">
        <v>2010</v>
      </c>
    </row>
    <row r="913" spans="1:12">
      <c r="A913" t="s">
        <v>174</v>
      </c>
      <c r="B913" t="s">
        <v>183</v>
      </c>
      <c r="C913" t="s">
        <v>216</v>
      </c>
      <c r="D913" t="s">
        <v>216</v>
      </c>
      <c r="E913" s="5" t="s">
        <v>217</v>
      </c>
      <c r="F913" t="s">
        <v>15</v>
      </c>
      <c r="G913" t="s">
        <v>161</v>
      </c>
      <c r="H913" t="s">
        <v>22</v>
      </c>
      <c r="I913" t="s">
        <v>169</v>
      </c>
      <c r="J913" s="6">
        <v>0.2621</v>
      </c>
      <c r="K913" t="s">
        <v>23</v>
      </c>
      <c r="L913">
        <v>2010</v>
      </c>
    </row>
    <row r="914" spans="1:12">
      <c r="A914" t="s">
        <v>174</v>
      </c>
      <c r="B914" t="s">
        <v>198</v>
      </c>
      <c r="C914" t="s">
        <v>225</v>
      </c>
      <c r="D914" t="s">
        <v>226</v>
      </c>
      <c r="E914" s="5" t="s">
        <v>227</v>
      </c>
      <c r="F914" t="s">
        <v>132</v>
      </c>
      <c r="G914" t="s">
        <v>161</v>
      </c>
      <c r="H914" t="s">
        <v>22</v>
      </c>
      <c r="I914" t="s">
        <v>169</v>
      </c>
      <c r="J914" s="6">
        <v>0.2656</v>
      </c>
      <c r="K914" t="s">
        <v>23</v>
      </c>
      <c r="L914">
        <v>2010</v>
      </c>
    </row>
    <row r="915" spans="1:12">
      <c r="A915" t="s">
        <v>174</v>
      </c>
      <c r="B915" t="s">
        <v>194</v>
      </c>
      <c r="C915" t="s">
        <v>203</v>
      </c>
      <c r="D915" t="s">
        <v>204</v>
      </c>
      <c r="E915" s="5" t="s">
        <v>205</v>
      </c>
      <c r="F915" t="s">
        <v>133</v>
      </c>
      <c r="G915" t="s">
        <v>161</v>
      </c>
      <c r="H915" t="s">
        <v>22</v>
      </c>
      <c r="I915" t="s">
        <v>169</v>
      </c>
      <c r="J915" s="6">
        <v>0.26600000000000001</v>
      </c>
      <c r="K915" t="s">
        <v>23</v>
      </c>
      <c r="L915">
        <v>2010</v>
      </c>
    </row>
    <row r="916" spans="1:12">
      <c r="A916" t="s">
        <v>174</v>
      </c>
      <c r="B916" t="s">
        <v>179</v>
      </c>
      <c r="C916" t="s">
        <v>180</v>
      </c>
      <c r="D916" t="s">
        <v>181</v>
      </c>
      <c r="E916" t="s">
        <v>182</v>
      </c>
      <c r="F916" t="s">
        <v>130</v>
      </c>
      <c r="G916" t="s">
        <v>161</v>
      </c>
      <c r="H916" t="s">
        <v>22</v>
      </c>
      <c r="I916" t="s">
        <v>169</v>
      </c>
      <c r="J916" s="6">
        <v>0.34689999999999999</v>
      </c>
      <c r="K916" t="s">
        <v>23</v>
      </c>
      <c r="L916">
        <v>2010</v>
      </c>
    </row>
    <row r="917" spans="1:12">
      <c r="A917" t="s">
        <v>174</v>
      </c>
      <c r="B917" t="s">
        <v>211</v>
      </c>
      <c r="C917" t="s">
        <v>212</v>
      </c>
      <c r="D917" t="s">
        <v>213</v>
      </c>
      <c r="E917" s="5" t="s">
        <v>214</v>
      </c>
      <c r="F917" t="s">
        <v>87</v>
      </c>
      <c r="G917" t="s">
        <v>161</v>
      </c>
      <c r="H917" t="s">
        <v>22</v>
      </c>
      <c r="I917" t="s">
        <v>169</v>
      </c>
      <c r="J917" s="6">
        <v>0.34689999999999999</v>
      </c>
      <c r="K917" t="s">
        <v>23</v>
      </c>
      <c r="L917">
        <v>2010</v>
      </c>
    </row>
    <row r="918" spans="1:12">
      <c r="A918" t="s">
        <v>174</v>
      </c>
      <c r="B918" t="s">
        <v>211</v>
      </c>
      <c r="C918" t="s">
        <v>212</v>
      </c>
      <c r="D918" t="s">
        <v>223</v>
      </c>
      <c r="E918" s="5" t="s">
        <v>224</v>
      </c>
      <c r="F918" t="s">
        <v>131</v>
      </c>
      <c r="G918" t="s">
        <v>161</v>
      </c>
      <c r="H918" t="s">
        <v>22</v>
      </c>
      <c r="I918" t="s">
        <v>169</v>
      </c>
      <c r="J918" s="6">
        <v>0.3851</v>
      </c>
      <c r="K918" t="s">
        <v>23</v>
      </c>
      <c r="L918">
        <v>2010</v>
      </c>
    </row>
    <row r="919" spans="1:12">
      <c r="A919" t="s">
        <v>174</v>
      </c>
      <c r="B919" t="s">
        <v>189</v>
      </c>
      <c r="C919" t="s">
        <v>219</v>
      </c>
      <c r="D919" t="s">
        <v>220</v>
      </c>
      <c r="E919" s="5" t="s">
        <v>221</v>
      </c>
      <c r="F919" t="s">
        <v>16</v>
      </c>
      <c r="G919" t="s">
        <v>161</v>
      </c>
      <c r="H919" t="s">
        <v>22</v>
      </c>
      <c r="I919" t="s">
        <v>169</v>
      </c>
      <c r="J919" s="6">
        <v>0.43080000000000002</v>
      </c>
      <c r="K919" t="s">
        <v>23</v>
      </c>
      <c r="L919">
        <v>2010</v>
      </c>
    </row>
    <row r="920" spans="1:12">
      <c r="A920" t="s">
        <v>174</v>
      </c>
      <c r="B920" t="s">
        <v>211</v>
      </c>
      <c r="C920" t="s">
        <v>212</v>
      </c>
      <c r="D920" t="s">
        <v>213</v>
      </c>
      <c r="E920" s="5" t="s">
        <v>214</v>
      </c>
      <c r="F920" t="s">
        <v>140</v>
      </c>
      <c r="G920" t="s">
        <v>161</v>
      </c>
      <c r="H920" t="s">
        <v>22</v>
      </c>
      <c r="I920" t="s">
        <v>169</v>
      </c>
      <c r="J920" s="6">
        <v>0.44900000000000001</v>
      </c>
      <c r="K920" t="s">
        <v>23</v>
      </c>
      <c r="L920">
        <v>2010</v>
      </c>
    </row>
    <row r="921" spans="1:12">
      <c r="A921" t="s">
        <v>170</v>
      </c>
      <c r="B921" t="s">
        <v>171</v>
      </c>
      <c r="C921" t="s">
        <v>173</v>
      </c>
      <c r="D921" t="s">
        <v>172</v>
      </c>
      <c r="E921" t="s">
        <v>188</v>
      </c>
      <c r="F921" t="s">
        <v>137</v>
      </c>
      <c r="G921" t="s">
        <v>161</v>
      </c>
      <c r="H921" t="s">
        <v>22</v>
      </c>
      <c r="I921" t="s">
        <v>169</v>
      </c>
      <c r="J921" s="4">
        <v>0</v>
      </c>
      <c r="K921" t="s">
        <v>23</v>
      </c>
      <c r="L921">
        <v>2010</v>
      </c>
    </row>
    <row r="922" spans="1:12">
      <c r="A922" t="s">
        <v>174</v>
      </c>
      <c r="B922" t="s">
        <v>171</v>
      </c>
      <c r="C922" t="s">
        <v>173</v>
      </c>
      <c r="D922" t="s">
        <v>172</v>
      </c>
      <c r="E922" t="s">
        <v>175</v>
      </c>
      <c r="F922" t="s">
        <v>129</v>
      </c>
      <c r="G922" t="s">
        <v>161</v>
      </c>
      <c r="H922" t="s">
        <v>24</v>
      </c>
      <c r="I922" t="s">
        <v>169</v>
      </c>
      <c r="J922">
        <v>14</v>
      </c>
      <c r="K922" t="s">
        <v>19</v>
      </c>
      <c r="L922">
        <v>2010</v>
      </c>
    </row>
    <row r="923" spans="1:12">
      <c r="A923" t="s">
        <v>174</v>
      </c>
      <c r="B923" t="s">
        <v>211</v>
      </c>
      <c r="C923" t="s">
        <v>212</v>
      </c>
      <c r="D923" t="s">
        <v>223</v>
      </c>
      <c r="E923" s="5" t="s">
        <v>224</v>
      </c>
      <c r="F923" t="s">
        <v>131</v>
      </c>
      <c r="G923" t="s">
        <v>161</v>
      </c>
      <c r="H923" t="s">
        <v>24</v>
      </c>
      <c r="I923" t="s">
        <v>169</v>
      </c>
      <c r="J923">
        <v>2</v>
      </c>
      <c r="K923" t="s">
        <v>19</v>
      </c>
      <c r="L923">
        <v>2010</v>
      </c>
    </row>
    <row r="924" spans="1:12">
      <c r="A924" t="s">
        <v>170</v>
      </c>
      <c r="B924" t="s">
        <v>171</v>
      </c>
      <c r="C924" t="s">
        <v>173</v>
      </c>
      <c r="D924" t="s">
        <v>172</v>
      </c>
      <c r="E924" t="s">
        <v>102</v>
      </c>
      <c r="F924" t="s">
        <v>101</v>
      </c>
      <c r="G924" t="s">
        <v>161</v>
      </c>
      <c r="H924" t="s">
        <v>24</v>
      </c>
      <c r="I924" t="s">
        <v>169</v>
      </c>
      <c r="J924">
        <v>1</v>
      </c>
      <c r="K924" t="s">
        <v>19</v>
      </c>
      <c r="L924">
        <v>2010</v>
      </c>
    </row>
    <row r="925" spans="1:12">
      <c r="A925" t="s">
        <v>170</v>
      </c>
      <c r="B925" t="s">
        <v>171</v>
      </c>
      <c r="C925" t="s">
        <v>173</v>
      </c>
      <c r="D925" t="s">
        <v>172</v>
      </c>
      <c r="E925" t="s">
        <v>176</v>
      </c>
      <c r="F925" t="s">
        <v>136</v>
      </c>
      <c r="G925" t="s">
        <v>161</v>
      </c>
      <c r="H925" t="s">
        <v>24</v>
      </c>
      <c r="I925" t="s">
        <v>169</v>
      </c>
      <c r="J925">
        <v>1</v>
      </c>
      <c r="K925" t="s">
        <v>19</v>
      </c>
      <c r="L925">
        <v>2010</v>
      </c>
    </row>
    <row r="926" spans="1:12">
      <c r="A926" t="s">
        <v>174</v>
      </c>
      <c r="B926" t="s">
        <v>179</v>
      </c>
      <c r="C926" t="s">
        <v>180</v>
      </c>
      <c r="D926" t="s">
        <v>181</v>
      </c>
      <c r="E926" t="s">
        <v>182</v>
      </c>
      <c r="F926" t="s">
        <v>130</v>
      </c>
      <c r="G926" t="s">
        <v>161</v>
      </c>
      <c r="H926" t="s">
        <v>24</v>
      </c>
      <c r="I926" t="s">
        <v>169</v>
      </c>
      <c r="J926">
        <v>1</v>
      </c>
      <c r="K926" t="s">
        <v>19</v>
      </c>
      <c r="L926">
        <v>2010</v>
      </c>
    </row>
    <row r="927" spans="1:12">
      <c r="A927" t="s">
        <v>174</v>
      </c>
      <c r="B927" t="s">
        <v>194</v>
      </c>
      <c r="C927" t="s">
        <v>203</v>
      </c>
      <c r="D927" t="s">
        <v>204</v>
      </c>
      <c r="E927" s="5" t="s">
        <v>205</v>
      </c>
      <c r="F927" t="s">
        <v>133</v>
      </c>
      <c r="G927" t="s">
        <v>161</v>
      </c>
      <c r="H927" t="s">
        <v>24</v>
      </c>
      <c r="I927" t="s">
        <v>169</v>
      </c>
      <c r="J927">
        <v>1</v>
      </c>
      <c r="K927" t="s">
        <v>19</v>
      </c>
      <c r="L927">
        <v>2010</v>
      </c>
    </row>
    <row r="928" spans="1:12">
      <c r="A928" t="s">
        <v>174</v>
      </c>
      <c r="B928" t="s">
        <v>189</v>
      </c>
      <c r="C928" t="s">
        <v>219</v>
      </c>
      <c r="D928" t="s">
        <v>220</v>
      </c>
      <c r="E928" s="5" t="s">
        <v>221</v>
      </c>
      <c r="F928" t="s">
        <v>16</v>
      </c>
      <c r="G928" t="s">
        <v>161</v>
      </c>
      <c r="H928" t="s">
        <v>24</v>
      </c>
      <c r="I928" t="s">
        <v>169</v>
      </c>
      <c r="J928">
        <v>1</v>
      </c>
      <c r="K928" t="s">
        <v>19</v>
      </c>
      <c r="L928">
        <v>2010</v>
      </c>
    </row>
    <row r="929" spans="1:12">
      <c r="A929" t="s">
        <v>170</v>
      </c>
      <c r="B929" t="s">
        <v>171</v>
      </c>
      <c r="C929" t="s">
        <v>173</v>
      </c>
      <c r="D929" t="s">
        <v>172</v>
      </c>
      <c r="E929" t="s">
        <v>134</v>
      </c>
      <c r="F929" t="s">
        <v>134</v>
      </c>
      <c r="G929" t="s">
        <v>161</v>
      </c>
      <c r="H929" t="s">
        <v>24</v>
      </c>
      <c r="I929" t="s">
        <v>169</v>
      </c>
      <c r="J929">
        <v>0</v>
      </c>
      <c r="K929" t="s">
        <v>19</v>
      </c>
      <c r="L929">
        <v>2010</v>
      </c>
    </row>
    <row r="930" spans="1:12">
      <c r="A930" t="s">
        <v>170</v>
      </c>
      <c r="B930" t="s">
        <v>194</v>
      </c>
      <c r="C930" t="s">
        <v>246</v>
      </c>
      <c r="D930" t="s">
        <v>247</v>
      </c>
      <c r="E930" t="s">
        <v>102</v>
      </c>
      <c r="F930" t="s">
        <v>102</v>
      </c>
      <c r="G930" t="s">
        <v>161</v>
      </c>
      <c r="H930" t="s">
        <v>24</v>
      </c>
      <c r="I930" t="s">
        <v>169</v>
      </c>
      <c r="J930">
        <v>0</v>
      </c>
      <c r="K930" t="s">
        <v>19</v>
      </c>
      <c r="L930">
        <v>2010</v>
      </c>
    </row>
    <row r="931" spans="1:12">
      <c r="A931" t="s">
        <v>170</v>
      </c>
      <c r="B931" t="s">
        <v>244</v>
      </c>
      <c r="C931" t="s">
        <v>245</v>
      </c>
      <c r="D931" t="s">
        <v>243</v>
      </c>
      <c r="E931" t="s">
        <v>102</v>
      </c>
      <c r="F931" t="s">
        <v>103</v>
      </c>
      <c r="G931" t="s">
        <v>161</v>
      </c>
      <c r="H931" t="s">
        <v>24</v>
      </c>
      <c r="I931" t="s">
        <v>169</v>
      </c>
      <c r="J931">
        <v>0</v>
      </c>
      <c r="K931" t="s">
        <v>19</v>
      </c>
      <c r="L931">
        <v>2010</v>
      </c>
    </row>
    <row r="932" spans="1:12">
      <c r="A932" t="s">
        <v>170</v>
      </c>
      <c r="B932" t="s">
        <v>171</v>
      </c>
      <c r="C932" t="s">
        <v>173</v>
      </c>
      <c r="D932" t="s">
        <v>172</v>
      </c>
      <c r="E932" t="s">
        <v>176</v>
      </c>
      <c r="F932" t="s">
        <v>135</v>
      </c>
      <c r="G932" t="s">
        <v>161</v>
      </c>
      <c r="H932" t="s">
        <v>24</v>
      </c>
      <c r="I932" t="s">
        <v>169</v>
      </c>
      <c r="J932">
        <v>0</v>
      </c>
      <c r="K932" t="s">
        <v>19</v>
      </c>
      <c r="L932">
        <v>2010</v>
      </c>
    </row>
    <row r="933" spans="1:12">
      <c r="A933" t="s">
        <v>174</v>
      </c>
      <c r="B933" t="s">
        <v>171</v>
      </c>
      <c r="C933" t="s">
        <v>173</v>
      </c>
      <c r="D933" t="s">
        <v>172</v>
      </c>
      <c r="E933" t="s">
        <v>177</v>
      </c>
      <c r="F933" t="s">
        <v>14</v>
      </c>
      <c r="G933" t="s">
        <v>161</v>
      </c>
      <c r="H933" t="s">
        <v>24</v>
      </c>
      <c r="I933" t="s">
        <v>169</v>
      </c>
      <c r="J933">
        <v>0</v>
      </c>
      <c r="K933" t="s">
        <v>19</v>
      </c>
      <c r="L933">
        <v>2010</v>
      </c>
    </row>
    <row r="934" spans="1:12">
      <c r="A934" t="s">
        <v>170</v>
      </c>
      <c r="B934" t="s">
        <v>183</v>
      </c>
      <c r="C934" t="s">
        <v>184</v>
      </c>
      <c r="D934" t="s">
        <v>185</v>
      </c>
      <c r="E934" s="5" t="s">
        <v>186</v>
      </c>
      <c r="F934" t="s">
        <v>42</v>
      </c>
      <c r="G934" t="s">
        <v>161</v>
      </c>
      <c r="H934" t="s">
        <v>24</v>
      </c>
      <c r="I934" t="s">
        <v>169</v>
      </c>
      <c r="J934">
        <v>0</v>
      </c>
      <c r="K934" t="s">
        <v>19</v>
      </c>
      <c r="L934">
        <v>2010</v>
      </c>
    </row>
    <row r="935" spans="1:12">
      <c r="A935" t="s">
        <v>174</v>
      </c>
      <c r="B935" t="s">
        <v>171</v>
      </c>
      <c r="C935" t="s">
        <v>173</v>
      </c>
      <c r="D935" t="s">
        <v>172</v>
      </c>
      <c r="E935" t="s">
        <v>248</v>
      </c>
      <c r="F935" t="s">
        <v>116</v>
      </c>
      <c r="G935" t="s">
        <v>161</v>
      </c>
      <c r="H935" t="s">
        <v>24</v>
      </c>
      <c r="I935" t="s">
        <v>169</v>
      </c>
      <c r="J935">
        <v>0</v>
      </c>
      <c r="K935" t="s">
        <v>19</v>
      </c>
      <c r="L935">
        <v>2010</v>
      </c>
    </row>
    <row r="936" spans="1:12">
      <c r="A936" t="s">
        <v>170</v>
      </c>
      <c r="B936" t="s">
        <v>194</v>
      </c>
      <c r="C936" t="s">
        <v>195</v>
      </c>
      <c r="D936" t="s">
        <v>241</v>
      </c>
      <c r="E936" s="5" t="s">
        <v>242</v>
      </c>
      <c r="F936" t="s">
        <v>104</v>
      </c>
      <c r="G936" t="s">
        <v>161</v>
      </c>
      <c r="H936" t="s">
        <v>24</v>
      </c>
      <c r="I936" t="s">
        <v>169</v>
      </c>
      <c r="J936">
        <v>0</v>
      </c>
      <c r="K936" t="s">
        <v>19</v>
      </c>
      <c r="L936">
        <v>2010</v>
      </c>
    </row>
    <row r="937" spans="1:12">
      <c r="A937" t="s">
        <v>170</v>
      </c>
      <c r="B937" t="s">
        <v>171</v>
      </c>
      <c r="C937" t="s">
        <v>173</v>
      </c>
      <c r="D937" t="s">
        <v>172</v>
      </c>
      <c r="E937" t="s">
        <v>188</v>
      </c>
      <c r="F937" t="s">
        <v>137</v>
      </c>
      <c r="G937" t="s">
        <v>161</v>
      </c>
      <c r="H937" t="s">
        <v>24</v>
      </c>
      <c r="I937" t="s">
        <v>169</v>
      </c>
      <c r="J937" t="s">
        <v>30</v>
      </c>
      <c r="K937" t="s">
        <v>19</v>
      </c>
      <c r="L937">
        <v>2010</v>
      </c>
    </row>
    <row r="938" spans="1:12">
      <c r="A938" t="s">
        <v>170</v>
      </c>
      <c r="B938" t="s">
        <v>171</v>
      </c>
      <c r="C938" t="s">
        <v>173</v>
      </c>
      <c r="D938" t="s">
        <v>172</v>
      </c>
      <c r="E938" t="s">
        <v>138</v>
      </c>
      <c r="F938" t="s">
        <v>138</v>
      </c>
      <c r="G938" t="s">
        <v>161</v>
      </c>
      <c r="H938" t="s">
        <v>24</v>
      </c>
      <c r="I938" t="s">
        <v>169</v>
      </c>
      <c r="J938">
        <v>0</v>
      </c>
      <c r="K938" t="s">
        <v>19</v>
      </c>
      <c r="L938">
        <v>2010</v>
      </c>
    </row>
    <row r="939" spans="1:12">
      <c r="A939" t="s">
        <v>170</v>
      </c>
      <c r="B939" t="s">
        <v>183</v>
      </c>
      <c r="C939" t="s">
        <v>184</v>
      </c>
      <c r="D939" t="s">
        <v>202</v>
      </c>
      <c r="E939" t="s">
        <v>46</v>
      </c>
      <c r="F939" t="s">
        <v>46</v>
      </c>
      <c r="G939" t="s">
        <v>161</v>
      </c>
      <c r="H939" t="s">
        <v>24</v>
      </c>
      <c r="I939" t="s">
        <v>169</v>
      </c>
      <c r="J939">
        <v>0</v>
      </c>
      <c r="K939" t="s">
        <v>19</v>
      </c>
      <c r="L939">
        <v>2010</v>
      </c>
    </row>
    <row r="940" spans="1:12">
      <c r="A940" t="s">
        <v>170</v>
      </c>
      <c r="B940" t="s">
        <v>194</v>
      </c>
      <c r="C940" t="s">
        <v>195</v>
      </c>
      <c r="D940" t="s">
        <v>196</v>
      </c>
      <c r="E940" s="5" t="s">
        <v>197</v>
      </c>
      <c r="F940" t="s">
        <v>105</v>
      </c>
      <c r="G940" t="s">
        <v>161</v>
      </c>
      <c r="H940" t="s">
        <v>24</v>
      </c>
      <c r="I940" t="s">
        <v>169</v>
      </c>
      <c r="J940">
        <v>0</v>
      </c>
      <c r="K940" t="s">
        <v>19</v>
      </c>
      <c r="L940">
        <v>2010</v>
      </c>
    </row>
    <row r="941" spans="1:12">
      <c r="A941" t="s">
        <v>170</v>
      </c>
      <c r="B941" t="s">
        <v>183</v>
      </c>
      <c r="C941" t="s">
        <v>206</v>
      </c>
      <c r="D941" t="s">
        <v>207</v>
      </c>
      <c r="E941" t="s">
        <v>139</v>
      </c>
      <c r="F941" t="s">
        <v>139</v>
      </c>
      <c r="G941" t="s">
        <v>161</v>
      </c>
      <c r="H941" t="s">
        <v>24</v>
      </c>
      <c r="I941" t="s">
        <v>169</v>
      </c>
      <c r="J941">
        <v>0</v>
      </c>
      <c r="K941" t="s">
        <v>19</v>
      </c>
      <c r="L941">
        <v>2010</v>
      </c>
    </row>
    <row r="942" spans="1:12">
      <c r="A942" t="s">
        <v>170</v>
      </c>
      <c r="B942" t="s">
        <v>179</v>
      </c>
      <c r="C942" t="s">
        <v>208</v>
      </c>
      <c r="D942" t="s">
        <v>209</v>
      </c>
      <c r="E942" s="5" t="s">
        <v>210</v>
      </c>
      <c r="F942" t="s">
        <v>39</v>
      </c>
      <c r="G942" t="s">
        <v>161</v>
      </c>
      <c r="H942" t="s">
        <v>24</v>
      </c>
      <c r="I942" t="s">
        <v>169</v>
      </c>
      <c r="J942">
        <v>0</v>
      </c>
      <c r="K942" t="s">
        <v>19</v>
      </c>
      <c r="L942">
        <v>2010</v>
      </c>
    </row>
    <row r="943" spans="1:12">
      <c r="A943" t="s">
        <v>174</v>
      </c>
      <c r="B943" t="s">
        <v>211</v>
      </c>
      <c r="C943" t="s">
        <v>212</v>
      </c>
      <c r="D943" t="s">
        <v>213</v>
      </c>
      <c r="E943" s="5" t="s">
        <v>214</v>
      </c>
      <c r="F943" t="s">
        <v>140</v>
      </c>
      <c r="G943" t="s">
        <v>161</v>
      </c>
      <c r="H943" t="s">
        <v>24</v>
      </c>
      <c r="I943" t="s">
        <v>169</v>
      </c>
      <c r="J943">
        <v>0</v>
      </c>
      <c r="K943" t="s">
        <v>19</v>
      </c>
      <c r="L943">
        <v>2010</v>
      </c>
    </row>
    <row r="944" spans="1:12">
      <c r="A944" t="s">
        <v>174</v>
      </c>
      <c r="B944" t="s">
        <v>211</v>
      </c>
      <c r="C944" t="s">
        <v>212</v>
      </c>
      <c r="D944" t="s">
        <v>213</v>
      </c>
      <c r="E944" s="5" t="s">
        <v>214</v>
      </c>
      <c r="F944" t="s">
        <v>87</v>
      </c>
      <c r="G944" t="s">
        <v>161</v>
      </c>
      <c r="H944" t="s">
        <v>24</v>
      </c>
      <c r="I944" t="s">
        <v>169</v>
      </c>
      <c r="J944">
        <v>0</v>
      </c>
      <c r="K944" t="s">
        <v>19</v>
      </c>
      <c r="L944">
        <v>2010</v>
      </c>
    </row>
    <row r="945" spans="1:12">
      <c r="A945" t="s">
        <v>174</v>
      </c>
      <c r="B945" t="s">
        <v>171</v>
      </c>
      <c r="C945" t="s">
        <v>173</v>
      </c>
      <c r="D945" t="s">
        <v>172</v>
      </c>
      <c r="E945" s="5" t="s">
        <v>215</v>
      </c>
      <c r="F945" t="s">
        <v>141</v>
      </c>
      <c r="G945" t="s">
        <v>161</v>
      </c>
      <c r="H945" t="s">
        <v>24</v>
      </c>
      <c r="I945" t="s">
        <v>169</v>
      </c>
      <c r="J945">
        <v>0</v>
      </c>
      <c r="K945" t="s">
        <v>19</v>
      </c>
      <c r="L945">
        <v>2010</v>
      </c>
    </row>
    <row r="946" spans="1:12">
      <c r="A946" t="s">
        <v>174</v>
      </c>
      <c r="B946" t="s">
        <v>183</v>
      </c>
      <c r="C946" t="s">
        <v>216</v>
      </c>
      <c r="D946" t="s">
        <v>216</v>
      </c>
      <c r="E946" s="5" t="s">
        <v>217</v>
      </c>
      <c r="F946" t="s">
        <v>15</v>
      </c>
      <c r="G946" t="s">
        <v>161</v>
      </c>
      <c r="H946" t="s">
        <v>24</v>
      </c>
      <c r="I946" t="s">
        <v>169</v>
      </c>
      <c r="J946">
        <v>0</v>
      </c>
      <c r="K946" t="s">
        <v>19</v>
      </c>
      <c r="L946">
        <v>2010</v>
      </c>
    </row>
    <row r="947" spans="1:12">
      <c r="A947" t="s">
        <v>174</v>
      </c>
      <c r="B947" t="s">
        <v>198</v>
      </c>
      <c r="C947" t="s">
        <v>231</v>
      </c>
      <c r="D947" t="s">
        <v>234</v>
      </c>
      <c r="E947" s="5" t="s">
        <v>230</v>
      </c>
      <c r="F947" t="s">
        <v>51</v>
      </c>
      <c r="G947" t="s">
        <v>161</v>
      </c>
      <c r="H947" t="s">
        <v>24</v>
      </c>
      <c r="I947" t="s">
        <v>169</v>
      </c>
      <c r="J947">
        <v>0</v>
      </c>
      <c r="K947" t="s">
        <v>19</v>
      </c>
      <c r="L947">
        <v>2010</v>
      </c>
    </row>
    <row r="948" spans="1:12">
      <c r="A948" t="s">
        <v>174</v>
      </c>
      <c r="B948" t="s">
        <v>171</v>
      </c>
      <c r="C948" t="s">
        <v>173</v>
      </c>
      <c r="D948" t="s">
        <v>233</v>
      </c>
      <c r="E948" s="5" t="s">
        <v>230</v>
      </c>
      <c r="F948" t="s">
        <v>52</v>
      </c>
      <c r="G948" t="s">
        <v>161</v>
      </c>
      <c r="H948" t="s">
        <v>24</v>
      </c>
      <c r="I948" t="s">
        <v>169</v>
      </c>
      <c r="J948">
        <v>0</v>
      </c>
      <c r="K948" t="s">
        <v>19</v>
      </c>
      <c r="L948">
        <v>2010</v>
      </c>
    </row>
    <row r="949" spans="1:12">
      <c r="A949" t="s">
        <v>174</v>
      </c>
      <c r="B949" t="s">
        <v>198</v>
      </c>
      <c r="C949" t="s">
        <v>225</v>
      </c>
      <c r="D949" t="s">
        <v>226</v>
      </c>
      <c r="E949" s="5" t="s">
        <v>227</v>
      </c>
      <c r="F949" t="s">
        <v>132</v>
      </c>
      <c r="G949" t="s">
        <v>161</v>
      </c>
      <c r="H949" t="s">
        <v>24</v>
      </c>
      <c r="I949" t="s">
        <v>169</v>
      </c>
      <c r="J949">
        <v>0</v>
      </c>
      <c r="K949" t="s">
        <v>19</v>
      </c>
      <c r="L949">
        <v>2010</v>
      </c>
    </row>
    <row r="950" spans="1:12">
      <c r="A950" t="s">
        <v>170</v>
      </c>
      <c r="B950" t="s">
        <v>198</v>
      </c>
      <c r="C950" t="s">
        <v>199</v>
      </c>
      <c r="D950" t="s">
        <v>239</v>
      </c>
      <c r="E950" t="s">
        <v>240</v>
      </c>
      <c r="F950" t="s">
        <v>142</v>
      </c>
      <c r="G950" t="s">
        <v>161</v>
      </c>
      <c r="H950" t="s">
        <v>24</v>
      </c>
      <c r="I950" t="s">
        <v>169</v>
      </c>
      <c r="J950">
        <v>0</v>
      </c>
      <c r="K950" t="s">
        <v>19</v>
      </c>
      <c r="L950">
        <v>2010</v>
      </c>
    </row>
    <row r="951" spans="1:12">
      <c r="A951" t="s">
        <v>170</v>
      </c>
      <c r="B951" t="s">
        <v>171</v>
      </c>
      <c r="C951" t="s">
        <v>173</v>
      </c>
      <c r="D951" t="s">
        <v>172</v>
      </c>
      <c r="E951" t="s">
        <v>54</v>
      </c>
      <c r="F951" t="s">
        <v>54</v>
      </c>
      <c r="G951" t="s">
        <v>161</v>
      </c>
      <c r="H951" t="s">
        <v>24</v>
      </c>
      <c r="I951" t="s">
        <v>169</v>
      </c>
      <c r="J951">
        <v>0</v>
      </c>
      <c r="K951" t="s">
        <v>19</v>
      </c>
      <c r="L951">
        <v>2010</v>
      </c>
    </row>
    <row r="952" spans="1:12">
      <c r="A952" t="s">
        <v>174</v>
      </c>
      <c r="B952" t="s">
        <v>171</v>
      </c>
      <c r="C952" t="s">
        <v>173</v>
      </c>
      <c r="D952" t="s">
        <v>172</v>
      </c>
      <c r="E952" t="s">
        <v>175</v>
      </c>
      <c r="F952" t="s">
        <v>129</v>
      </c>
      <c r="G952" t="s">
        <v>163</v>
      </c>
      <c r="H952" t="s">
        <v>17</v>
      </c>
      <c r="I952" t="s">
        <v>149</v>
      </c>
      <c r="J952">
        <v>2</v>
      </c>
      <c r="K952" t="s">
        <v>19</v>
      </c>
      <c r="L952">
        <v>2010</v>
      </c>
    </row>
    <row r="953" spans="1:12">
      <c r="A953" t="s">
        <v>174</v>
      </c>
      <c r="B953" t="s">
        <v>179</v>
      </c>
      <c r="C953" t="s">
        <v>180</v>
      </c>
      <c r="D953" t="s">
        <v>181</v>
      </c>
      <c r="E953" t="s">
        <v>182</v>
      </c>
      <c r="F953" t="s">
        <v>143</v>
      </c>
      <c r="G953" t="s">
        <v>163</v>
      </c>
      <c r="H953" t="s">
        <v>17</v>
      </c>
      <c r="I953" t="s">
        <v>149</v>
      </c>
      <c r="J953">
        <v>1</v>
      </c>
      <c r="K953" t="s">
        <v>19</v>
      </c>
      <c r="L953">
        <v>2010</v>
      </c>
    </row>
    <row r="954" spans="1:12">
      <c r="A954" t="s">
        <v>170</v>
      </c>
      <c r="B954" t="s">
        <v>194</v>
      </c>
      <c r="C954" t="s">
        <v>195</v>
      </c>
      <c r="D954" t="s">
        <v>196</v>
      </c>
      <c r="E954" s="5" t="s">
        <v>197</v>
      </c>
      <c r="F954" t="s">
        <v>144</v>
      </c>
      <c r="G954" t="s">
        <v>163</v>
      </c>
      <c r="H954" t="s">
        <v>17</v>
      </c>
      <c r="I954" t="s">
        <v>149</v>
      </c>
      <c r="J954">
        <v>1</v>
      </c>
      <c r="K954" t="s">
        <v>19</v>
      </c>
      <c r="L954">
        <v>2010</v>
      </c>
    </row>
    <row r="955" spans="1:12">
      <c r="A955" t="s">
        <v>174</v>
      </c>
      <c r="B955" t="s">
        <v>171</v>
      </c>
      <c r="C955" t="s">
        <v>173</v>
      </c>
      <c r="D955" t="s">
        <v>233</v>
      </c>
      <c r="E955" s="5" t="s">
        <v>230</v>
      </c>
      <c r="F955" t="s">
        <v>52</v>
      </c>
      <c r="G955" t="s">
        <v>163</v>
      </c>
      <c r="H955" t="s">
        <v>17</v>
      </c>
      <c r="I955" t="s">
        <v>149</v>
      </c>
      <c r="J955">
        <v>1</v>
      </c>
      <c r="K955" t="s">
        <v>19</v>
      </c>
      <c r="L955">
        <v>2010</v>
      </c>
    </row>
    <row r="956" spans="1:12">
      <c r="A956" t="s">
        <v>174</v>
      </c>
      <c r="B956" t="s">
        <v>198</v>
      </c>
      <c r="C956" t="s">
        <v>225</v>
      </c>
      <c r="D956" t="s">
        <v>226</v>
      </c>
      <c r="E956" s="5" t="s">
        <v>227</v>
      </c>
      <c r="F956" t="s">
        <v>95</v>
      </c>
      <c r="G956" t="s">
        <v>163</v>
      </c>
      <c r="H956" t="s">
        <v>17</v>
      </c>
      <c r="I956" t="s">
        <v>149</v>
      </c>
      <c r="J956">
        <v>1</v>
      </c>
      <c r="K956" t="s">
        <v>19</v>
      </c>
      <c r="L956">
        <v>2010</v>
      </c>
    </row>
    <row r="957" spans="1:12">
      <c r="A957" t="s">
        <v>174</v>
      </c>
      <c r="B957" t="s">
        <v>189</v>
      </c>
      <c r="C957" t="s">
        <v>190</v>
      </c>
      <c r="D957" t="s">
        <v>191</v>
      </c>
      <c r="E957" s="5" t="s">
        <v>192</v>
      </c>
      <c r="F957" t="s">
        <v>145</v>
      </c>
      <c r="G957" t="s">
        <v>163</v>
      </c>
      <c r="H957" t="s">
        <v>17</v>
      </c>
      <c r="I957" t="s">
        <v>149</v>
      </c>
      <c r="J957">
        <v>0</v>
      </c>
      <c r="K957" t="s">
        <v>19</v>
      </c>
      <c r="L957">
        <v>2010</v>
      </c>
    </row>
    <row r="958" spans="1:12">
      <c r="A958" t="s">
        <v>170</v>
      </c>
      <c r="B958" t="s">
        <v>198</v>
      </c>
      <c r="C958" t="s">
        <v>199</v>
      </c>
      <c r="D958" t="s">
        <v>200</v>
      </c>
      <c r="E958" s="5" t="s">
        <v>201</v>
      </c>
      <c r="F958" t="s">
        <v>146</v>
      </c>
      <c r="G958" t="s">
        <v>163</v>
      </c>
      <c r="H958" t="s">
        <v>17</v>
      </c>
      <c r="I958" t="s">
        <v>149</v>
      </c>
      <c r="J958">
        <v>0</v>
      </c>
      <c r="K958" t="s">
        <v>19</v>
      </c>
      <c r="L958">
        <v>2010</v>
      </c>
    </row>
    <row r="959" spans="1:12">
      <c r="A959" t="s">
        <v>174</v>
      </c>
      <c r="B959" t="s">
        <v>211</v>
      </c>
      <c r="C959" t="s">
        <v>212</v>
      </c>
      <c r="D959" t="s">
        <v>213</v>
      </c>
      <c r="E959" s="5" t="s">
        <v>214</v>
      </c>
      <c r="F959" t="s">
        <v>34</v>
      </c>
      <c r="G959" t="s">
        <v>163</v>
      </c>
      <c r="H959" t="s">
        <v>17</v>
      </c>
      <c r="I959" t="s">
        <v>149</v>
      </c>
      <c r="J959">
        <v>0</v>
      </c>
      <c r="K959" t="s">
        <v>19</v>
      </c>
      <c r="L959">
        <v>2010</v>
      </c>
    </row>
    <row r="960" spans="1:12">
      <c r="A960" t="s">
        <v>174</v>
      </c>
      <c r="B960" t="s">
        <v>183</v>
      </c>
      <c r="C960" t="s">
        <v>216</v>
      </c>
      <c r="D960" t="s">
        <v>216</v>
      </c>
      <c r="E960" s="5" t="s">
        <v>217</v>
      </c>
      <c r="F960" t="s">
        <v>35</v>
      </c>
      <c r="G960" t="s">
        <v>163</v>
      </c>
      <c r="H960" t="s">
        <v>17</v>
      </c>
      <c r="I960" t="s">
        <v>149</v>
      </c>
      <c r="J960">
        <v>0</v>
      </c>
      <c r="K960" t="s">
        <v>19</v>
      </c>
      <c r="L960">
        <v>2010</v>
      </c>
    </row>
    <row r="961" spans="1:12">
      <c r="A961" t="s">
        <v>170</v>
      </c>
      <c r="B961" t="s">
        <v>179</v>
      </c>
      <c r="C961" t="s">
        <v>228</v>
      </c>
      <c r="D961" t="s">
        <v>236</v>
      </c>
      <c r="E961" t="s">
        <v>237</v>
      </c>
      <c r="F961" t="s">
        <v>147</v>
      </c>
      <c r="G961" t="s">
        <v>163</v>
      </c>
      <c r="H961" t="s">
        <v>17</v>
      </c>
      <c r="I961" t="s">
        <v>149</v>
      </c>
      <c r="J961" t="s">
        <v>30</v>
      </c>
      <c r="K961" t="s">
        <v>19</v>
      </c>
      <c r="L961">
        <v>2010</v>
      </c>
    </row>
    <row r="962" spans="1:12">
      <c r="A962" t="s">
        <v>174</v>
      </c>
      <c r="B962" t="s">
        <v>198</v>
      </c>
      <c r="C962" t="s">
        <v>231</v>
      </c>
      <c r="D962" t="s">
        <v>235</v>
      </c>
      <c r="E962" s="5" t="s">
        <v>230</v>
      </c>
      <c r="F962" t="s">
        <v>148</v>
      </c>
      <c r="G962" t="s">
        <v>163</v>
      </c>
      <c r="H962" t="s">
        <v>17</v>
      </c>
      <c r="I962" t="s">
        <v>149</v>
      </c>
      <c r="J962">
        <v>0</v>
      </c>
      <c r="K962" t="s">
        <v>19</v>
      </c>
      <c r="L962">
        <v>2010</v>
      </c>
    </row>
    <row r="963" spans="1:12">
      <c r="A963" t="s">
        <v>174</v>
      </c>
      <c r="B963" t="s">
        <v>171</v>
      </c>
      <c r="C963" t="s">
        <v>173</v>
      </c>
      <c r="D963" t="s">
        <v>172</v>
      </c>
      <c r="E963" t="s">
        <v>175</v>
      </c>
      <c r="F963" t="s">
        <v>129</v>
      </c>
      <c r="G963" t="s">
        <v>163</v>
      </c>
      <c r="H963" t="s">
        <v>20</v>
      </c>
      <c r="I963" t="s">
        <v>149</v>
      </c>
      <c r="J963">
        <v>414.4</v>
      </c>
      <c r="L963">
        <v>2010</v>
      </c>
    </row>
    <row r="964" spans="1:12">
      <c r="A964" t="s">
        <v>170</v>
      </c>
      <c r="B964" t="s">
        <v>198</v>
      </c>
      <c r="C964" t="s">
        <v>199</v>
      </c>
      <c r="D964" t="s">
        <v>200</v>
      </c>
      <c r="E964" s="5" t="s">
        <v>201</v>
      </c>
      <c r="F964" t="s">
        <v>146</v>
      </c>
      <c r="G964" t="s">
        <v>163</v>
      </c>
      <c r="H964" t="s">
        <v>20</v>
      </c>
      <c r="I964" t="s">
        <v>149</v>
      </c>
      <c r="J964">
        <v>392.3</v>
      </c>
      <c r="L964">
        <v>2010</v>
      </c>
    </row>
    <row r="965" spans="1:12">
      <c r="A965" t="s">
        <v>174</v>
      </c>
      <c r="B965" t="s">
        <v>179</v>
      </c>
      <c r="C965" t="s">
        <v>180</v>
      </c>
      <c r="D965" t="s">
        <v>181</v>
      </c>
      <c r="E965" t="s">
        <v>182</v>
      </c>
      <c r="F965" t="s">
        <v>143</v>
      </c>
      <c r="G965" t="s">
        <v>163</v>
      </c>
      <c r="H965" t="s">
        <v>20</v>
      </c>
      <c r="I965" t="s">
        <v>149</v>
      </c>
      <c r="J965">
        <v>379.3</v>
      </c>
      <c r="L965">
        <v>2010</v>
      </c>
    </row>
    <row r="966" spans="1:12">
      <c r="A966" t="s">
        <v>174</v>
      </c>
      <c r="B966" t="s">
        <v>171</v>
      </c>
      <c r="C966" t="s">
        <v>173</v>
      </c>
      <c r="D966" t="s">
        <v>233</v>
      </c>
      <c r="E966" s="5" t="s">
        <v>230</v>
      </c>
      <c r="F966" t="s">
        <v>52</v>
      </c>
      <c r="G966" t="s">
        <v>163</v>
      </c>
      <c r="H966" t="s">
        <v>20</v>
      </c>
      <c r="I966" t="s">
        <v>149</v>
      </c>
      <c r="J966">
        <v>376.8</v>
      </c>
      <c r="L966">
        <v>2010</v>
      </c>
    </row>
    <row r="967" spans="1:12">
      <c r="A967" t="s">
        <v>174</v>
      </c>
      <c r="B967" t="s">
        <v>198</v>
      </c>
      <c r="C967" t="s">
        <v>225</v>
      </c>
      <c r="D967" t="s">
        <v>226</v>
      </c>
      <c r="E967" s="5" t="s">
        <v>227</v>
      </c>
      <c r="F967" t="s">
        <v>95</v>
      </c>
      <c r="G967" t="s">
        <v>163</v>
      </c>
      <c r="H967" t="s">
        <v>20</v>
      </c>
      <c r="I967" t="s">
        <v>149</v>
      </c>
      <c r="J967">
        <v>376.8</v>
      </c>
      <c r="L967">
        <v>2010</v>
      </c>
    </row>
    <row r="968" spans="1:12">
      <c r="A968" t="s">
        <v>174</v>
      </c>
      <c r="B968" t="s">
        <v>211</v>
      </c>
      <c r="C968" t="s">
        <v>212</v>
      </c>
      <c r="D968" t="s">
        <v>213</v>
      </c>
      <c r="E968" s="5" t="s">
        <v>214</v>
      </c>
      <c r="F968" t="s">
        <v>34</v>
      </c>
      <c r="G968" t="s">
        <v>163</v>
      </c>
      <c r="H968" t="s">
        <v>20</v>
      </c>
      <c r="I968" t="s">
        <v>149</v>
      </c>
      <c r="J968">
        <v>373</v>
      </c>
      <c r="L968">
        <v>2010</v>
      </c>
    </row>
    <row r="969" spans="1:12">
      <c r="A969" t="s">
        <v>174</v>
      </c>
      <c r="B969" t="s">
        <v>183</v>
      </c>
      <c r="C969" t="s">
        <v>216</v>
      </c>
      <c r="D969" t="s">
        <v>216</v>
      </c>
      <c r="E969" s="5" t="s">
        <v>217</v>
      </c>
      <c r="F969" t="s">
        <v>35</v>
      </c>
      <c r="G969" t="s">
        <v>163</v>
      </c>
      <c r="H969" t="s">
        <v>20</v>
      </c>
      <c r="I969" t="s">
        <v>149</v>
      </c>
      <c r="J969">
        <v>369</v>
      </c>
      <c r="L969">
        <v>2010</v>
      </c>
    </row>
    <row r="970" spans="1:12">
      <c r="A970" t="s">
        <v>174</v>
      </c>
      <c r="B970" t="s">
        <v>189</v>
      </c>
      <c r="C970" t="s">
        <v>190</v>
      </c>
      <c r="D970" t="s">
        <v>191</v>
      </c>
      <c r="E970" s="5" t="s">
        <v>192</v>
      </c>
      <c r="F970" t="s">
        <v>145</v>
      </c>
      <c r="G970" t="s">
        <v>163</v>
      </c>
      <c r="H970" t="s">
        <v>20</v>
      </c>
      <c r="I970" t="s">
        <v>149</v>
      </c>
      <c r="J970">
        <v>368.1</v>
      </c>
      <c r="L970">
        <v>2010</v>
      </c>
    </row>
    <row r="971" spans="1:12">
      <c r="A971" t="s">
        <v>174</v>
      </c>
      <c r="B971" t="s">
        <v>198</v>
      </c>
      <c r="C971" t="s">
        <v>231</v>
      </c>
      <c r="D971" t="s">
        <v>235</v>
      </c>
      <c r="E971" s="5" t="s">
        <v>230</v>
      </c>
      <c r="F971" t="s">
        <v>148</v>
      </c>
      <c r="G971" t="s">
        <v>163</v>
      </c>
      <c r="H971" t="s">
        <v>20</v>
      </c>
      <c r="I971" t="s">
        <v>149</v>
      </c>
      <c r="J971">
        <v>367.5</v>
      </c>
      <c r="L971">
        <v>2010</v>
      </c>
    </row>
    <row r="972" spans="1:12">
      <c r="A972" t="s">
        <v>170</v>
      </c>
      <c r="B972" t="s">
        <v>194</v>
      </c>
      <c r="C972" t="s">
        <v>195</v>
      </c>
      <c r="D972" t="s">
        <v>196</v>
      </c>
      <c r="E972" s="5" t="s">
        <v>197</v>
      </c>
      <c r="F972" t="s">
        <v>144</v>
      </c>
      <c r="G972" t="s">
        <v>163</v>
      </c>
      <c r="H972" t="s">
        <v>20</v>
      </c>
      <c r="I972" t="s">
        <v>149</v>
      </c>
      <c r="J972">
        <v>347</v>
      </c>
      <c r="L972">
        <v>2010</v>
      </c>
    </row>
    <row r="973" spans="1:12">
      <c r="A973" t="s">
        <v>170</v>
      </c>
      <c r="B973" t="s">
        <v>179</v>
      </c>
      <c r="C973" t="s">
        <v>228</v>
      </c>
      <c r="D973" t="s">
        <v>236</v>
      </c>
      <c r="E973" t="s">
        <v>237</v>
      </c>
      <c r="F973" t="s">
        <v>147</v>
      </c>
      <c r="G973" t="s">
        <v>163</v>
      </c>
      <c r="H973" t="s">
        <v>20</v>
      </c>
      <c r="I973" t="s">
        <v>149</v>
      </c>
      <c r="J973" t="s">
        <v>30</v>
      </c>
      <c r="L973">
        <v>2010</v>
      </c>
    </row>
    <row r="974" spans="1:12">
      <c r="A974" t="s">
        <v>174</v>
      </c>
      <c r="B974" t="s">
        <v>179</v>
      </c>
      <c r="C974" t="s">
        <v>180</v>
      </c>
      <c r="D974" t="s">
        <v>181</v>
      </c>
      <c r="E974" t="s">
        <v>182</v>
      </c>
      <c r="F974" t="s">
        <v>143</v>
      </c>
      <c r="G974" t="s">
        <v>163</v>
      </c>
      <c r="H974" t="s">
        <v>21</v>
      </c>
      <c r="I974" t="s">
        <v>149</v>
      </c>
      <c r="J974">
        <v>133</v>
      </c>
      <c r="K974" t="s">
        <v>19</v>
      </c>
      <c r="L974">
        <v>2010</v>
      </c>
    </row>
    <row r="975" spans="1:12">
      <c r="A975" t="s">
        <v>174</v>
      </c>
      <c r="B975" t="s">
        <v>198</v>
      </c>
      <c r="C975" t="s">
        <v>225</v>
      </c>
      <c r="D975" t="s">
        <v>226</v>
      </c>
      <c r="E975" s="5" t="s">
        <v>227</v>
      </c>
      <c r="F975" t="s">
        <v>95</v>
      </c>
      <c r="G975" t="s">
        <v>163</v>
      </c>
      <c r="H975" t="s">
        <v>21</v>
      </c>
      <c r="I975" t="s">
        <v>149</v>
      </c>
      <c r="J975">
        <v>81</v>
      </c>
      <c r="K975" t="s">
        <v>19</v>
      </c>
      <c r="L975">
        <v>2010</v>
      </c>
    </row>
    <row r="976" spans="1:12">
      <c r="A976" t="s">
        <v>174</v>
      </c>
      <c r="B976" t="s">
        <v>171</v>
      </c>
      <c r="C976" t="s">
        <v>173</v>
      </c>
      <c r="D976" t="s">
        <v>172</v>
      </c>
      <c r="E976" t="s">
        <v>175</v>
      </c>
      <c r="F976" t="s">
        <v>129</v>
      </c>
      <c r="G976" t="s">
        <v>163</v>
      </c>
      <c r="H976" t="s">
        <v>21</v>
      </c>
      <c r="I976" t="s">
        <v>149</v>
      </c>
      <c r="J976">
        <v>72</v>
      </c>
      <c r="K976" t="s">
        <v>19</v>
      </c>
      <c r="L976">
        <v>2010</v>
      </c>
    </row>
    <row r="977" spans="1:12">
      <c r="A977" t="s">
        <v>174</v>
      </c>
      <c r="B977" t="s">
        <v>171</v>
      </c>
      <c r="C977" t="s">
        <v>173</v>
      </c>
      <c r="D977" t="s">
        <v>233</v>
      </c>
      <c r="E977" s="5" t="s">
        <v>230</v>
      </c>
      <c r="F977" t="s">
        <v>52</v>
      </c>
      <c r="G977" t="s">
        <v>163</v>
      </c>
      <c r="H977" t="s">
        <v>21</v>
      </c>
      <c r="I977" t="s">
        <v>149</v>
      </c>
      <c r="J977">
        <v>63</v>
      </c>
      <c r="K977" t="s">
        <v>19</v>
      </c>
      <c r="L977">
        <v>2010</v>
      </c>
    </row>
    <row r="978" spans="1:12">
      <c r="A978" t="s">
        <v>174</v>
      </c>
      <c r="B978" t="s">
        <v>183</v>
      </c>
      <c r="C978" t="s">
        <v>216</v>
      </c>
      <c r="D978" t="s">
        <v>216</v>
      </c>
      <c r="E978" s="5" t="s">
        <v>217</v>
      </c>
      <c r="F978" t="s">
        <v>35</v>
      </c>
      <c r="G978" t="s">
        <v>163</v>
      </c>
      <c r="H978" t="s">
        <v>21</v>
      </c>
      <c r="I978" t="s">
        <v>149</v>
      </c>
      <c r="J978">
        <v>48</v>
      </c>
      <c r="K978" t="s">
        <v>19</v>
      </c>
      <c r="L978">
        <v>2010</v>
      </c>
    </row>
    <row r="979" spans="1:12">
      <c r="A979" t="s">
        <v>174</v>
      </c>
      <c r="B979" t="s">
        <v>189</v>
      </c>
      <c r="C979" t="s">
        <v>190</v>
      </c>
      <c r="D979" t="s">
        <v>191</v>
      </c>
      <c r="E979" s="5" t="s">
        <v>192</v>
      </c>
      <c r="F979" t="s">
        <v>145</v>
      </c>
      <c r="G979" t="s">
        <v>163</v>
      </c>
      <c r="H979" t="s">
        <v>21</v>
      </c>
      <c r="I979" t="s">
        <v>149</v>
      </c>
      <c r="J979">
        <v>42</v>
      </c>
      <c r="K979" t="s">
        <v>19</v>
      </c>
      <c r="L979">
        <v>2010</v>
      </c>
    </row>
    <row r="980" spans="1:12">
      <c r="A980" t="s">
        <v>170</v>
      </c>
      <c r="B980" t="s">
        <v>198</v>
      </c>
      <c r="C980" t="s">
        <v>199</v>
      </c>
      <c r="D980" t="s">
        <v>200</v>
      </c>
      <c r="E980" s="5" t="s">
        <v>201</v>
      </c>
      <c r="F980" t="s">
        <v>146</v>
      </c>
      <c r="G980" t="s">
        <v>163</v>
      </c>
      <c r="H980" t="s">
        <v>21</v>
      </c>
      <c r="I980" t="s">
        <v>149</v>
      </c>
      <c r="J980">
        <v>32</v>
      </c>
      <c r="K980" t="s">
        <v>19</v>
      </c>
      <c r="L980">
        <v>2010</v>
      </c>
    </row>
    <row r="981" spans="1:12">
      <c r="A981" t="s">
        <v>170</v>
      </c>
      <c r="B981" t="s">
        <v>179</v>
      </c>
      <c r="C981" t="s">
        <v>228</v>
      </c>
      <c r="D981" t="s">
        <v>236</v>
      </c>
      <c r="E981" t="s">
        <v>237</v>
      </c>
      <c r="F981" t="s">
        <v>147</v>
      </c>
      <c r="G981" t="s">
        <v>163</v>
      </c>
      <c r="H981" t="s">
        <v>21</v>
      </c>
      <c r="I981" t="s">
        <v>149</v>
      </c>
      <c r="J981">
        <v>22</v>
      </c>
      <c r="K981" t="s">
        <v>19</v>
      </c>
      <c r="L981">
        <v>2010</v>
      </c>
    </row>
    <row r="982" spans="1:12">
      <c r="A982" t="s">
        <v>174</v>
      </c>
      <c r="B982" t="s">
        <v>198</v>
      </c>
      <c r="C982" t="s">
        <v>231</v>
      </c>
      <c r="D982" t="s">
        <v>235</v>
      </c>
      <c r="E982" s="5" t="s">
        <v>230</v>
      </c>
      <c r="F982" t="s">
        <v>148</v>
      </c>
      <c r="G982" t="s">
        <v>163</v>
      </c>
      <c r="H982" t="s">
        <v>21</v>
      </c>
      <c r="I982" t="s">
        <v>149</v>
      </c>
      <c r="J982">
        <v>19</v>
      </c>
      <c r="K982" t="s">
        <v>19</v>
      </c>
      <c r="L982">
        <v>2010</v>
      </c>
    </row>
    <row r="983" spans="1:12">
      <c r="A983" t="s">
        <v>174</v>
      </c>
      <c r="B983" t="s">
        <v>211</v>
      </c>
      <c r="C983" t="s">
        <v>212</v>
      </c>
      <c r="D983" t="s">
        <v>213</v>
      </c>
      <c r="E983" s="5" t="s">
        <v>214</v>
      </c>
      <c r="F983" t="s">
        <v>34</v>
      </c>
      <c r="G983" t="s">
        <v>163</v>
      </c>
      <c r="H983" t="s">
        <v>21</v>
      </c>
      <c r="I983" t="s">
        <v>149</v>
      </c>
      <c r="J983">
        <v>17</v>
      </c>
      <c r="K983" t="s">
        <v>19</v>
      </c>
      <c r="L983">
        <v>2010</v>
      </c>
    </row>
    <row r="984" spans="1:12">
      <c r="A984" t="s">
        <v>170</v>
      </c>
      <c r="B984" t="s">
        <v>194</v>
      </c>
      <c r="C984" t="s">
        <v>195</v>
      </c>
      <c r="D984" t="s">
        <v>196</v>
      </c>
      <c r="E984" s="5" t="s">
        <v>197</v>
      </c>
      <c r="F984" t="s">
        <v>144</v>
      </c>
      <c r="G984" t="s">
        <v>163</v>
      </c>
      <c r="H984" t="s">
        <v>21</v>
      </c>
      <c r="I984" t="s">
        <v>149</v>
      </c>
      <c r="J984">
        <v>15</v>
      </c>
      <c r="K984" t="s">
        <v>19</v>
      </c>
      <c r="L984">
        <v>2010</v>
      </c>
    </row>
    <row r="985" spans="1:12">
      <c r="A985" t="s">
        <v>170</v>
      </c>
      <c r="B985" t="s">
        <v>194</v>
      </c>
      <c r="C985" t="s">
        <v>195</v>
      </c>
      <c r="D985" t="s">
        <v>196</v>
      </c>
      <c r="E985" s="5" t="s">
        <v>197</v>
      </c>
      <c r="F985" t="s">
        <v>144</v>
      </c>
      <c r="G985" t="s">
        <v>163</v>
      </c>
      <c r="H985" t="s">
        <v>22</v>
      </c>
      <c r="I985" t="s">
        <v>149</v>
      </c>
      <c r="J985" s="6">
        <v>6.6699999999999995E-2</v>
      </c>
      <c r="K985" t="s">
        <v>23</v>
      </c>
      <c r="L985">
        <v>2010</v>
      </c>
    </row>
    <row r="986" spans="1:12">
      <c r="A986" t="s">
        <v>174</v>
      </c>
      <c r="B986" t="s">
        <v>211</v>
      </c>
      <c r="C986" t="s">
        <v>212</v>
      </c>
      <c r="D986" t="s">
        <v>213</v>
      </c>
      <c r="E986" s="5" t="s">
        <v>214</v>
      </c>
      <c r="F986" t="s">
        <v>34</v>
      </c>
      <c r="G986" t="s">
        <v>163</v>
      </c>
      <c r="H986" t="s">
        <v>22</v>
      </c>
      <c r="I986" t="s">
        <v>149</v>
      </c>
      <c r="J986" s="6">
        <v>0.1176</v>
      </c>
      <c r="K986" t="s">
        <v>23</v>
      </c>
      <c r="L986">
        <v>2010</v>
      </c>
    </row>
    <row r="987" spans="1:12">
      <c r="A987" t="s">
        <v>174</v>
      </c>
      <c r="B987" t="s">
        <v>179</v>
      </c>
      <c r="C987" t="s">
        <v>180</v>
      </c>
      <c r="D987" t="s">
        <v>181</v>
      </c>
      <c r="E987" t="s">
        <v>182</v>
      </c>
      <c r="F987" t="s">
        <v>143</v>
      </c>
      <c r="G987" t="s">
        <v>163</v>
      </c>
      <c r="H987" t="s">
        <v>22</v>
      </c>
      <c r="I987" t="s">
        <v>149</v>
      </c>
      <c r="J987" s="6">
        <v>0.18049999999999999</v>
      </c>
      <c r="K987" t="s">
        <v>23</v>
      </c>
      <c r="L987">
        <v>2010</v>
      </c>
    </row>
    <row r="988" spans="1:12">
      <c r="A988" t="s">
        <v>170</v>
      </c>
      <c r="B988" t="s">
        <v>198</v>
      </c>
      <c r="C988" t="s">
        <v>199</v>
      </c>
      <c r="D988" t="s">
        <v>200</v>
      </c>
      <c r="E988" s="5" t="s">
        <v>201</v>
      </c>
      <c r="F988" t="s">
        <v>146</v>
      </c>
      <c r="G988" t="s">
        <v>163</v>
      </c>
      <c r="H988" t="s">
        <v>22</v>
      </c>
      <c r="I988" t="s">
        <v>149</v>
      </c>
      <c r="J988" s="6">
        <v>0.1875</v>
      </c>
      <c r="K988" t="s">
        <v>23</v>
      </c>
      <c r="L988">
        <v>2010</v>
      </c>
    </row>
    <row r="989" spans="1:12">
      <c r="A989" t="s">
        <v>174</v>
      </c>
      <c r="B989" t="s">
        <v>198</v>
      </c>
      <c r="C989" t="s">
        <v>231</v>
      </c>
      <c r="D989" t="s">
        <v>235</v>
      </c>
      <c r="E989" s="5" t="s">
        <v>230</v>
      </c>
      <c r="F989" t="s">
        <v>148</v>
      </c>
      <c r="G989" t="s">
        <v>163</v>
      </c>
      <c r="H989" t="s">
        <v>22</v>
      </c>
      <c r="I989" t="s">
        <v>149</v>
      </c>
      <c r="J989" s="6">
        <v>0.21049999999999999</v>
      </c>
      <c r="K989" t="s">
        <v>23</v>
      </c>
      <c r="L989">
        <v>2010</v>
      </c>
    </row>
    <row r="990" spans="1:12">
      <c r="A990" t="s">
        <v>174</v>
      </c>
      <c r="B990" t="s">
        <v>189</v>
      </c>
      <c r="C990" t="s">
        <v>190</v>
      </c>
      <c r="D990" t="s">
        <v>191</v>
      </c>
      <c r="E990" s="5" t="s">
        <v>192</v>
      </c>
      <c r="F990" t="s">
        <v>145</v>
      </c>
      <c r="G990" t="s">
        <v>163</v>
      </c>
      <c r="H990" t="s">
        <v>22</v>
      </c>
      <c r="I990" t="s">
        <v>149</v>
      </c>
      <c r="J990" s="6">
        <v>0.21429999999999999</v>
      </c>
      <c r="K990" t="s">
        <v>23</v>
      </c>
      <c r="L990">
        <v>2010</v>
      </c>
    </row>
    <row r="991" spans="1:12">
      <c r="A991" t="s">
        <v>174</v>
      </c>
      <c r="B991" t="s">
        <v>198</v>
      </c>
      <c r="C991" t="s">
        <v>225</v>
      </c>
      <c r="D991" t="s">
        <v>226</v>
      </c>
      <c r="E991" s="5" t="s">
        <v>227</v>
      </c>
      <c r="F991" t="s">
        <v>95</v>
      </c>
      <c r="G991" t="s">
        <v>163</v>
      </c>
      <c r="H991" t="s">
        <v>22</v>
      </c>
      <c r="I991" t="s">
        <v>149</v>
      </c>
      <c r="J991" s="6">
        <v>0.2346</v>
      </c>
      <c r="K991" t="s">
        <v>23</v>
      </c>
      <c r="L991">
        <v>2010</v>
      </c>
    </row>
    <row r="992" spans="1:12">
      <c r="A992" t="s">
        <v>174</v>
      </c>
      <c r="B992" t="s">
        <v>171</v>
      </c>
      <c r="C992" t="s">
        <v>173</v>
      </c>
      <c r="D992" t="s">
        <v>172</v>
      </c>
      <c r="E992" t="s">
        <v>175</v>
      </c>
      <c r="F992" t="s">
        <v>129</v>
      </c>
      <c r="G992" t="s">
        <v>163</v>
      </c>
      <c r="H992" t="s">
        <v>22</v>
      </c>
      <c r="I992" t="s">
        <v>149</v>
      </c>
      <c r="J992" s="6">
        <v>0.27779999999999999</v>
      </c>
      <c r="K992" t="s">
        <v>23</v>
      </c>
      <c r="L992">
        <v>2010</v>
      </c>
    </row>
    <row r="993" spans="1:12">
      <c r="A993" t="s">
        <v>174</v>
      </c>
      <c r="B993" t="s">
        <v>183</v>
      </c>
      <c r="C993" t="s">
        <v>216</v>
      </c>
      <c r="D993" t="s">
        <v>216</v>
      </c>
      <c r="E993" s="5" t="s">
        <v>217</v>
      </c>
      <c r="F993" t="s">
        <v>35</v>
      </c>
      <c r="G993" t="s">
        <v>163</v>
      </c>
      <c r="H993" t="s">
        <v>22</v>
      </c>
      <c r="I993" t="s">
        <v>149</v>
      </c>
      <c r="J993" s="6">
        <v>0.29170000000000001</v>
      </c>
      <c r="K993" t="s">
        <v>23</v>
      </c>
      <c r="L993">
        <v>2010</v>
      </c>
    </row>
    <row r="994" spans="1:12">
      <c r="A994" t="s">
        <v>174</v>
      </c>
      <c r="B994" t="s">
        <v>171</v>
      </c>
      <c r="C994" t="s">
        <v>173</v>
      </c>
      <c r="D994" t="s">
        <v>233</v>
      </c>
      <c r="E994" s="5" t="s">
        <v>230</v>
      </c>
      <c r="F994" t="s">
        <v>52</v>
      </c>
      <c r="G994" t="s">
        <v>163</v>
      </c>
      <c r="H994" t="s">
        <v>22</v>
      </c>
      <c r="I994" t="s">
        <v>149</v>
      </c>
      <c r="J994" s="6">
        <v>0.30159999999999998</v>
      </c>
      <c r="K994" t="s">
        <v>23</v>
      </c>
      <c r="L994">
        <v>2010</v>
      </c>
    </row>
    <row r="995" spans="1:12">
      <c r="A995" t="s">
        <v>170</v>
      </c>
      <c r="B995" t="s">
        <v>179</v>
      </c>
      <c r="C995" t="s">
        <v>228</v>
      </c>
      <c r="D995" t="s">
        <v>236</v>
      </c>
      <c r="E995" t="s">
        <v>237</v>
      </c>
      <c r="F995" t="s">
        <v>147</v>
      </c>
      <c r="G995" t="s">
        <v>163</v>
      </c>
      <c r="H995" t="s">
        <v>22</v>
      </c>
      <c r="I995" t="s">
        <v>149</v>
      </c>
      <c r="J995" s="4">
        <v>0</v>
      </c>
      <c r="K995" t="s">
        <v>23</v>
      </c>
      <c r="L995">
        <v>2010</v>
      </c>
    </row>
    <row r="996" spans="1:12">
      <c r="A996" t="s">
        <v>174</v>
      </c>
      <c r="B996" t="s">
        <v>189</v>
      </c>
      <c r="C996" t="s">
        <v>190</v>
      </c>
      <c r="D996" t="s">
        <v>191</v>
      </c>
      <c r="E996" s="5" t="s">
        <v>192</v>
      </c>
      <c r="F996" t="s">
        <v>145</v>
      </c>
      <c r="G996" t="s">
        <v>163</v>
      </c>
      <c r="H996" t="s">
        <v>24</v>
      </c>
      <c r="I996" t="s">
        <v>149</v>
      </c>
      <c r="J996">
        <v>2</v>
      </c>
      <c r="K996" t="s">
        <v>19</v>
      </c>
      <c r="L996">
        <v>2010</v>
      </c>
    </row>
    <row r="997" spans="1:12">
      <c r="A997" t="s">
        <v>174</v>
      </c>
      <c r="B997" t="s">
        <v>171</v>
      </c>
      <c r="C997" t="s">
        <v>173</v>
      </c>
      <c r="D997" t="s">
        <v>172</v>
      </c>
      <c r="E997" t="s">
        <v>175</v>
      </c>
      <c r="F997" t="s">
        <v>129</v>
      </c>
      <c r="G997" t="s">
        <v>163</v>
      </c>
      <c r="H997" t="s">
        <v>24</v>
      </c>
      <c r="I997" t="s">
        <v>149</v>
      </c>
      <c r="J997">
        <v>0</v>
      </c>
      <c r="K997" t="s">
        <v>19</v>
      </c>
      <c r="L997">
        <v>2010</v>
      </c>
    </row>
    <row r="998" spans="1:12">
      <c r="A998" t="s">
        <v>174</v>
      </c>
      <c r="B998" t="s">
        <v>179</v>
      </c>
      <c r="C998" t="s">
        <v>180</v>
      </c>
      <c r="D998" t="s">
        <v>181</v>
      </c>
      <c r="E998" t="s">
        <v>182</v>
      </c>
      <c r="F998" t="s">
        <v>143</v>
      </c>
      <c r="G998" t="s">
        <v>163</v>
      </c>
      <c r="H998" t="s">
        <v>24</v>
      </c>
      <c r="I998" t="s">
        <v>149</v>
      </c>
      <c r="J998">
        <v>0</v>
      </c>
      <c r="K998" t="s">
        <v>19</v>
      </c>
      <c r="L998">
        <v>2010</v>
      </c>
    </row>
    <row r="999" spans="1:12">
      <c r="A999" t="s">
        <v>170</v>
      </c>
      <c r="B999" t="s">
        <v>198</v>
      </c>
      <c r="C999" t="s">
        <v>199</v>
      </c>
      <c r="D999" t="s">
        <v>200</v>
      </c>
      <c r="E999" s="5" t="s">
        <v>201</v>
      </c>
      <c r="F999" t="s">
        <v>146</v>
      </c>
      <c r="G999" t="s">
        <v>163</v>
      </c>
      <c r="H999" t="s">
        <v>24</v>
      </c>
      <c r="I999" t="s">
        <v>149</v>
      </c>
      <c r="J999">
        <v>0</v>
      </c>
      <c r="K999" t="s">
        <v>19</v>
      </c>
      <c r="L999">
        <v>2010</v>
      </c>
    </row>
    <row r="1000" spans="1:12">
      <c r="A1000" t="s">
        <v>170</v>
      </c>
      <c r="B1000" t="s">
        <v>194</v>
      </c>
      <c r="C1000" t="s">
        <v>195</v>
      </c>
      <c r="D1000" t="s">
        <v>196</v>
      </c>
      <c r="E1000" s="5" t="s">
        <v>197</v>
      </c>
      <c r="F1000" t="s">
        <v>144</v>
      </c>
      <c r="G1000" t="s">
        <v>163</v>
      </c>
      <c r="H1000" t="s">
        <v>24</v>
      </c>
      <c r="I1000" t="s">
        <v>149</v>
      </c>
      <c r="J1000">
        <v>0</v>
      </c>
      <c r="K1000" t="s">
        <v>19</v>
      </c>
      <c r="L1000">
        <v>2010</v>
      </c>
    </row>
    <row r="1001" spans="1:12">
      <c r="A1001" t="s">
        <v>174</v>
      </c>
      <c r="B1001" t="s">
        <v>211</v>
      </c>
      <c r="C1001" t="s">
        <v>212</v>
      </c>
      <c r="D1001" t="s">
        <v>213</v>
      </c>
      <c r="E1001" s="5" t="s">
        <v>214</v>
      </c>
      <c r="F1001" t="s">
        <v>34</v>
      </c>
      <c r="G1001" t="s">
        <v>163</v>
      </c>
      <c r="H1001" t="s">
        <v>24</v>
      </c>
      <c r="I1001" t="s">
        <v>149</v>
      </c>
      <c r="J1001">
        <v>0</v>
      </c>
      <c r="K1001" t="s">
        <v>19</v>
      </c>
      <c r="L1001">
        <v>2010</v>
      </c>
    </row>
    <row r="1002" spans="1:12">
      <c r="A1002" t="s">
        <v>174</v>
      </c>
      <c r="B1002" t="s">
        <v>183</v>
      </c>
      <c r="C1002" t="s">
        <v>216</v>
      </c>
      <c r="D1002" t="s">
        <v>216</v>
      </c>
      <c r="E1002" s="5" t="s">
        <v>217</v>
      </c>
      <c r="F1002" t="s">
        <v>35</v>
      </c>
      <c r="G1002" t="s">
        <v>163</v>
      </c>
      <c r="H1002" t="s">
        <v>24</v>
      </c>
      <c r="I1002" t="s">
        <v>149</v>
      </c>
      <c r="J1002">
        <v>0</v>
      </c>
      <c r="K1002" t="s">
        <v>19</v>
      </c>
      <c r="L1002">
        <v>2010</v>
      </c>
    </row>
    <row r="1003" spans="1:12">
      <c r="A1003" t="s">
        <v>170</v>
      </c>
      <c r="B1003" t="s">
        <v>179</v>
      </c>
      <c r="C1003" t="s">
        <v>228</v>
      </c>
      <c r="D1003" t="s">
        <v>236</v>
      </c>
      <c r="E1003" t="s">
        <v>237</v>
      </c>
      <c r="F1003" t="s">
        <v>147</v>
      </c>
      <c r="G1003" t="s">
        <v>163</v>
      </c>
      <c r="H1003" t="s">
        <v>24</v>
      </c>
      <c r="I1003" t="s">
        <v>149</v>
      </c>
      <c r="J1003" t="s">
        <v>30</v>
      </c>
      <c r="K1003" t="s">
        <v>19</v>
      </c>
      <c r="L1003">
        <v>2010</v>
      </c>
    </row>
    <row r="1004" spans="1:12">
      <c r="A1004" t="s">
        <v>174</v>
      </c>
      <c r="B1004" t="s">
        <v>171</v>
      </c>
      <c r="C1004" t="s">
        <v>173</v>
      </c>
      <c r="D1004" t="s">
        <v>233</v>
      </c>
      <c r="E1004" s="5" t="s">
        <v>230</v>
      </c>
      <c r="F1004" t="s">
        <v>52</v>
      </c>
      <c r="G1004" t="s">
        <v>163</v>
      </c>
      <c r="H1004" t="s">
        <v>24</v>
      </c>
      <c r="I1004" t="s">
        <v>149</v>
      </c>
      <c r="J1004">
        <v>0</v>
      </c>
      <c r="K1004" t="s">
        <v>19</v>
      </c>
      <c r="L1004">
        <v>2010</v>
      </c>
    </row>
    <row r="1005" spans="1:12">
      <c r="A1005" t="s">
        <v>174</v>
      </c>
      <c r="B1005" t="s">
        <v>198</v>
      </c>
      <c r="C1005" t="s">
        <v>231</v>
      </c>
      <c r="D1005" t="s">
        <v>235</v>
      </c>
      <c r="E1005" s="5" t="s">
        <v>230</v>
      </c>
      <c r="F1005" t="s">
        <v>148</v>
      </c>
      <c r="G1005" t="s">
        <v>163</v>
      </c>
      <c r="H1005" t="s">
        <v>24</v>
      </c>
      <c r="I1005" t="s">
        <v>149</v>
      </c>
      <c r="J1005">
        <v>0</v>
      </c>
      <c r="K1005" t="s">
        <v>19</v>
      </c>
      <c r="L1005">
        <v>2010</v>
      </c>
    </row>
    <row r="1006" spans="1:12">
      <c r="A1006" t="s">
        <v>174</v>
      </c>
      <c r="B1006" t="s">
        <v>198</v>
      </c>
      <c r="C1006" t="s">
        <v>225</v>
      </c>
      <c r="D1006" t="s">
        <v>226</v>
      </c>
      <c r="E1006" s="5" t="s">
        <v>227</v>
      </c>
      <c r="F1006" t="s">
        <v>95</v>
      </c>
      <c r="G1006" t="s">
        <v>163</v>
      </c>
      <c r="H1006" t="s">
        <v>24</v>
      </c>
      <c r="I1006" t="s">
        <v>149</v>
      </c>
      <c r="J1006">
        <v>0</v>
      </c>
      <c r="K1006" t="s">
        <v>19</v>
      </c>
      <c r="L1006">
        <v>2010</v>
      </c>
    </row>
    <row r="1007" spans="1:12">
      <c r="A1007" t="s">
        <v>174</v>
      </c>
      <c r="B1007" t="s">
        <v>179</v>
      </c>
      <c r="C1007" t="s">
        <v>180</v>
      </c>
      <c r="D1007" t="s">
        <v>181</v>
      </c>
      <c r="E1007" t="s">
        <v>182</v>
      </c>
      <c r="F1007" t="s">
        <v>143</v>
      </c>
      <c r="G1007" t="s">
        <v>163</v>
      </c>
      <c r="H1007" t="s">
        <v>17</v>
      </c>
      <c r="I1007" t="s">
        <v>149</v>
      </c>
      <c r="J1007">
        <v>3</v>
      </c>
      <c r="K1007" t="s">
        <v>19</v>
      </c>
      <c r="L1007">
        <v>2009</v>
      </c>
    </row>
    <row r="1008" spans="1:12">
      <c r="A1008" t="s">
        <v>174</v>
      </c>
      <c r="B1008" t="s">
        <v>171</v>
      </c>
      <c r="C1008" t="s">
        <v>173</v>
      </c>
      <c r="D1008" t="s">
        <v>233</v>
      </c>
      <c r="E1008" s="5" t="s">
        <v>230</v>
      </c>
      <c r="F1008" t="s">
        <v>52</v>
      </c>
      <c r="G1008" t="s">
        <v>163</v>
      </c>
      <c r="H1008" t="s">
        <v>17</v>
      </c>
      <c r="I1008" t="s">
        <v>149</v>
      </c>
      <c r="J1008">
        <v>2</v>
      </c>
      <c r="K1008" t="s">
        <v>19</v>
      </c>
      <c r="L1008">
        <v>2009</v>
      </c>
    </row>
    <row r="1009" spans="1:12">
      <c r="A1009" t="s">
        <v>174</v>
      </c>
      <c r="B1009" t="s">
        <v>171</v>
      </c>
      <c r="C1009" t="s">
        <v>173</v>
      </c>
      <c r="D1009" t="s">
        <v>172</v>
      </c>
      <c r="E1009" t="s">
        <v>175</v>
      </c>
      <c r="F1009" t="s">
        <v>129</v>
      </c>
      <c r="G1009" t="s">
        <v>163</v>
      </c>
      <c r="H1009" t="s">
        <v>17</v>
      </c>
      <c r="I1009" t="s">
        <v>149</v>
      </c>
      <c r="J1009">
        <v>1</v>
      </c>
      <c r="K1009" t="s">
        <v>19</v>
      </c>
      <c r="L1009">
        <v>2009</v>
      </c>
    </row>
    <row r="1010" spans="1:12">
      <c r="A1010" t="s">
        <v>174</v>
      </c>
      <c r="B1010" t="s">
        <v>189</v>
      </c>
      <c r="C1010" t="s">
        <v>190</v>
      </c>
      <c r="D1010" t="s">
        <v>191</v>
      </c>
      <c r="E1010" s="5" t="s">
        <v>192</v>
      </c>
      <c r="F1010" t="s">
        <v>145</v>
      </c>
      <c r="G1010" t="s">
        <v>163</v>
      </c>
      <c r="H1010" t="s">
        <v>17</v>
      </c>
      <c r="I1010" t="s">
        <v>149</v>
      </c>
      <c r="J1010">
        <v>0</v>
      </c>
      <c r="K1010" t="s">
        <v>19</v>
      </c>
      <c r="L1010">
        <v>2009</v>
      </c>
    </row>
    <row r="1011" spans="1:12">
      <c r="A1011" t="s">
        <v>170</v>
      </c>
      <c r="B1011" t="s">
        <v>198</v>
      </c>
      <c r="C1011" t="s">
        <v>199</v>
      </c>
      <c r="D1011" t="s">
        <v>200</v>
      </c>
      <c r="E1011" s="5" t="s">
        <v>201</v>
      </c>
      <c r="F1011" t="s">
        <v>146</v>
      </c>
      <c r="G1011" t="s">
        <v>163</v>
      </c>
      <c r="H1011" t="s">
        <v>17</v>
      </c>
      <c r="I1011" t="s">
        <v>149</v>
      </c>
      <c r="J1011">
        <v>0</v>
      </c>
      <c r="K1011" t="s">
        <v>19</v>
      </c>
      <c r="L1011">
        <v>2009</v>
      </c>
    </row>
    <row r="1012" spans="1:12">
      <c r="A1012" t="s">
        <v>170</v>
      </c>
      <c r="B1012" t="s">
        <v>194</v>
      </c>
      <c r="C1012" t="s">
        <v>195</v>
      </c>
      <c r="D1012" t="s">
        <v>196</v>
      </c>
      <c r="E1012" s="5" t="s">
        <v>197</v>
      </c>
      <c r="F1012" t="s">
        <v>144</v>
      </c>
      <c r="G1012" t="s">
        <v>163</v>
      </c>
      <c r="H1012" t="s">
        <v>17</v>
      </c>
      <c r="I1012" t="s">
        <v>149</v>
      </c>
      <c r="J1012">
        <v>0</v>
      </c>
      <c r="K1012" t="s">
        <v>19</v>
      </c>
      <c r="L1012">
        <v>2009</v>
      </c>
    </row>
    <row r="1013" spans="1:12">
      <c r="A1013" t="s">
        <v>174</v>
      </c>
      <c r="B1013" t="s">
        <v>211</v>
      </c>
      <c r="C1013" t="s">
        <v>212</v>
      </c>
      <c r="D1013" t="s">
        <v>213</v>
      </c>
      <c r="E1013" s="5" t="s">
        <v>214</v>
      </c>
      <c r="F1013" t="s">
        <v>34</v>
      </c>
      <c r="G1013" t="s">
        <v>163</v>
      </c>
      <c r="H1013" t="s">
        <v>17</v>
      </c>
      <c r="I1013" t="s">
        <v>149</v>
      </c>
      <c r="J1013">
        <v>0</v>
      </c>
      <c r="K1013" t="s">
        <v>19</v>
      </c>
      <c r="L1013">
        <v>2009</v>
      </c>
    </row>
    <row r="1014" spans="1:12">
      <c r="A1014" t="s">
        <v>174</v>
      </c>
      <c r="B1014" t="s">
        <v>183</v>
      </c>
      <c r="C1014" t="s">
        <v>216</v>
      </c>
      <c r="D1014" t="s">
        <v>216</v>
      </c>
      <c r="E1014" s="5" t="s">
        <v>217</v>
      </c>
      <c r="F1014" t="s">
        <v>35</v>
      </c>
      <c r="G1014" t="s">
        <v>163</v>
      </c>
      <c r="H1014" t="s">
        <v>17</v>
      </c>
      <c r="I1014" t="s">
        <v>149</v>
      </c>
      <c r="J1014">
        <v>0</v>
      </c>
      <c r="K1014" t="s">
        <v>19</v>
      </c>
      <c r="L1014">
        <v>2009</v>
      </c>
    </row>
    <row r="1015" spans="1:12">
      <c r="A1015" t="s">
        <v>170</v>
      </c>
      <c r="B1015" t="s">
        <v>179</v>
      </c>
      <c r="C1015" t="s">
        <v>228</v>
      </c>
      <c r="D1015" t="s">
        <v>236</v>
      </c>
      <c r="E1015" t="s">
        <v>237</v>
      </c>
      <c r="F1015" t="s">
        <v>147</v>
      </c>
      <c r="G1015" t="s">
        <v>163</v>
      </c>
      <c r="H1015" t="s">
        <v>17</v>
      </c>
      <c r="I1015" t="s">
        <v>149</v>
      </c>
      <c r="J1015">
        <v>0</v>
      </c>
      <c r="K1015" t="s">
        <v>19</v>
      </c>
      <c r="L1015">
        <v>2009</v>
      </c>
    </row>
    <row r="1016" spans="1:12">
      <c r="A1016" t="s">
        <v>174</v>
      </c>
      <c r="B1016" t="s">
        <v>198</v>
      </c>
      <c r="C1016" t="s">
        <v>231</v>
      </c>
      <c r="D1016" t="s">
        <v>235</v>
      </c>
      <c r="E1016" s="5" t="s">
        <v>230</v>
      </c>
      <c r="F1016" t="s">
        <v>148</v>
      </c>
      <c r="G1016" t="s">
        <v>163</v>
      </c>
      <c r="H1016" t="s">
        <v>17</v>
      </c>
      <c r="I1016" t="s">
        <v>149</v>
      </c>
      <c r="J1016">
        <v>0</v>
      </c>
      <c r="K1016" t="s">
        <v>19</v>
      </c>
      <c r="L1016">
        <v>2009</v>
      </c>
    </row>
    <row r="1017" spans="1:12">
      <c r="A1017" t="s">
        <v>174</v>
      </c>
      <c r="B1017" t="s">
        <v>198</v>
      </c>
      <c r="C1017" t="s">
        <v>225</v>
      </c>
      <c r="D1017" t="s">
        <v>226</v>
      </c>
      <c r="E1017" s="5" t="s">
        <v>227</v>
      </c>
      <c r="F1017" t="s">
        <v>95</v>
      </c>
      <c r="G1017" t="s">
        <v>163</v>
      </c>
      <c r="H1017" t="s">
        <v>17</v>
      </c>
      <c r="I1017" t="s">
        <v>149</v>
      </c>
      <c r="J1017">
        <v>0</v>
      </c>
      <c r="K1017" t="s">
        <v>19</v>
      </c>
      <c r="L1017">
        <v>2009</v>
      </c>
    </row>
    <row r="1018" spans="1:12">
      <c r="A1018" t="s">
        <v>174</v>
      </c>
      <c r="B1018" t="s">
        <v>171</v>
      </c>
      <c r="C1018" t="s">
        <v>173</v>
      </c>
      <c r="D1018" t="s">
        <v>172</v>
      </c>
      <c r="E1018" t="s">
        <v>175</v>
      </c>
      <c r="F1018" t="s">
        <v>129</v>
      </c>
      <c r="G1018" t="s">
        <v>163</v>
      </c>
      <c r="H1018" t="s">
        <v>20</v>
      </c>
      <c r="I1018" t="s">
        <v>149</v>
      </c>
      <c r="J1018">
        <v>399.5</v>
      </c>
      <c r="L1018">
        <v>2009</v>
      </c>
    </row>
    <row r="1019" spans="1:12">
      <c r="A1019" t="s">
        <v>174</v>
      </c>
      <c r="B1019" t="s">
        <v>189</v>
      </c>
      <c r="C1019" t="s">
        <v>190</v>
      </c>
      <c r="D1019" t="s">
        <v>191</v>
      </c>
      <c r="E1019" s="5" t="s">
        <v>192</v>
      </c>
      <c r="F1019" t="s">
        <v>145</v>
      </c>
      <c r="G1019" t="s">
        <v>163</v>
      </c>
      <c r="H1019" t="s">
        <v>20</v>
      </c>
      <c r="I1019" t="s">
        <v>149</v>
      </c>
      <c r="J1019">
        <v>374.1</v>
      </c>
      <c r="L1019">
        <v>2009</v>
      </c>
    </row>
    <row r="1020" spans="1:12">
      <c r="A1020" t="s">
        <v>174</v>
      </c>
      <c r="B1020" t="s">
        <v>198</v>
      </c>
      <c r="C1020" t="s">
        <v>225</v>
      </c>
      <c r="D1020" t="s">
        <v>226</v>
      </c>
      <c r="E1020" s="5" t="s">
        <v>227</v>
      </c>
      <c r="F1020" t="s">
        <v>95</v>
      </c>
      <c r="G1020" t="s">
        <v>163</v>
      </c>
      <c r="H1020" t="s">
        <v>20</v>
      </c>
      <c r="I1020" t="s">
        <v>149</v>
      </c>
      <c r="J1020">
        <v>366</v>
      </c>
      <c r="L1020">
        <v>2009</v>
      </c>
    </row>
    <row r="1021" spans="1:12">
      <c r="A1021" t="s">
        <v>174</v>
      </c>
      <c r="B1021" t="s">
        <v>179</v>
      </c>
      <c r="C1021" t="s">
        <v>180</v>
      </c>
      <c r="D1021" t="s">
        <v>181</v>
      </c>
      <c r="E1021" t="s">
        <v>182</v>
      </c>
      <c r="F1021" t="s">
        <v>143</v>
      </c>
      <c r="G1021" t="s">
        <v>163</v>
      </c>
      <c r="H1021" t="s">
        <v>20</v>
      </c>
      <c r="I1021" t="s">
        <v>149</v>
      </c>
      <c r="J1021">
        <v>365.6</v>
      </c>
      <c r="L1021">
        <v>2009</v>
      </c>
    </row>
    <row r="1022" spans="1:12">
      <c r="A1022" t="s">
        <v>170</v>
      </c>
      <c r="B1022" t="s">
        <v>198</v>
      </c>
      <c r="C1022" t="s">
        <v>199</v>
      </c>
      <c r="D1022" t="s">
        <v>200</v>
      </c>
      <c r="E1022" s="5" t="s">
        <v>201</v>
      </c>
      <c r="F1022" t="s">
        <v>146</v>
      </c>
      <c r="G1022" t="s">
        <v>163</v>
      </c>
      <c r="H1022" t="s">
        <v>20</v>
      </c>
      <c r="I1022" t="s">
        <v>149</v>
      </c>
      <c r="J1022">
        <v>362.8</v>
      </c>
      <c r="L1022">
        <v>2009</v>
      </c>
    </row>
    <row r="1023" spans="1:12">
      <c r="A1023" t="s">
        <v>174</v>
      </c>
      <c r="B1023" t="s">
        <v>183</v>
      </c>
      <c r="C1023" t="s">
        <v>216</v>
      </c>
      <c r="D1023" t="s">
        <v>216</v>
      </c>
      <c r="E1023" s="5" t="s">
        <v>217</v>
      </c>
      <c r="F1023" t="s">
        <v>35</v>
      </c>
      <c r="G1023" t="s">
        <v>163</v>
      </c>
      <c r="H1023" t="s">
        <v>20</v>
      </c>
      <c r="I1023" t="s">
        <v>149</v>
      </c>
      <c r="J1023">
        <v>362.8</v>
      </c>
      <c r="L1023">
        <v>2009</v>
      </c>
    </row>
    <row r="1024" spans="1:12">
      <c r="A1024" t="s">
        <v>174</v>
      </c>
      <c r="B1024" t="s">
        <v>171</v>
      </c>
      <c r="C1024" t="s">
        <v>173</v>
      </c>
      <c r="D1024" t="s">
        <v>233</v>
      </c>
      <c r="E1024" s="5" t="s">
        <v>230</v>
      </c>
      <c r="F1024" t="s">
        <v>52</v>
      </c>
      <c r="G1024" t="s">
        <v>163</v>
      </c>
      <c r="H1024" t="s">
        <v>20</v>
      </c>
      <c r="I1024" t="s">
        <v>149</v>
      </c>
      <c r="J1024">
        <v>359.6</v>
      </c>
      <c r="L1024">
        <v>2009</v>
      </c>
    </row>
    <row r="1025" spans="1:12">
      <c r="A1025" t="s">
        <v>174</v>
      </c>
      <c r="B1025" t="s">
        <v>198</v>
      </c>
      <c r="C1025" t="s">
        <v>231</v>
      </c>
      <c r="D1025" t="s">
        <v>235</v>
      </c>
      <c r="E1025" s="5" t="s">
        <v>230</v>
      </c>
      <c r="F1025" t="s">
        <v>148</v>
      </c>
      <c r="G1025" t="s">
        <v>163</v>
      </c>
      <c r="H1025" t="s">
        <v>20</v>
      </c>
      <c r="I1025" t="s">
        <v>149</v>
      </c>
      <c r="J1025">
        <v>356.5</v>
      </c>
      <c r="L1025">
        <v>2009</v>
      </c>
    </row>
    <row r="1026" spans="1:12">
      <c r="A1026" t="s">
        <v>174</v>
      </c>
      <c r="B1026" t="s">
        <v>211</v>
      </c>
      <c r="C1026" t="s">
        <v>212</v>
      </c>
      <c r="D1026" t="s">
        <v>213</v>
      </c>
      <c r="E1026" s="5" t="s">
        <v>214</v>
      </c>
      <c r="F1026" t="s">
        <v>34</v>
      </c>
      <c r="G1026" t="s">
        <v>163</v>
      </c>
      <c r="H1026" t="s">
        <v>20</v>
      </c>
      <c r="I1026" t="s">
        <v>149</v>
      </c>
      <c r="J1026">
        <v>350.3</v>
      </c>
      <c r="L1026">
        <v>2009</v>
      </c>
    </row>
    <row r="1027" spans="1:12">
      <c r="A1027" t="s">
        <v>170</v>
      </c>
      <c r="B1027" t="s">
        <v>194</v>
      </c>
      <c r="C1027" t="s">
        <v>195</v>
      </c>
      <c r="D1027" t="s">
        <v>196</v>
      </c>
      <c r="E1027" s="5" t="s">
        <v>197</v>
      </c>
      <c r="F1027" t="s">
        <v>144</v>
      </c>
      <c r="G1027" t="s">
        <v>163</v>
      </c>
      <c r="H1027" t="s">
        <v>20</v>
      </c>
      <c r="I1027" t="s">
        <v>149</v>
      </c>
      <c r="J1027">
        <v>0</v>
      </c>
      <c r="L1027">
        <v>2009</v>
      </c>
    </row>
    <row r="1028" spans="1:12">
      <c r="A1028" t="s">
        <v>170</v>
      </c>
      <c r="B1028" t="s">
        <v>179</v>
      </c>
      <c r="C1028" t="s">
        <v>228</v>
      </c>
      <c r="D1028" t="s">
        <v>236</v>
      </c>
      <c r="E1028" t="s">
        <v>237</v>
      </c>
      <c r="F1028" t="s">
        <v>147</v>
      </c>
      <c r="G1028" t="s">
        <v>163</v>
      </c>
      <c r="H1028" t="s">
        <v>20</v>
      </c>
      <c r="I1028" t="s">
        <v>149</v>
      </c>
      <c r="J1028">
        <v>0</v>
      </c>
      <c r="L1028">
        <v>2009</v>
      </c>
    </row>
    <row r="1029" spans="1:12">
      <c r="A1029" t="s">
        <v>174</v>
      </c>
      <c r="B1029" t="s">
        <v>179</v>
      </c>
      <c r="C1029" t="s">
        <v>180</v>
      </c>
      <c r="D1029" t="s">
        <v>181</v>
      </c>
      <c r="E1029" t="s">
        <v>182</v>
      </c>
      <c r="F1029" t="s">
        <v>143</v>
      </c>
      <c r="G1029" t="s">
        <v>163</v>
      </c>
      <c r="H1029" t="s">
        <v>21</v>
      </c>
      <c r="I1029" t="s">
        <v>149</v>
      </c>
      <c r="J1029">
        <v>117</v>
      </c>
      <c r="K1029" t="s">
        <v>19</v>
      </c>
      <c r="L1029">
        <v>2009</v>
      </c>
    </row>
    <row r="1030" spans="1:12">
      <c r="A1030" t="s">
        <v>174</v>
      </c>
      <c r="B1030" t="s">
        <v>198</v>
      </c>
      <c r="C1030" t="s">
        <v>225</v>
      </c>
      <c r="D1030" t="s">
        <v>226</v>
      </c>
      <c r="E1030" s="5" t="s">
        <v>227</v>
      </c>
      <c r="F1030" t="s">
        <v>95</v>
      </c>
      <c r="G1030" t="s">
        <v>163</v>
      </c>
      <c r="H1030" t="s">
        <v>21</v>
      </c>
      <c r="I1030" t="s">
        <v>149</v>
      </c>
      <c r="J1030">
        <v>75</v>
      </c>
      <c r="K1030" t="s">
        <v>19</v>
      </c>
      <c r="L1030">
        <v>2009</v>
      </c>
    </row>
    <row r="1031" spans="1:12">
      <c r="A1031" t="s">
        <v>174</v>
      </c>
      <c r="B1031" t="s">
        <v>171</v>
      </c>
      <c r="C1031" t="s">
        <v>173</v>
      </c>
      <c r="D1031" t="s">
        <v>233</v>
      </c>
      <c r="E1031" s="5" t="s">
        <v>230</v>
      </c>
      <c r="F1031" t="s">
        <v>52</v>
      </c>
      <c r="G1031" t="s">
        <v>163</v>
      </c>
      <c r="H1031" t="s">
        <v>21</v>
      </c>
      <c r="I1031" t="s">
        <v>149</v>
      </c>
      <c r="J1031">
        <v>59</v>
      </c>
      <c r="K1031" t="s">
        <v>19</v>
      </c>
      <c r="L1031">
        <v>2009</v>
      </c>
    </row>
    <row r="1032" spans="1:12">
      <c r="A1032" t="s">
        <v>174</v>
      </c>
      <c r="B1032" t="s">
        <v>171</v>
      </c>
      <c r="C1032" t="s">
        <v>173</v>
      </c>
      <c r="D1032" t="s">
        <v>172</v>
      </c>
      <c r="E1032" t="s">
        <v>175</v>
      </c>
      <c r="F1032" t="s">
        <v>129</v>
      </c>
      <c r="G1032" t="s">
        <v>163</v>
      </c>
      <c r="H1032" t="s">
        <v>21</v>
      </c>
      <c r="I1032" t="s">
        <v>149</v>
      </c>
      <c r="J1032">
        <v>46</v>
      </c>
      <c r="K1032" t="s">
        <v>19</v>
      </c>
      <c r="L1032">
        <v>2009</v>
      </c>
    </row>
    <row r="1033" spans="1:12">
      <c r="A1033" t="s">
        <v>174</v>
      </c>
      <c r="B1033" t="s">
        <v>183</v>
      </c>
      <c r="C1033" t="s">
        <v>216</v>
      </c>
      <c r="D1033" t="s">
        <v>216</v>
      </c>
      <c r="E1033" s="5" t="s">
        <v>217</v>
      </c>
      <c r="F1033" t="s">
        <v>35</v>
      </c>
      <c r="G1033" t="s">
        <v>163</v>
      </c>
      <c r="H1033" t="s">
        <v>21</v>
      </c>
      <c r="I1033" t="s">
        <v>149</v>
      </c>
      <c r="J1033">
        <v>46</v>
      </c>
      <c r="K1033" t="s">
        <v>19</v>
      </c>
      <c r="L1033">
        <v>2009</v>
      </c>
    </row>
    <row r="1034" spans="1:12">
      <c r="A1034" t="s">
        <v>174</v>
      </c>
      <c r="B1034" t="s">
        <v>189</v>
      </c>
      <c r="C1034" t="s">
        <v>190</v>
      </c>
      <c r="D1034" t="s">
        <v>191</v>
      </c>
      <c r="E1034" s="5" t="s">
        <v>192</v>
      </c>
      <c r="F1034" t="s">
        <v>145</v>
      </c>
      <c r="G1034" t="s">
        <v>163</v>
      </c>
      <c r="H1034" t="s">
        <v>21</v>
      </c>
      <c r="I1034" t="s">
        <v>149</v>
      </c>
      <c r="J1034">
        <v>41</v>
      </c>
      <c r="K1034" t="s">
        <v>19</v>
      </c>
      <c r="L1034">
        <v>2009</v>
      </c>
    </row>
    <row r="1035" spans="1:12">
      <c r="A1035" t="s">
        <v>170</v>
      </c>
      <c r="B1035" t="s">
        <v>198</v>
      </c>
      <c r="C1035" t="s">
        <v>199</v>
      </c>
      <c r="D1035" t="s">
        <v>200</v>
      </c>
      <c r="E1035" s="5" t="s">
        <v>201</v>
      </c>
      <c r="F1035" t="s">
        <v>146</v>
      </c>
      <c r="G1035" t="s">
        <v>163</v>
      </c>
      <c r="H1035" t="s">
        <v>21</v>
      </c>
      <c r="I1035" t="s">
        <v>149</v>
      </c>
      <c r="J1035">
        <v>31</v>
      </c>
      <c r="K1035" t="s">
        <v>19</v>
      </c>
      <c r="L1035">
        <v>2009</v>
      </c>
    </row>
    <row r="1036" spans="1:12">
      <c r="A1036" t="s">
        <v>174</v>
      </c>
      <c r="B1036" t="s">
        <v>198</v>
      </c>
      <c r="C1036" t="s">
        <v>231</v>
      </c>
      <c r="D1036" t="s">
        <v>235</v>
      </c>
      <c r="E1036" s="5" t="s">
        <v>230</v>
      </c>
      <c r="F1036" t="s">
        <v>148</v>
      </c>
      <c r="G1036" t="s">
        <v>163</v>
      </c>
      <c r="H1036" t="s">
        <v>21</v>
      </c>
      <c r="I1036" t="s">
        <v>149</v>
      </c>
      <c r="J1036">
        <v>21</v>
      </c>
      <c r="K1036" t="s">
        <v>19</v>
      </c>
      <c r="L1036">
        <v>2009</v>
      </c>
    </row>
    <row r="1037" spans="1:12">
      <c r="A1037" t="s">
        <v>174</v>
      </c>
      <c r="B1037" t="s">
        <v>211</v>
      </c>
      <c r="C1037" t="s">
        <v>212</v>
      </c>
      <c r="D1037" t="s">
        <v>213</v>
      </c>
      <c r="E1037" s="5" t="s">
        <v>214</v>
      </c>
      <c r="F1037" t="s">
        <v>34</v>
      </c>
      <c r="G1037" t="s">
        <v>163</v>
      </c>
      <c r="H1037" t="s">
        <v>21</v>
      </c>
      <c r="I1037" t="s">
        <v>149</v>
      </c>
      <c r="J1037">
        <v>19</v>
      </c>
      <c r="K1037" t="s">
        <v>19</v>
      </c>
      <c r="L1037">
        <v>2009</v>
      </c>
    </row>
    <row r="1038" spans="1:12">
      <c r="A1038" t="s">
        <v>170</v>
      </c>
      <c r="B1038" t="s">
        <v>194</v>
      </c>
      <c r="C1038" t="s">
        <v>195</v>
      </c>
      <c r="D1038" t="s">
        <v>196</v>
      </c>
      <c r="E1038" s="5" t="s">
        <v>197</v>
      </c>
      <c r="F1038" t="s">
        <v>144</v>
      </c>
      <c r="G1038" t="s">
        <v>163</v>
      </c>
      <c r="H1038" t="s">
        <v>21</v>
      </c>
      <c r="I1038" t="s">
        <v>149</v>
      </c>
      <c r="J1038">
        <v>14</v>
      </c>
      <c r="K1038" t="s">
        <v>19</v>
      </c>
      <c r="L1038">
        <v>2009</v>
      </c>
    </row>
    <row r="1039" spans="1:12">
      <c r="A1039" t="s">
        <v>170</v>
      </c>
      <c r="B1039" t="s">
        <v>179</v>
      </c>
      <c r="C1039" t="s">
        <v>228</v>
      </c>
      <c r="D1039" t="s">
        <v>236</v>
      </c>
      <c r="E1039" t="s">
        <v>237</v>
      </c>
      <c r="F1039" t="s">
        <v>147</v>
      </c>
      <c r="G1039" t="s">
        <v>163</v>
      </c>
      <c r="H1039" t="s">
        <v>21</v>
      </c>
      <c r="I1039" t="s">
        <v>149</v>
      </c>
      <c r="J1039">
        <v>9</v>
      </c>
      <c r="K1039" t="s">
        <v>19</v>
      </c>
      <c r="L1039">
        <v>2009</v>
      </c>
    </row>
    <row r="1040" spans="1:12">
      <c r="A1040" t="s">
        <v>174</v>
      </c>
      <c r="B1040" t="s">
        <v>198</v>
      </c>
      <c r="C1040" t="s">
        <v>231</v>
      </c>
      <c r="D1040" t="s">
        <v>235</v>
      </c>
      <c r="E1040" s="5" t="s">
        <v>230</v>
      </c>
      <c r="F1040" t="s">
        <v>148</v>
      </c>
      <c r="G1040" t="s">
        <v>163</v>
      </c>
      <c r="H1040" t="s">
        <v>22</v>
      </c>
      <c r="I1040" t="s">
        <v>149</v>
      </c>
      <c r="J1040" s="6">
        <v>9.5200000000000007E-2</v>
      </c>
      <c r="K1040" t="s">
        <v>23</v>
      </c>
      <c r="L1040">
        <v>2009</v>
      </c>
    </row>
    <row r="1041" spans="1:12">
      <c r="A1041" t="s">
        <v>174</v>
      </c>
      <c r="B1041" t="s">
        <v>211</v>
      </c>
      <c r="C1041" t="s">
        <v>212</v>
      </c>
      <c r="D1041" t="s">
        <v>213</v>
      </c>
      <c r="E1041" s="5" t="s">
        <v>214</v>
      </c>
      <c r="F1041" t="s">
        <v>34</v>
      </c>
      <c r="G1041" t="s">
        <v>163</v>
      </c>
      <c r="H1041" t="s">
        <v>22</v>
      </c>
      <c r="I1041" t="s">
        <v>149</v>
      </c>
      <c r="J1041" s="6">
        <v>0.15790000000000001</v>
      </c>
      <c r="K1041" t="s">
        <v>23</v>
      </c>
      <c r="L1041">
        <v>2009</v>
      </c>
    </row>
    <row r="1042" spans="1:12">
      <c r="A1042" t="s">
        <v>170</v>
      </c>
      <c r="B1042" t="s">
        <v>198</v>
      </c>
      <c r="C1042" t="s">
        <v>199</v>
      </c>
      <c r="D1042" t="s">
        <v>200</v>
      </c>
      <c r="E1042" s="5" t="s">
        <v>201</v>
      </c>
      <c r="F1042" t="s">
        <v>146</v>
      </c>
      <c r="G1042" t="s">
        <v>163</v>
      </c>
      <c r="H1042" t="s">
        <v>22</v>
      </c>
      <c r="I1042" t="s">
        <v>149</v>
      </c>
      <c r="J1042" s="6">
        <v>0.19350000000000001</v>
      </c>
      <c r="K1042" t="s">
        <v>23</v>
      </c>
      <c r="L1042">
        <v>2009</v>
      </c>
    </row>
    <row r="1043" spans="1:12">
      <c r="A1043" t="s">
        <v>174</v>
      </c>
      <c r="B1043" t="s">
        <v>189</v>
      </c>
      <c r="C1043" t="s">
        <v>190</v>
      </c>
      <c r="D1043" t="s">
        <v>191</v>
      </c>
      <c r="E1043" s="5" t="s">
        <v>192</v>
      </c>
      <c r="F1043" t="s">
        <v>145</v>
      </c>
      <c r="G1043" t="s">
        <v>163</v>
      </c>
      <c r="H1043" t="s">
        <v>22</v>
      </c>
      <c r="I1043" t="s">
        <v>149</v>
      </c>
      <c r="J1043" s="6">
        <v>0.1951</v>
      </c>
      <c r="K1043" t="s">
        <v>23</v>
      </c>
      <c r="L1043">
        <v>2009</v>
      </c>
    </row>
    <row r="1044" spans="1:12">
      <c r="A1044" t="s">
        <v>174</v>
      </c>
      <c r="B1044" t="s">
        <v>183</v>
      </c>
      <c r="C1044" t="s">
        <v>216</v>
      </c>
      <c r="D1044" t="s">
        <v>216</v>
      </c>
      <c r="E1044" s="5" t="s">
        <v>217</v>
      </c>
      <c r="F1044" t="s">
        <v>35</v>
      </c>
      <c r="G1044" t="s">
        <v>163</v>
      </c>
      <c r="H1044" t="s">
        <v>22</v>
      </c>
      <c r="I1044" t="s">
        <v>149</v>
      </c>
      <c r="J1044" s="6">
        <v>0.21740000000000001</v>
      </c>
      <c r="K1044" t="s">
        <v>23</v>
      </c>
      <c r="L1044">
        <v>2009</v>
      </c>
    </row>
    <row r="1045" spans="1:12">
      <c r="A1045" t="s">
        <v>174</v>
      </c>
      <c r="B1045" t="s">
        <v>171</v>
      </c>
      <c r="C1045" t="s">
        <v>173</v>
      </c>
      <c r="D1045" t="s">
        <v>233</v>
      </c>
      <c r="E1045" s="5" t="s">
        <v>230</v>
      </c>
      <c r="F1045" t="s">
        <v>52</v>
      </c>
      <c r="G1045" t="s">
        <v>163</v>
      </c>
      <c r="H1045" t="s">
        <v>22</v>
      </c>
      <c r="I1045" t="s">
        <v>149</v>
      </c>
      <c r="J1045" s="6">
        <v>0.2203</v>
      </c>
      <c r="K1045" t="s">
        <v>23</v>
      </c>
      <c r="L1045">
        <v>2009</v>
      </c>
    </row>
    <row r="1046" spans="1:12">
      <c r="A1046" t="s">
        <v>174</v>
      </c>
      <c r="B1046" t="s">
        <v>179</v>
      </c>
      <c r="C1046" t="s">
        <v>180</v>
      </c>
      <c r="D1046" t="s">
        <v>181</v>
      </c>
      <c r="E1046" t="s">
        <v>182</v>
      </c>
      <c r="F1046" t="s">
        <v>143</v>
      </c>
      <c r="G1046" t="s">
        <v>163</v>
      </c>
      <c r="H1046" t="s">
        <v>22</v>
      </c>
      <c r="I1046" t="s">
        <v>149</v>
      </c>
      <c r="J1046" s="6">
        <v>0.23930000000000001</v>
      </c>
      <c r="K1046" t="s">
        <v>23</v>
      </c>
      <c r="L1046">
        <v>2009</v>
      </c>
    </row>
    <row r="1047" spans="1:12">
      <c r="A1047" t="s">
        <v>174</v>
      </c>
      <c r="B1047" t="s">
        <v>198</v>
      </c>
      <c r="C1047" t="s">
        <v>225</v>
      </c>
      <c r="D1047" t="s">
        <v>226</v>
      </c>
      <c r="E1047" s="5" t="s">
        <v>227</v>
      </c>
      <c r="F1047" t="s">
        <v>95</v>
      </c>
      <c r="G1047" t="s">
        <v>163</v>
      </c>
      <c r="H1047" t="s">
        <v>22</v>
      </c>
      <c r="I1047" t="s">
        <v>149</v>
      </c>
      <c r="J1047" s="6">
        <v>0.29330000000000001</v>
      </c>
      <c r="K1047" t="s">
        <v>23</v>
      </c>
      <c r="L1047">
        <v>2009</v>
      </c>
    </row>
    <row r="1048" spans="1:12">
      <c r="A1048" t="s">
        <v>174</v>
      </c>
      <c r="B1048" t="s">
        <v>171</v>
      </c>
      <c r="C1048" t="s">
        <v>173</v>
      </c>
      <c r="D1048" t="s">
        <v>172</v>
      </c>
      <c r="E1048" t="s">
        <v>175</v>
      </c>
      <c r="F1048" t="s">
        <v>129</v>
      </c>
      <c r="G1048" t="s">
        <v>163</v>
      </c>
      <c r="H1048" t="s">
        <v>22</v>
      </c>
      <c r="I1048" t="s">
        <v>149</v>
      </c>
      <c r="J1048" s="6">
        <v>0.52170000000000005</v>
      </c>
      <c r="K1048" t="s">
        <v>23</v>
      </c>
      <c r="L1048">
        <v>2009</v>
      </c>
    </row>
    <row r="1049" spans="1:12">
      <c r="A1049" t="s">
        <v>170</v>
      </c>
      <c r="B1049" t="s">
        <v>194</v>
      </c>
      <c r="C1049" t="s">
        <v>195</v>
      </c>
      <c r="D1049" t="s">
        <v>196</v>
      </c>
      <c r="E1049" s="5" t="s">
        <v>197</v>
      </c>
      <c r="F1049" t="s">
        <v>144</v>
      </c>
      <c r="G1049" t="s">
        <v>163</v>
      </c>
      <c r="H1049" t="s">
        <v>22</v>
      </c>
      <c r="I1049" t="s">
        <v>149</v>
      </c>
      <c r="J1049" s="4">
        <v>0</v>
      </c>
      <c r="K1049" t="s">
        <v>23</v>
      </c>
      <c r="L1049">
        <v>2009</v>
      </c>
    </row>
    <row r="1050" spans="1:12">
      <c r="A1050" t="s">
        <v>170</v>
      </c>
      <c r="B1050" t="s">
        <v>179</v>
      </c>
      <c r="C1050" t="s">
        <v>228</v>
      </c>
      <c r="D1050" t="s">
        <v>236</v>
      </c>
      <c r="E1050" t="s">
        <v>237</v>
      </c>
      <c r="F1050" t="s">
        <v>147</v>
      </c>
      <c r="G1050" t="s">
        <v>163</v>
      </c>
      <c r="H1050" t="s">
        <v>22</v>
      </c>
      <c r="I1050" t="s">
        <v>149</v>
      </c>
      <c r="J1050" s="4">
        <v>0</v>
      </c>
      <c r="K1050" t="s">
        <v>23</v>
      </c>
      <c r="L1050">
        <v>2009</v>
      </c>
    </row>
    <row r="1051" spans="1:12">
      <c r="A1051" t="s">
        <v>174</v>
      </c>
      <c r="B1051" t="s">
        <v>189</v>
      </c>
      <c r="C1051" t="s">
        <v>190</v>
      </c>
      <c r="D1051" t="s">
        <v>191</v>
      </c>
      <c r="E1051" s="5" t="s">
        <v>192</v>
      </c>
      <c r="F1051" t="s">
        <v>145</v>
      </c>
      <c r="G1051" t="s">
        <v>163</v>
      </c>
      <c r="H1051" t="s">
        <v>24</v>
      </c>
      <c r="I1051" t="s">
        <v>149</v>
      </c>
      <c r="J1051">
        <v>1</v>
      </c>
      <c r="K1051" t="s">
        <v>19</v>
      </c>
      <c r="L1051">
        <v>2009</v>
      </c>
    </row>
    <row r="1052" spans="1:12">
      <c r="A1052" t="s">
        <v>174</v>
      </c>
      <c r="B1052" t="s">
        <v>198</v>
      </c>
      <c r="C1052" t="s">
        <v>231</v>
      </c>
      <c r="D1052" t="s">
        <v>235</v>
      </c>
      <c r="E1052" s="5" t="s">
        <v>230</v>
      </c>
      <c r="F1052" t="s">
        <v>148</v>
      </c>
      <c r="G1052" t="s">
        <v>163</v>
      </c>
      <c r="H1052" t="s">
        <v>24</v>
      </c>
      <c r="I1052" t="s">
        <v>149</v>
      </c>
      <c r="J1052">
        <v>1</v>
      </c>
      <c r="K1052" t="s">
        <v>19</v>
      </c>
      <c r="L1052">
        <v>2009</v>
      </c>
    </row>
    <row r="1053" spans="1:12">
      <c r="A1053" t="s">
        <v>174</v>
      </c>
      <c r="B1053" t="s">
        <v>171</v>
      </c>
      <c r="C1053" t="s">
        <v>173</v>
      </c>
      <c r="D1053" t="s">
        <v>172</v>
      </c>
      <c r="E1053" t="s">
        <v>175</v>
      </c>
      <c r="F1053" t="s">
        <v>129</v>
      </c>
      <c r="G1053" t="s">
        <v>163</v>
      </c>
      <c r="H1053" t="s">
        <v>24</v>
      </c>
      <c r="I1053" t="s">
        <v>149</v>
      </c>
      <c r="J1053">
        <v>0</v>
      </c>
      <c r="K1053" t="s">
        <v>19</v>
      </c>
      <c r="L1053">
        <v>2009</v>
      </c>
    </row>
    <row r="1054" spans="1:12">
      <c r="A1054" t="s">
        <v>174</v>
      </c>
      <c r="B1054" t="s">
        <v>179</v>
      </c>
      <c r="C1054" t="s">
        <v>180</v>
      </c>
      <c r="D1054" t="s">
        <v>181</v>
      </c>
      <c r="E1054" t="s">
        <v>182</v>
      </c>
      <c r="F1054" t="s">
        <v>143</v>
      </c>
      <c r="G1054" t="s">
        <v>163</v>
      </c>
      <c r="H1054" t="s">
        <v>24</v>
      </c>
      <c r="I1054" t="s">
        <v>149</v>
      </c>
      <c r="J1054">
        <v>0</v>
      </c>
      <c r="K1054" t="s">
        <v>19</v>
      </c>
      <c r="L1054">
        <v>2009</v>
      </c>
    </row>
    <row r="1055" spans="1:12">
      <c r="A1055" t="s">
        <v>170</v>
      </c>
      <c r="B1055" t="s">
        <v>198</v>
      </c>
      <c r="C1055" t="s">
        <v>199</v>
      </c>
      <c r="D1055" t="s">
        <v>200</v>
      </c>
      <c r="E1055" s="5" t="s">
        <v>201</v>
      </c>
      <c r="F1055" t="s">
        <v>146</v>
      </c>
      <c r="G1055" t="s">
        <v>163</v>
      </c>
      <c r="H1055" t="s">
        <v>24</v>
      </c>
      <c r="I1055" t="s">
        <v>149</v>
      </c>
      <c r="J1055">
        <v>0</v>
      </c>
      <c r="K1055" t="s">
        <v>19</v>
      </c>
      <c r="L1055">
        <v>2009</v>
      </c>
    </row>
    <row r="1056" spans="1:12">
      <c r="A1056" t="s">
        <v>170</v>
      </c>
      <c r="B1056" t="s">
        <v>194</v>
      </c>
      <c r="C1056" t="s">
        <v>195</v>
      </c>
      <c r="D1056" t="s">
        <v>196</v>
      </c>
      <c r="E1056" s="5" t="s">
        <v>197</v>
      </c>
      <c r="F1056" t="s">
        <v>144</v>
      </c>
      <c r="G1056" t="s">
        <v>163</v>
      </c>
      <c r="H1056" t="s">
        <v>24</v>
      </c>
      <c r="I1056" t="s">
        <v>149</v>
      </c>
      <c r="J1056">
        <v>0</v>
      </c>
      <c r="K1056" t="s">
        <v>19</v>
      </c>
      <c r="L1056">
        <v>2009</v>
      </c>
    </row>
    <row r="1057" spans="1:12">
      <c r="A1057" t="s">
        <v>174</v>
      </c>
      <c r="B1057" t="s">
        <v>211</v>
      </c>
      <c r="C1057" t="s">
        <v>212</v>
      </c>
      <c r="D1057" t="s">
        <v>213</v>
      </c>
      <c r="E1057" s="5" t="s">
        <v>214</v>
      </c>
      <c r="F1057" t="s">
        <v>34</v>
      </c>
      <c r="G1057" t="s">
        <v>163</v>
      </c>
      <c r="H1057" t="s">
        <v>24</v>
      </c>
      <c r="I1057" t="s">
        <v>149</v>
      </c>
      <c r="J1057">
        <v>0</v>
      </c>
      <c r="K1057" t="s">
        <v>19</v>
      </c>
      <c r="L1057">
        <v>2009</v>
      </c>
    </row>
    <row r="1058" spans="1:12">
      <c r="A1058" t="s">
        <v>174</v>
      </c>
      <c r="B1058" t="s">
        <v>183</v>
      </c>
      <c r="C1058" t="s">
        <v>216</v>
      </c>
      <c r="D1058" t="s">
        <v>216</v>
      </c>
      <c r="E1058" s="5" t="s">
        <v>217</v>
      </c>
      <c r="F1058" t="s">
        <v>35</v>
      </c>
      <c r="G1058" t="s">
        <v>163</v>
      </c>
      <c r="H1058" t="s">
        <v>24</v>
      </c>
      <c r="I1058" t="s">
        <v>149</v>
      </c>
      <c r="J1058">
        <v>0</v>
      </c>
      <c r="K1058" t="s">
        <v>19</v>
      </c>
      <c r="L1058">
        <v>2009</v>
      </c>
    </row>
    <row r="1059" spans="1:12">
      <c r="A1059" t="s">
        <v>170</v>
      </c>
      <c r="B1059" t="s">
        <v>179</v>
      </c>
      <c r="C1059" t="s">
        <v>228</v>
      </c>
      <c r="D1059" t="s">
        <v>236</v>
      </c>
      <c r="E1059" t="s">
        <v>237</v>
      </c>
      <c r="F1059" t="s">
        <v>147</v>
      </c>
      <c r="G1059" t="s">
        <v>163</v>
      </c>
      <c r="H1059" t="s">
        <v>24</v>
      </c>
      <c r="I1059" t="s">
        <v>149</v>
      </c>
      <c r="J1059">
        <v>0</v>
      </c>
      <c r="K1059" t="s">
        <v>19</v>
      </c>
      <c r="L1059">
        <v>2009</v>
      </c>
    </row>
    <row r="1060" spans="1:12">
      <c r="A1060" t="s">
        <v>174</v>
      </c>
      <c r="B1060" t="s">
        <v>171</v>
      </c>
      <c r="C1060" t="s">
        <v>173</v>
      </c>
      <c r="D1060" t="s">
        <v>233</v>
      </c>
      <c r="E1060" s="5" t="s">
        <v>230</v>
      </c>
      <c r="F1060" t="s">
        <v>52</v>
      </c>
      <c r="G1060" t="s">
        <v>163</v>
      </c>
      <c r="H1060" t="s">
        <v>24</v>
      </c>
      <c r="I1060" t="s">
        <v>149</v>
      </c>
      <c r="J1060">
        <v>0</v>
      </c>
      <c r="K1060" t="s">
        <v>19</v>
      </c>
      <c r="L1060">
        <v>2009</v>
      </c>
    </row>
    <row r="1061" spans="1:12">
      <c r="A1061" t="s">
        <v>174</v>
      </c>
      <c r="B1061" t="s">
        <v>198</v>
      </c>
      <c r="C1061" t="s">
        <v>225</v>
      </c>
      <c r="D1061" t="s">
        <v>226</v>
      </c>
      <c r="E1061" s="5" t="s">
        <v>227</v>
      </c>
      <c r="F1061" t="s">
        <v>95</v>
      </c>
      <c r="G1061" t="s">
        <v>163</v>
      </c>
      <c r="H1061" t="s">
        <v>24</v>
      </c>
      <c r="I1061" t="s">
        <v>149</v>
      </c>
      <c r="J1061">
        <v>0</v>
      </c>
      <c r="K1061" t="s">
        <v>19</v>
      </c>
      <c r="L1061">
        <v>2009</v>
      </c>
    </row>
    <row r="1062" spans="1:12">
      <c r="A1062" t="s">
        <v>174</v>
      </c>
      <c r="B1062" t="s">
        <v>171</v>
      </c>
      <c r="C1062" t="s">
        <v>173</v>
      </c>
      <c r="D1062" t="s">
        <v>172</v>
      </c>
      <c r="E1062" t="s">
        <v>175</v>
      </c>
      <c r="F1062" t="s">
        <v>129</v>
      </c>
      <c r="G1062" t="s">
        <v>163</v>
      </c>
      <c r="H1062" t="s">
        <v>17</v>
      </c>
      <c r="I1062" t="s">
        <v>149</v>
      </c>
      <c r="J1062">
        <v>3</v>
      </c>
      <c r="K1062" t="s">
        <v>19</v>
      </c>
      <c r="L1062">
        <v>2008</v>
      </c>
    </row>
    <row r="1063" spans="1:12">
      <c r="A1063" t="s">
        <v>174</v>
      </c>
      <c r="B1063" t="s">
        <v>179</v>
      </c>
      <c r="C1063" t="s">
        <v>180</v>
      </c>
      <c r="D1063" t="s">
        <v>181</v>
      </c>
      <c r="E1063" t="s">
        <v>182</v>
      </c>
      <c r="F1063" t="s">
        <v>150</v>
      </c>
      <c r="G1063" t="s">
        <v>163</v>
      </c>
      <c r="H1063" t="s">
        <v>17</v>
      </c>
      <c r="I1063" t="s">
        <v>149</v>
      </c>
      <c r="J1063">
        <v>2</v>
      </c>
      <c r="K1063" t="s">
        <v>19</v>
      </c>
      <c r="L1063">
        <v>2008</v>
      </c>
    </row>
    <row r="1064" spans="1:12">
      <c r="A1064" t="s">
        <v>174</v>
      </c>
      <c r="B1064" t="s">
        <v>183</v>
      </c>
      <c r="C1064" t="s">
        <v>216</v>
      </c>
      <c r="D1064" t="s">
        <v>216</v>
      </c>
      <c r="E1064" s="5" t="s">
        <v>217</v>
      </c>
      <c r="F1064" t="s">
        <v>35</v>
      </c>
      <c r="G1064" t="s">
        <v>163</v>
      </c>
      <c r="H1064" t="s">
        <v>17</v>
      </c>
      <c r="I1064" t="s">
        <v>149</v>
      </c>
      <c r="J1064">
        <v>2</v>
      </c>
      <c r="K1064" t="s">
        <v>19</v>
      </c>
      <c r="L1064">
        <v>2008</v>
      </c>
    </row>
    <row r="1065" spans="1:12">
      <c r="A1065" t="s">
        <v>174</v>
      </c>
      <c r="B1065" t="s">
        <v>171</v>
      </c>
      <c r="C1065" t="s">
        <v>173</v>
      </c>
      <c r="D1065" t="s">
        <v>233</v>
      </c>
      <c r="E1065" s="5" t="s">
        <v>230</v>
      </c>
      <c r="F1065" t="s">
        <v>52</v>
      </c>
      <c r="G1065" t="s">
        <v>163</v>
      </c>
      <c r="H1065" t="s">
        <v>17</v>
      </c>
      <c r="I1065" t="s">
        <v>149</v>
      </c>
      <c r="J1065">
        <v>1</v>
      </c>
      <c r="K1065" t="s">
        <v>19</v>
      </c>
      <c r="L1065">
        <v>2008</v>
      </c>
    </row>
    <row r="1066" spans="1:12">
      <c r="A1066" t="s">
        <v>174</v>
      </c>
      <c r="B1066" t="s">
        <v>198</v>
      </c>
      <c r="C1066" t="s">
        <v>225</v>
      </c>
      <c r="D1066" t="s">
        <v>226</v>
      </c>
      <c r="E1066" s="5" t="s">
        <v>227</v>
      </c>
      <c r="F1066" t="s">
        <v>95</v>
      </c>
      <c r="G1066" t="s">
        <v>163</v>
      </c>
      <c r="H1066" t="s">
        <v>17</v>
      </c>
      <c r="I1066" t="s">
        <v>149</v>
      </c>
      <c r="J1066">
        <v>1</v>
      </c>
      <c r="K1066" t="s">
        <v>19</v>
      </c>
      <c r="L1066">
        <v>2008</v>
      </c>
    </row>
    <row r="1067" spans="1:12">
      <c r="A1067" t="s">
        <v>174</v>
      </c>
      <c r="B1067" t="s">
        <v>189</v>
      </c>
      <c r="C1067" t="s">
        <v>190</v>
      </c>
      <c r="D1067" t="s">
        <v>191</v>
      </c>
      <c r="E1067" s="5" t="s">
        <v>192</v>
      </c>
      <c r="F1067" t="s">
        <v>145</v>
      </c>
      <c r="G1067" t="s">
        <v>163</v>
      </c>
      <c r="H1067" t="s">
        <v>17</v>
      </c>
      <c r="I1067" t="s">
        <v>149</v>
      </c>
      <c r="J1067">
        <v>0</v>
      </c>
      <c r="K1067" t="s">
        <v>19</v>
      </c>
      <c r="L1067">
        <v>2008</v>
      </c>
    </row>
    <row r="1068" spans="1:12">
      <c r="A1068" t="s">
        <v>170</v>
      </c>
      <c r="B1068" t="s">
        <v>198</v>
      </c>
      <c r="C1068" t="s">
        <v>199</v>
      </c>
      <c r="D1068" t="s">
        <v>200</v>
      </c>
      <c r="E1068" s="5" t="s">
        <v>201</v>
      </c>
      <c r="F1068" t="s">
        <v>146</v>
      </c>
      <c r="G1068" t="s">
        <v>163</v>
      </c>
      <c r="H1068" t="s">
        <v>17</v>
      </c>
      <c r="I1068" t="s">
        <v>149</v>
      </c>
      <c r="J1068">
        <v>0</v>
      </c>
      <c r="K1068" t="s">
        <v>19</v>
      </c>
      <c r="L1068">
        <v>2008</v>
      </c>
    </row>
    <row r="1069" spans="1:12">
      <c r="A1069" t="s">
        <v>170</v>
      </c>
      <c r="B1069" t="s">
        <v>194</v>
      </c>
      <c r="C1069" t="s">
        <v>195</v>
      </c>
      <c r="D1069" t="s">
        <v>196</v>
      </c>
      <c r="E1069" s="5" t="s">
        <v>197</v>
      </c>
      <c r="F1069" t="s">
        <v>151</v>
      </c>
      <c r="G1069" t="s">
        <v>163</v>
      </c>
      <c r="H1069" t="s">
        <v>17</v>
      </c>
      <c r="I1069" t="s">
        <v>149</v>
      </c>
      <c r="J1069">
        <v>0</v>
      </c>
      <c r="K1069" t="s">
        <v>19</v>
      </c>
      <c r="L1069">
        <v>2008</v>
      </c>
    </row>
    <row r="1070" spans="1:12">
      <c r="A1070" t="s">
        <v>174</v>
      </c>
      <c r="B1070" t="s">
        <v>211</v>
      </c>
      <c r="C1070" t="s">
        <v>212</v>
      </c>
      <c r="D1070" t="s">
        <v>213</v>
      </c>
      <c r="E1070" s="5" t="s">
        <v>214</v>
      </c>
      <c r="F1070" t="s">
        <v>34</v>
      </c>
      <c r="G1070" t="s">
        <v>163</v>
      </c>
      <c r="H1070" t="s">
        <v>17</v>
      </c>
      <c r="I1070" t="s">
        <v>149</v>
      </c>
      <c r="J1070">
        <v>0</v>
      </c>
      <c r="K1070" t="s">
        <v>19</v>
      </c>
      <c r="L1070">
        <v>2008</v>
      </c>
    </row>
    <row r="1071" spans="1:12">
      <c r="A1071" t="s">
        <v>170</v>
      </c>
      <c r="B1071" t="s">
        <v>179</v>
      </c>
      <c r="C1071" t="s">
        <v>228</v>
      </c>
      <c r="D1071" t="s">
        <v>236</v>
      </c>
      <c r="E1071" t="s">
        <v>237</v>
      </c>
      <c r="F1071" t="s">
        <v>147</v>
      </c>
      <c r="G1071" t="s">
        <v>163</v>
      </c>
      <c r="H1071" t="s">
        <v>17</v>
      </c>
      <c r="I1071" t="s">
        <v>149</v>
      </c>
      <c r="J1071">
        <v>0</v>
      </c>
      <c r="K1071" t="s">
        <v>19</v>
      </c>
      <c r="L1071">
        <v>2008</v>
      </c>
    </row>
    <row r="1072" spans="1:12">
      <c r="A1072" t="s">
        <v>174</v>
      </c>
      <c r="B1072" t="s">
        <v>198</v>
      </c>
      <c r="C1072" t="s">
        <v>231</v>
      </c>
      <c r="D1072" t="s">
        <v>235</v>
      </c>
      <c r="E1072" s="5" t="s">
        <v>230</v>
      </c>
      <c r="F1072" t="s">
        <v>238</v>
      </c>
      <c r="G1072" t="s">
        <v>163</v>
      </c>
      <c r="H1072" t="s">
        <v>17</v>
      </c>
      <c r="I1072" t="s">
        <v>149</v>
      </c>
      <c r="J1072">
        <v>0</v>
      </c>
      <c r="K1072" t="s">
        <v>19</v>
      </c>
      <c r="L1072">
        <v>2008</v>
      </c>
    </row>
    <row r="1073" spans="1:12">
      <c r="A1073" t="s">
        <v>174</v>
      </c>
      <c r="B1073" t="s">
        <v>171</v>
      </c>
      <c r="C1073" t="s">
        <v>173</v>
      </c>
      <c r="D1073" t="s">
        <v>172</v>
      </c>
      <c r="E1073" t="s">
        <v>175</v>
      </c>
      <c r="F1073" t="s">
        <v>129</v>
      </c>
      <c r="G1073" t="s">
        <v>163</v>
      </c>
      <c r="H1073" t="s">
        <v>20</v>
      </c>
      <c r="I1073" t="s">
        <v>149</v>
      </c>
      <c r="J1073">
        <v>428.5</v>
      </c>
      <c r="L1073">
        <v>2008</v>
      </c>
    </row>
    <row r="1074" spans="1:12">
      <c r="A1074" t="s">
        <v>174</v>
      </c>
      <c r="B1074" t="s">
        <v>211</v>
      </c>
      <c r="C1074" t="s">
        <v>212</v>
      </c>
      <c r="D1074" t="s">
        <v>213</v>
      </c>
      <c r="E1074" s="5" t="s">
        <v>214</v>
      </c>
      <c r="F1074" t="s">
        <v>34</v>
      </c>
      <c r="G1074" t="s">
        <v>163</v>
      </c>
      <c r="H1074" t="s">
        <v>20</v>
      </c>
      <c r="I1074" t="s">
        <v>149</v>
      </c>
      <c r="J1074">
        <v>344.2</v>
      </c>
      <c r="L1074">
        <v>2008</v>
      </c>
    </row>
    <row r="1075" spans="1:12">
      <c r="A1075" t="s">
        <v>174</v>
      </c>
      <c r="B1075" t="s">
        <v>171</v>
      </c>
      <c r="C1075" t="s">
        <v>173</v>
      </c>
      <c r="D1075" t="s">
        <v>233</v>
      </c>
      <c r="E1075" s="5" t="s">
        <v>230</v>
      </c>
      <c r="F1075" t="s">
        <v>52</v>
      </c>
      <c r="G1075" t="s">
        <v>163</v>
      </c>
      <c r="H1075" t="s">
        <v>20</v>
      </c>
      <c r="I1075" t="s">
        <v>149</v>
      </c>
      <c r="J1075">
        <v>336.7</v>
      </c>
      <c r="L1075">
        <v>2008</v>
      </c>
    </row>
    <row r="1076" spans="1:12">
      <c r="A1076" t="s">
        <v>170</v>
      </c>
      <c r="B1076" t="s">
        <v>194</v>
      </c>
      <c r="C1076" t="s">
        <v>195</v>
      </c>
      <c r="D1076" t="s">
        <v>196</v>
      </c>
      <c r="E1076" s="5" t="s">
        <v>197</v>
      </c>
      <c r="F1076" t="s">
        <v>151</v>
      </c>
      <c r="G1076" t="s">
        <v>163</v>
      </c>
      <c r="H1076" t="s">
        <v>20</v>
      </c>
      <c r="I1076" t="s">
        <v>149</v>
      </c>
      <c r="J1076">
        <v>332</v>
      </c>
      <c r="L1076">
        <v>2008</v>
      </c>
    </row>
    <row r="1077" spans="1:12">
      <c r="A1077" t="s">
        <v>174</v>
      </c>
      <c r="B1077" t="s">
        <v>179</v>
      </c>
      <c r="C1077" t="s">
        <v>180</v>
      </c>
      <c r="D1077" t="s">
        <v>181</v>
      </c>
      <c r="E1077" t="s">
        <v>182</v>
      </c>
      <c r="F1077" t="s">
        <v>150</v>
      </c>
      <c r="G1077" t="s">
        <v>163</v>
      </c>
      <c r="H1077" t="s">
        <v>20</v>
      </c>
      <c r="I1077" t="s">
        <v>149</v>
      </c>
      <c r="J1077">
        <v>326.89999999999998</v>
      </c>
      <c r="L1077">
        <v>2008</v>
      </c>
    </row>
    <row r="1078" spans="1:12">
      <c r="A1078" t="s">
        <v>174</v>
      </c>
      <c r="B1078" t="s">
        <v>198</v>
      </c>
      <c r="C1078" t="s">
        <v>225</v>
      </c>
      <c r="D1078" t="s">
        <v>226</v>
      </c>
      <c r="E1078" s="5" t="s">
        <v>227</v>
      </c>
      <c r="F1078" t="s">
        <v>95</v>
      </c>
      <c r="G1078" t="s">
        <v>163</v>
      </c>
      <c r="H1078" t="s">
        <v>20</v>
      </c>
      <c r="I1078" t="s">
        <v>149</v>
      </c>
      <c r="J1078">
        <v>323.2</v>
      </c>
      <c r="L1078">
        <v>2008</v>
      </c>
    </row>
    <row r="1079" spans="1:12">
      <c r="A1079" t="s">
        <v>174</v>
      </c>
      <c r="B1079" t="s">
        <v>183</v>
      </c>
      <c r="C1079" t="s">
        <v>216</v>
      </c>
      <c r="D1079" t="s">
        <v>216</v>
      </c>
      <c r="E1079" s="5" t="s">
        <v>217</v>
      </c>
      <c r="F1079" t="s">
        <v>35</v>
      </c>
      <c r="G1079" t="s">
        <v>163</v>
      </c>
      <c r="H1079" t="s">
        <v>20</v>
      </c>
      <c r="I1079" t="s">
        <v>149</v>
      </c>
      <c r="J1079">
        <v>312.3</v>
      </c>
      <c r="L1079">
        <v>2008</v>
      </c>
    </row>
    <row r="1080" spans="1:12">
      <c r="A1080" t="s">
        <v>170</v>
      </c>
      <c r="B1080" t="s">
        <v>179</v>
      </c>
      <c r="C1080" t="s">
        <v>228</v>
      </c>
      <c r="D1080" t="s">
        <v>236</v>
      </c>
      <c r="E1080" t="s">
        <v>237</v>
      </c>
      <c r="F1080" t="s">
        <v>147</v>
      </c>
      <c r="G1080" t="s">
        <v>163</v>
      </c>
      <c r="H1080" t="s">
        <v>20</v>
      </c>
      <c r="I1080" t="s">
        <v>149</v>
      </c>
      <c r="J1080">
        <v>311.3</v>
      </c>
      <c r="L1080">
        <v>2008</v>
      </c>
    </row>
    <row r="1081" spans="1:12">
      <c r="A1081" t="s">
        <v>174</v>
      </c>
      <c r="B1081" t="s">
        <v>189</v>
      </c>
      <c r="C1081" t="s">
        <v>190</v>
      </c>
      <c r="D1081" t="s">
        <v>191</v>
      </c>
      <c r="E1081" s="5" t="s">
        <v>192</v>
      </c>
      <c r="F1081" t="s">
        <v>145</v>
      </c>
      <c r="G1081" t="s">
        <v>163</v>
      </c>
      <c r="H1081" t="s">
        <v>20</v>
      </c>
      <c r="I1081" t="s">
        <v>149</v>
      </c>
      <c r="J1081">
        <v>306.7</v>
      </c>
      <c r="L1081">
        <v>2008</v>
      </c>
    </row>
    <row r="1082" spans="1:12">
      <c r="A1082" t="s">
        <v>170</v>
      </c>
      <c r="B1082" t="s">
        <v>198</v>
      </c>
      <c r="C1082" t="s">
        <v>199</v>
      </c>
      <c r="D1082" t="s">
        <v>200</v>
      </c>
      <c r="E1082" s="5" t="s">
        <v>201</v>
      </c>
      <c r="F1082" t="s">
        <v>146</v>
      </c>
      <c r="G1082" t="s">
        <v>163</v>
      </c>
      <c r="H1082" t="s">
        <v>20</v>
      </c>
      <c r="I1082" t="s">
        <v>149</v>
      </c>
      <c r="J1082">
        <v>293.8</v>
      </c>
      <c r="L1082">
        <v>2008</v>
      </c>
    </row>
    <row r="1083" spans="1:12">
      <c r="A1083" t="s">
        <v>174</v>
      </c>
      <c r="B1083" t="s">
        <v>198</v>
      </c>
      <c r="C1083" t="s">
        <v>231</v>
      </c>
      <c r="D1083" t="s">
        <v>235</v>
      </c>
      <c r="E1083" t="s">
        <v>230</v>
      </c>
      <c r="F1083" t="s">
        <v>238</v>
      </c>
      <c r="G1083" t="s">
        <v>163</v>
      </c>
      <c r="H1083" t="s">
        <v>20</v>
      </c>
      <c r="I1083" t="s">
        <v>149</v>
      </c>
      <c r="J1083">
        <v>273.7</v>
      </c>
      <c r="L1083">
        <v>2008</v>
      </c>
    </row>
    <row r="1084" spans="1:12">
      <c r="A1084" t="s">
        <v>174</v>
      </c>
      <c r="B1084" t="s">
        <v>179</v>
      </c>
      <c r="C1084" t="s">
        <v>180</v>
      </c>
      <c r="D1084" t="s">
        <v>181</v>
      </c>
      <c r="E1084" t="s">
        <v>182</v>
      </c>
      <c r="F1084" t="s">
        <v>150</v>
      </c>
      <c r="G1084" t="s">
        <v>163</v>
      </c>
      <c r="H1084" t="s">
        <v>21</v>
      </c>
      <c r="I1084" t="s">
        <v>149</v>
      </c>
      <c r="J1084">
        <v>77</v>
      </c>
      <c r="K1084" t="s">
        <v>19</v>
      </c>
      <c r="L1084">
        <v>2008</v>
      </c>
    </row>
    <row r="1085" spans="1:12">
      <c r="A1085" t="s">
        <v>174</v>
      </c>
      <c r="B1085" t="s">
        <v>198</v>
      </c>
      <c r="C1085" t="s">
        <v>225</v>
      </c>
      <c r="D1085" t="s">
        <v>226</v>
      </c>
      <c r="E1085" s="5" t="s">
        <v>227</v>
      </c>
      <c r="F1085" t="s">
        <v>95</v>
      </c>
      <c r="G1085" t="s">
        <v>163</v>
      </c>
      <c r="H1085" t="s">
        <v>21</v>
      </c>
      <c r="I1085" t="s">
        <v>149</v>
      </c>
      <c r="J1085">
        <v>41</v>
      </c>
      <c r="K1085" t="s">
        <v>19</v>
      </c>
      <c r="L1085">
        <v>2008</v>
      </c>
    </row>
    <row r="1086" spans="1:12">
      <c r="A1086" t="s">
        <v>174</v>
      </c>
      <c r="B1086" t="s">
        <v>171</v>
      </c>
      <c r="C1086" t="s">
        <v>173</v>
      </c>
      <c r="D1086" t="s">
        <v>172</v>
      </c>
      <c r="E1086" t="s">
        <v>175</v>
      </c>
      <c r="F1086" t="s">
        <v>129</v>
      </c>
      <c r="G1086" t="s">
        <v>163</v>
      </c>
      <c r="H1086" t="s">
        <v>21</v>
      </c>
      <c r="I1086" t="s">
        <v>149</v>
      </c>
      <c r="J1086">
        <v>37</v>
      </c>
      <c r="K1086" t="s">
        <v>19</v>
      </c>
      <c r="L1086">
        <v>2008</v>
      </c>
    </row>
    <row r="1087" spans="1:12">
      <c r="A1087" t="s">
        <v>174</v>
      </c>
      <c r="B1087" t="s">
        <v>189</v>
      </c>
      <c r="C1087" t="s">
        <v>190</v>
      </c>
      <c r="D1087" t="s">
        <v>191</v>
      </c>
      <c r="E1087" s="5" t="s">
        <v>192</v>
      </c>
      <c r="F1087" t="s">
        <v>145</v>
      </c>
      <c r="G1087" t="s">
        <v>163</v>
      </c>
      <c r="H1087" t="s">
        <v>21</v>
      </c>
      <c r="I1087" t="s">
        <v>149</v>
      </c>
      <c r="J1087">
        <v>32</v>
      </c>
      <c r="K1087" t="s">
        <v>19</v>
      </c>
      <c r="L1087">
        <v>2008</v>
      </c>
    </row>
    <row r="1088" spans="1:12">
      <c r="A1088" t="s">
        <v>170</v>
      </c>
      <c r="B1088" t="s">
        <v>198</v>
      </c>
      <c r="C1088" t="s">
        <v>199</v>
      </c>
      <c r="D1088" t="s">
        <v>200</v>
      </c>
      <c r="E1088" s="5" t="s">
        <v>201</v>
      </c>
      <c r="F1088" t="s">
        <v>146</v>
      </c>
      <c r="G1088" t="s">
        <v>163</v>
      </c>
      <c r="H1088" t="s">
        <v>21</v>
      </c>
      <c r="I1088" t="s">
        <v>149</v>
      </c>
      <c r="J1088">
        <v>31</v>
      </c>
      <c r="K1088" t="s">
        <v>19</v>
      </c>
      <c r="L1088">
        <v>2008</v>
      </c>
    </row>
    <row r="1089" spans="1:12">
      <c r="A1089" t="s">
        <v>174</v>
      </c>
      <c r="B1089" t="s">
        <v>171</v>
      </c>
      <c r="C1089" t="s">
        <v>173</v>
      </c>
      <c r="D1089" t="s">
        <v>233</v>
      </c>
      <c r="E1089" s="5" t="s">
        <v>230</v>
      </c>
      <c r="F1089" t="s">
        <v>52</v>
      </c>
      <c r="G1089" t="s">
        <v>163</v>
      </c>
      <c r="H1089" t="s">
        <v>21</v>
      </c>
      <c r="I1089" t="s">
        <v>149</v>
      </c>
      <c r="J1089">
        <v>26</v>
      </c>
      <c r="K1089" t="s">
        <v>19</v>
      </c>
      <c r="L1089">
        <v>2008</v>
      </c>
    </row>
    <row r="1090" spans="1:12">
      <c r="A1090" t="s">
        <v>174</v>
      </c>
      <c r="B1090" t="s">
        <v>183</v>
      </c>
      <c r="C1090" t="s">
        <v>216</v>
      </c>
      <c r="D1090" t="s">
        <v>216</v>
      </c>
      <c r="E1090" s="5" t="s">
        <v>217</v>
      </c>
      <c r="F1090" t="s">
        <v>35</v>
      </c>
      <c r="G1090" t="s">
        <v>163</v>
      </c>
      <c r="H1090" t="s">
        <v>21</v>
      </c>
      <c r="I1090" t="s">
        <v>149</v>
      </c>
      <c r="J1090">
        <v>19</v>
      </c>
      <c r="K1090" t="s">
        <v>19</v>
      </c>
      <c r="L1090">
        <v>2008</v>
      </c>
    </row>
    <row r="1091" spans="1:12">
      <c r="A1091" t="s">
        <v>174</v>
      </c>
      <c r="B1091" t="s">
        <v>211</v>
      </c>
      <c r="C1091" t="s">
        <v>212</v>
      </c>
      <c r="D1091" t="s">
        <v>213</v>
      </c>
      <c r="E1091" s="5" t="s">
        <v>214</v>
      </c>
      <c r="F1091" t="s">
        <v>34</v>
      </c>
      <c r="G1091" t="s">
        <v>163</v>
      </c>
      <c r="H1091" t="s">
        <v>21</v>
      </c>
      <c r="I1091" t="s">
        <v>149</v>
      </c>
      <c r="J1091">
        <v>18</v>
      </c>
      <c r="K1091" t="s">
        <v>19</v>
      </c>
      <c r="L1091">
        <v>2008</v>
      </c>
    </row>
    <row r="1092" spans="1:12">
      <c r="A1092" t="s">
        <v>170</v>
      </c>
      <c r="B1092" t="s">
        <v>194</v>
      </c>
      <c r="C1092" t="s">
        <v>195</v>
      </c>
      <c r="D1092" t="s">
        <v>196</v>
      </c>
      <c r="E1092" s="5" t="s">
        <v>197</v>
      </c>
      <c r="F1092" t="s">
        <v>151</v>
      </c>
      <c r="G1092" t="s">
        <v>163</v>
      </c>
      <c r="H1092" t="s">
        <v>21</v>
      </c>
      <c r="I1092" t="s">
        <v>149</v>
      </c>
      <c r="J1092">
        <v>16</v>
      </c>
      <c r="K1092" t="s">
        <v>19</v>
      </c>
      <c r="L1092">
        <v>2008</v>
      </c>
    </row>
    <row r="1093" spans="1:12">
      <c r="A1093" t="s">
        <v>174</v>
      </c>
      <c r="B1093" t="s">
        <v>198</v>
      </c>
      <c r="C1093" t="s">
        <v>231</v>
      </c>
      <c r="D1093" t="s">
        <v>235</v>
      </c>
      <c r="E1093" t="s">
        <v>230</v>
      </c>
      <c r="F1093" t="s">
        <v>238</v>
      </c>
      <c r="G1093" t="s">
        <v>163</v>
      </c>
      <c r="H1093" t="s">
        <v>21</v>
      </c>
      <c r="I1093" t="s">
        <v>149</v>
      </c>
      <c r="J1093">
        <v>15</v>
      </c>
      <c r="K1093" t="s">
        <v>19</v>
      </c>
      <c r="L1093">
        <v>2008</v>
      </c>
    </row>
    <row r="1094" spans="1:12">
      <c r="A1094" t="s">
        <v>170</v>
      </c>
      <c r="B1094" t="s">
        <v>179</v>
      </c>
      <c r="C1094" t="s">
        <v>228</v>
      </c>
      <c r="D1094" t="s">
        <v>236</v>
      </c>
      <c r="E1094" t="s">
        <v>237</v>
      </c>
      <c r="F1094" t="s">
        <v>147</v>
      </c>
      <c r="G1094" t="s">
        <v>163</v>
      </c>
      <c r="H1094" t="s">
        <v>21</v>
      </c>
      <c r="I1094" t="s">
        <v>149</v>
      </c>
      <c r="J1094">
        <v>13</v>
      </c>
      <c r="K1094" t="s">
        <v>19</v>
      </c>
      <c r="L1094">
        <v>2008</v>
      </c>
    </row>
    <row r="1095" spans="1:12">
      <c r="A1095" t="s">
        <v>170</v>
      </c>
      <c r="B1095" t="s">
        <v>198</v>
      </c>
      <c r="C1095" t="s">
        <v>199</v>
      </c>
      <c r="D1095" t="s">
        <v>200</v>
      </c>
      <c r="E1095" s="5" t="s">
        <v>201</v>
      </c>
      <c r="F1095" t="s">
        <v>146</v>
      </c>
      <c r="G1095" t="s">
        <v>163</v>
      </c>
      <c r="H1095" t="s">
        <v>22</v>
      </c>
      <c r="I1095" t="s">
        <v>149</v>
      </c>
      <c r="J1095" s="6">
        <v>0.19350000000000001</v>
      </c>
      <c r="K1095" t="s">
        <v>23</v>
      </c>
      <c r="L1095">
        <v>2008</v>
      </c>
    </row>
    <row r="1096" spans="1:12">
      <c r="A1096" t="s">
        <v>174</v>
      </c>
      <c r="B1096" t="s">
        <v>198</v>
      </c>
      <c r="C1096" t="s">
        <v>231</v>
      </c>
      <c r="D1096" t="s">
        <v>235</v>
      </c>
      <c r="E1096" t="s">
        <v>230</v>
      </c>
      <c r="F1096" t="s">
        <v>238</v>
      </c>
      <c r="G1096" t="s">
        <v>163</v>
      </c>
      <c r="H1096" t="s">
        <v>22</v>
      </c>
      <c r="I1096" t="s">
        <v>149</v>
      </c>
      <c r="J1096" s="4">
        <v>0.2</v>
      </c>
      <c r="K1096" t="s">
        <v>23</v>
      </c>
      <c r="L1096">
        <v>2008</v>
      </c>
    </row>
    <row r="1097" spans="1:12">
      <c r="A1097" t="s">
        <v>170</v>
      </c>
      <c r="B1097" t="s">
        <v>179</v>
      </c>
      <c r="C1097" t="s">
        <v>228</v>
      </c>
      <c r="D1097" t="s">
        <v>236</v>
      </c>
      <c r="E1097" t="s">
        <v>237</v>
      </c>
      <c r="F1097" t="s">
        <v>147</v>
      </c>
      <c r="G1097" t="s">
        <v>163</v>
      </c>
      <c r="H1097" t="s">
        <v>22</v>
      </c>
      <c r="I1097" t="s">
        <v>149</v>
      </c>
      <c r="J1097" s="6">
        <v>0.30769999999999997</v>
      </c>
      <c r="K1097" t="s">
        <v>23</v>
      </c>
      <c r="L1097">
        <v>2008</v>
      </c>
    </row>
    <row r="1098" spans="1:12">
      <c r="A1098" t="s">
        <v>170</v>
      </c>
      <c r="B1098" t="s">
        <v>194</v>
      </c>
      <c r="C1098" t="s">
        <v>195</v>
      </c>
      <c r="D1098" t="s">
        <v>196</v>
      </c>
      <c r="E1098" s="5" t="s">
        <v>197</v>
      </c>
      <c r="F1098" t="s">
        <v>151</v>
      </c>
      <c r="G1098" t="s">
        <v>163</v>
      </c>
      <c r="H1098" t="s">
        <v>22</v>
      </c>
      <c r="I1098" t="s">
        <v>149</v>
      </c>
      <c r="J1098" s="6">
        <v>0.3125</v>
      </c>
      <c r="K1098" t="s">
        <v>23</v>
      </c>
      <c r="L1098">
        <v>2008</v>
      </c>
    </row>
    <row r="1099" spans="1:12">
      <c r="A1099" t="s">
        <v>174</v>
      </c>
      <c r="B1099" t="s">
        <v>171</v>
      </c>
      <c r="C1099" t="s">
        <v>173</v>
      </c>
      <c r="D1099" t="s">
        <v>172</v>
      </c>
      <c r="E1099" t="s">
        <v>175</v>
      </c>
      <c r="F1099" t="s">
        <v>129</v>
      </c>
      <c r="G1099" t="s">
        <v>163</v>
      </c>
      <c r="H1099" t="s">
        <v>22</v>
      </c>
      <c r="I1099" t="s">
        <v>149</v>
      </c>
      <c r="J1099" s="6">
        <v>0.40539999999999998</v>
      </c>
      <c r="K1099" t="s">
        <v>23</v>
      </c>
      <c r="L1099">
        <v>2008</v>
      </c>
    </row>
    <row r="1100" spans="1:12">
      <c r="A1100" t="s">
        <v>174</v>
      </c>
      <c r="B1100" t="s">
        <v>189</v>
      </c>
      <c r="C1100" t="s">
        <v>190</v>
      </c>
      <c r="D1100" t="s">
        <v>191</v>
      </c>
      <c r="E1100" s="5" t="s">
        <v>192</v>
      </c>
      <c r="F1100" t="s">
        <v>145</v>
      </c>
      <c r="G1100" t="s">
        <v>163</v>
      </c>
      <c r="H1100" t="s">
        <v>22</v>
      </c>
      <c r="I1100" t="s">
        <v>149</v>
      </c>
      <c r="J1100" s="6">
        <v>0.5625</v>
      </c>
      <c r="K1100" t="s">
        <v>23</v>
      </c>
      <c r="L1100">
        <v>2008</v>
      </c>
    </row>
    <row r="1101" spans="1:12">
      <c r="A1101" t="s">
        <v>174</v>
      </c>
      <c r="B1101" t="s">
        <v>179</v>
      </c>
      <c r="C1101" t="s">
        <v>180</v>
      </c>
      <c r="D1101" t="s">
        <v>181</v>
      </c>
      <c r="E1101" t="s">
        <v>182</v>
      </c>
      <c r="F1101" t="s">
        <v>150</v>
      </c>
      <c r="G1101" t="s">
        <v>163</v>
      </c>
      <c r="H1101" t="s">
        <v>22</v>
      </c>
      <c r="I1101" t="s">
        <v>149</v>
      </c>
      <c r="J1101" s="6">
        <v>0.58440000000000003</v>
      </c>
      <c r="K1101" t="s">
        <v>23</v>
      </c>
      <c r="L1101">
        <v>2008</v>
      </c>
    </row>
    <row r="1102" spans="1:12">
      <c r="A1102" t="s">
        <v>174</v>
      </c>
      <c r="B1102" t="s">
        <v>183</v>
      </c>
      <c r="C1102" t="s">
        <v>216</v>
      </c>
      <c r="D1102" t="s">
        <v>216</v>
      </c>
      <c r="E1102" s="5" t="s">
        <v>217</v>
      </c>
      <c r="F1102" t="s">
        <v>35</v>
      </c>
      <c r="G1102" t="s">
        <v>163</v>
      </c>
      <c r="H1102" t="s">
        <v>22</v>
      </c>
      <c r="I1102" t="s">
        <v>149</v>
      </c>
      <c r="J1102" s="6">
        <v>0.63160000000000005</v>
      </c>
      <c r="K1102" t="s">
        <v>23</v>
      </c>
      <c r="L1102">
        <v>2008</v>
      </c>
    </row>
    <row r="1103" spans="1:12">
      <c r="A1103" t="s">
        <v>174</v>
      </c>
      <c r="B1103" t="s">
        <v>171</v>
      </c>
      <c r="C1103" t="s">
        <v>173</v>
      </c>
      <c r="D1103" t="s">
        <v>233</v>
      </c>
      <c r="E1103" s="5" t="s">
        <v>230</v>
      </c>
      <c r="F1103" t="s">
        <v>52</v>
      </c>
      <c r="G1103" t="s">
        <v>163</v>
      </c>
      <c r="H1103" t="s">
        <v>22</v>
      </c>
      <c r="I1103" t="s">
        <v>149</v>
      </c>
      <c r="J1103" s="6">
        <v>0.65380000000000005</v>
      </c>
      <c r="K1103" t="s">
        <v>23</v>
      </c>
      <c r="L1103">
        <v>2008</v>
      </c>
    </row>
    <row r="1104" spans="1:12">
      <c r="A1104" t="s">
        <v>174</v>
      </c>
      <c r="B1104" t="s">
        <v>198</v>
      </c>
      <c r="C1104" t="s">
        <v>225</v>
      </c>
      <c r="D1104" t="s">
        <v>226</v>
      </c>
      <c r="E1104" s="5" t="s">
        <v>227</v>
      </c>
      <c r="F1104" t="s">
        <v>95</v>
      </c>
      <c r="G1104" t="s">
        <v>163</v>
      </c>
      <c r="H1104" t="s">
        <v>22</v>
      </c>
      <c r="I1104" t="s">
        <v>149</v>
      </c>
      <c r="J1104" s="6">
        <v>0.70730000000000004</v>
      </c>
      <c r="K1104" t="s">
        <v>23</v>
      </c>
      <c r="L1104">
        <v>2008</v>
      </c>
    </row>
    <row r="1105" spans="1:12">
      <c r="A1105" t="s">
        <v>174</v>
      </c>
      <c r="B1105" t="s">
        <v>211</v>
      </c>
      <c r="C1105" t="s">
        <v>212</v>
      </c>
      <c r="D1105" t="s">
        <v>213</v>
      </c>
      <c r="E1105" s="5" t="s">
        <v>214</v>
      </c>
      <c r="F1105" t="s">
        <v>34</v>
      </c>
      <c r="G1105" t="s">
        <v>163</v>
      </c>
      <c r="H1105" t="s">
        <v>22</v>
      </c>
      <c r="I1105" t="s">
        <v>149</v>
      </c>
      <c r="J1105" s="6">
        <v>0.72219999999999995</v>
      </c>
      <c r="K1105" t="s">
        <v>23</v>
      </c>
      <c r="L1105">
        <v>2008</v>
      </c>
    </row>
    <row r="1106" spans="1:12">
      <c r="A1106" t="s">
        <v>174</v>
      </c>
      <c r="B1106" t="s">
        <v>171</v>
      </c>
      <c r="C1106" t="s">
        <v>173</v>
      </c>
      <c r="D1106" t="s">
        <v>172</v>
      </c>
      <c r="E1106" t="s">
        <v>175</v>
      </c>
      <c r="F1106" t="s">
        <v>129</v>
      </c>
      <c r="G1106" t="s">
        <v>163</v>
      </c>
      <c r="H1106" t="s">
        <v>24</v>
      </c>
      <c r="I1106" t="s">
        <v>149</v>
      </c>
      <c r="J1106">
        <v>0</v>
      </c>
      <c r="K1106" t="s">
        <v>19</v>
      </c>
      <c r="L1106">
        <v>2008</v>
      </c>
    </row>
    <row r="1107" spans="1:12">
      <c r="A1107" t="s">
        <v>174</v>
      </c>
      <c r="B1107" t="s">
        <v>179</v>
      </c>
      <c r="C1107" t="s">
        <v>180</v>
      </c>
      <c r="D1107" t="s">
        <v>181</v>
      </c>
      <c r="E1107" t="s">
        <v>182</v>
      </c>
      <c r="F1107" t="s">
        <v>150</v>
      </c>
      <c r="G1107" t="s">
        <v>163</v>
      </c>
      <c r="H1107" t="s">
        <v>24</v>
      </c>
      <c r="I1107" t="s">
        <v>149</v>
      </c>
      <c r="J1107">
        <v>0</v>
      </c>
      <c r="K1107" t="s">
        <v>19</v>
      </c>
      <c r="L1107">
        <v>2008</v>
      </c>
    </row>
    <row r="1108" spans="1:12">
      <c r="A1108" t="s">
        <v>174</v>
      </c>
      <c r="B1108" t="s">
        <v>189</v>
      </c>
      <c r="C1108" t="s">
        <v>190</v>
      </c>
      <c r="D1108" t="s">
        <v>191</v>
      </c>
      <c r="E1108" s="5" t="s">
        <v>192</v>
      </c>
      <c r="F1108" t="s">
        <v>145</v>
      </c>
      <c r="G1108" t="s">
        <v>163</v>
      </c>
      <c r="H1108" t="s">
        <v>24</v>
      </c>
      <c r="I1108" t="s">
        <v>149</v>
      </c>
      <c r="J1108">
        <v>0</v>
      </c>
      <c r="K1108" t="s">
        <v>19</v>
      </c>
      <c r="L1108">
        <v>2008</v>
      </c>
    </row>
    <row r="1109" spans="1:12">
      <c r="A1109" t="s">
        <v>170</v>
      </c>
      <c r="B1109" t="s">
        <v>198</v>
      </c>
      <c r="C1109" t="s">
        <v>199</v>
      </c>
      <c r="D1109" t="s">
        <v>200</v>
      </c>
      <c r="E1109" s="5" t="s">
        <v>201</v>
      </c>
      <c r="F1109" t="s">
        <v>146</v>
      </c>
      <c r="G1109" t="s">
        <v>163</v>
      </c>
      <c r="H1109" t="s">
        <v>24</v>
      </c>
      <c r="I1109" t="s">
        <v>149</v>
      </c>
      <c r="J1109">
        <v>0</v>
      </c>
      <c r="K1109" t="s">
        <v>19</v>
      </c>
      <c r="L1109">
        <v>2008</v>
      </c>
    </row>
    <row r="1110" spans="1:12">
      <c r="A1110" t="s">
        <v>170</v>
      </c>
      <c r="B1110" t="s">
        <v>194</v>
      </c>
      <c r="C1110" t="s">
        <v>195</v>
      </c>
      <c r="D1110" t="s">
        <v>196</v>
      </c>
      <c r="E1110" s="5" t="s">
        <v>197</v>
      </c>
      <c r="F1110" t="s">
        <v>151</v>
      </c>
      <c r="G1110" t="s">
        <v>163</v>
      </c>
      <c r="H1110" t="s">
        <v>24</v>
      </c>
      <c r="I1110" t="s">
        <v>149</v>
      </c>
      <c r="J1110">
        <v>0</v>
      </c>
      <c r="K1110" t="s">
        <v>19</v>
      </c>
      <c r="L1110">
        <v>2008</v>
      </c>
    </row>
    <row r="1111" spans="1:12">
      <c r="A1111" t="s">
        <v>174</v>
      </c>
      <c r="B1111" t="s">
        <v>211</v>
      </c>
      <c r="C1111" t="s">
        <v>212</v>
      </c>
      <c r="D1111" t="s">
        <v>213</v>
      </c>
      <c r="E1111" s="5" t="s">
        <v>214</v>
      </c>
      <c r="F1111" t="s">
        <v>34</v>
      </c>
      <c r="G1111" t="s">
        <v>163</v>
      </c>
      <c r="H1111" t="s">
        <v>24</v>
      </c>
      <c r="I1111" t="s">
        <v>149</v>
      </c>
      <c r="J1111">
        <v>0</v>
      </c>
      <c r="K1111" t="s">
        <v>19</v>
      </c>
      <c r="L1111">
        <v>2008</v>
      </c>
    </row>
    <row r="1112" spans="1:12">
      <c r="A1112" t="s">
        <v>174</v>
      </c>
      <c r="B1112" t="s">
        <v>183</v>
      </c>
      <c r="C1112" t="s">
        <v>216</v>
      </c>
      <c r="D1112" t="s">
        <v>216</v>
      </c>
      <c r="E1112" s="5" t="s">
        <v>217</v>
      </c>
      <c r="F1112" t="s">
        <v>35</v>
      </c>
      <c r="G1112" t="s">
        <v>163</v>
      </c>
      <c r="H1112" t="s">
        <v>24</v>
      </c>
      <c r="I1112" t="s">
        <v>149</v>
      </c>
      <c r="J1112">
        <v>0</v>
      </c>
      <c r="K1112" t="s">
        <v>19</v>
      </c>
      <c r="L1112">
        <v>2008</v>
      </c>
    </row>
    <row r="1113" spans="1:12">
      <c r="A1113" t="s">
        <v>170</v>
      </c>
      <c r="B1113" t="s">
        <v>179</v>
      </c>
      <c r="C1113" t="s">
        <v>228</v>
      </c>
      <c r="D1113" t="s">
        <v>236</v>
      </c>
      <c r="E1113" t="s">
        <v>237</v>
      </c>
      <c r="F1113" t="s">
        <v>147</v>
      </c>
      <c r="G1113" t="s">
        <v>163</v>
      </c>
      <c r="H1113" t="s">
        <v>24</v>
      </c>
      <c r="I1113" t="s">
        <v>149</v>
      </c>
      <c r="J1113">
        <v>0</v>
      </c>
      <c r="K1113" t="s">
        <v>19</v>
      </c>
      <c r="L1113">
        <v>2008</v>
      </c>
    </row>
    <row r="1114" spans="1:12">
      <c r="A1114" t="s">
        <v>174</v>
      </c>
      <c r="B1114" t="s">
        <v>171</v>
      </c>
      <c r="C1114" t="s">
        <v>173</v>
      </c>
      <c r="D1114" t="s">
        <v>233</v>
      </c>
      <c r="E1114" s="5" t="s">
        <v>230</v>
      </c>
      <c r="F1114" t="s">
        <v>52</v>
      </c>
      <c r="G1114" t="s">
        <v>163</v>
      </c>
      <c r="H1114" t="s">
        <v>24</v>
      </c>
      <c r="I1114" t="s">
        <v>149</v>
      </c>
      <c r="J1114">
        <v>0</v>
      </c>
      <c r="K1114" t="s">
        <v>19</v>
      </c>
      <c r="L1114">
        <v>2008</v>
      </c>
    </row>
    <row r="1115" spans="1:12">
      <c r="A1115" t="s">
        <v>174</v>
      </c>
      <c r="B1115" t="s">
        <v>198</v>
      </c>
      <c r="C1115" t="s">
        <v>225</v>
      </c>
      <c r="D1115" t="s">
        <v>226</v>
      </c>
      <c r="E1115" s="5" t="s">
        <v>227</v>
      </c>
      <c r="F1115" t="s">
        <v>95</v>
      </c>
      <c r="G1115" t="s">
        <v>163</v>
      </c>
      <c r="H1115" t="s">
        <v>24</v>
      </c>
      <c r="I1115" t="s">
        <v>149</v>
      </c>
      <c r="J1115">
        <v>0</v>
      </c>
      <c r="K1115" t="s">
        <v>19</v>
      </c>
      <c r="L1115">
        <v>2008</v>
      </c>
    </row>
    <row r="1116" spans="1:12">
      <c r="A1116" t="s">
        <v>174</v>
      </c>
      <c r="B1116" t="s">
        <v>198</v>
      </c>
      <c r="C1116" t="s">
        <v>231</v>
      </c>
      <c r="D1116" t="s">
        <v>235</v>
      </c>
      <c r="E1116" t="s">
        <v>230</v>
      </c>
      <c r="F1116" t="s">
        <v>238</v>
      </c>
      <c r="G1116" t="s">
        <v>163</v>
      </c>
      <c r="H1116" t="s">
        <v>24</v>
      </c>
      <c r="I1116" t="s">
        <v>149</v>
      </c>
      <c r="J1116">
        <v>0</v>
      </c>
      <c r="K1116" t="s">
        <v>19</v>
      </c>
      <c r="L1116">
        <v>2008</v>
      </c>
    </row>
    <row r="1117" spans="1:12">
      <c r="A1117" t="s">
        <v>174</v>
      </c>
      <c r="B1117" t="s">
        <v>179</v>
      </c>
      <c r="C1117" t="s">
        <v>180</v>
      </c>
      <c r="D1117" t="s">
        <v>181</v>
      </c>
      <c r="E1117" t="s">
        <v>182</v>
      </c>
      <c r="F1117" t="s">
        <v>150</v>
      </c>
      <c r="G1117" t="s">
        <v>163</v>
      </c>
      <c r="H1117" t="s">
        <v>17</v>
      </c>
      <c r="I1117" t="s">
        <v>149</v>
      </c>
      <c r="J1117">
        <v>3</v>
      </c>
      <c r="K1117" t="s">
        <v>19</v>
      </c>
      <c r="L1117">
        <v>2007</v>
      </c>
    </row>
    <row r="1118" spans="1:12">
      <c r="A1118" t="s">
        <v>174</v>
      </c>
      <c r="B1118" t="s">
        <v>171</v>
      </c>
      <c r="C1118" t="s">
        <v>173</v>
      </c>
      <c r="D1118" t="s">
        <v>233</v>
      </c>
      <c r="E1118" s="5" t="s">
        <v>230</v>
      </c>
      <c r="F1118" t="s">
        <v>52</v>
      </c>
      <c r="G1118" t="s">
        <v>163</v>
      </c>
      <c r="H1118" t="s">
        <v>17</v>
      </c>
      <c r="I1118" t="s">
        <v>149</v>
      </c>
      <c r="J1118">
        <v>2</v>
      </c>
      <c r="K1118" t="s">
        <v>19</v>
      </c>
      <c r="L1118">
        <v>2007</v>
      </c>
    </row>
    <row r="1119" spans="1:12">
      <c r="A1119" t="s">
        <v>174</v>
      </c>
      <c r="B1119" t="s">
        <v>183</v>
      </c>
      <c r="C1119" t="s">
        <v>216</v>
      </c>
      <c r="D1119" t="s">
        <v>216</v>
      </c>
      <c r="E1119" s="5" t="s">
        <v>217</v>
      </c>
      <c r="F1119" t="s">
        <v>35</v>
      </c>
      <c r="G1119" t="s">
        <v>163</v>
      </c>
      <c r="H1119" t="s">
        <v>17</v>
      </c>
      <c r="I1119" t="s">
        <v>149</v>
      </c>
      <c r="J1119">
        <v>1</v>
      </c>
      <c r="K1119" t="s">
        <v>19</v>
      </c>
      <c r="L1119">
        <v>2007</v>
      </c>
    </row>
    <row r="1120" spans="1:12">
      <c r="A1120" t="s">
        <v>174</v>
      </c>
      <c r="B1120" t="s">
        <v>198</v>
      </c>
      <c r="C1120" t="s">
        <v>225</v>
      </c>
      <c r="D1120" t="s">
        <v>226</v>
      </c>
      <c r="E1120" s="5" t="s">
        <v>227</v>
      </c>
      <c r="F1120" t="s">
        <v>95</v>
      </c>
      <c r="G1120" t="s">
        <v>163</v>
      </c>
      <c r="H1120" t="s">
        <v>17</v>
      </c>
      <c r="I1120" t="s">
        <v>149</v>
      </c>
      <c r="J1120">
        <v>1</v>
      </c>
      <c r="K1120" t="s">
        <v>19</v>
      </c>
      <c r="L1120">
        <v>2007</v>
      </c>
    </row>
    <row r="1121" spans="1:12">
      <c r="A1121" t="s">
        <v>174</v>
      </c>
      <c r="B1121" t="s">
        <v>171</v>
      </c>
      <c r="C1121" t="s">
        <v>173</v>
      </c>
      <c r="D1121" t="s">
        <v>172</v>
      </c>
      <c r="E1121" t="s">
        <v>175</v>
      </c>
      <c r="F1121" t="s">
        <v>129</v>
      </c>
      <c r="G1121" t="s">
        <v>163</v>
      </c>
      <c r="H1121" t="s">
        <v>17</v>
      </c>
      <c r="I1121" t="s">
        <v>149</v>
      </c>
      <c r="J1121">
        <v>0</v>
      </c>
      <c r="K1121" t="s">
        <v>19</v>
      </c>
      <c r="L1121">
        <v>2007</v>
      </c>
    </row>
    <row r="1122" spans="1:12">
      <c r="A1122" t="s">
        <v>174</v>
      </c>
      <c r="B1122" t="s">
        <v>189</v>
      </c>
      <c r="C1122" t="s">
        <v>190</v>
      </c>
      <c r="D1122" t="s">
        <v>191</v>
      </c>
      <c r="E1122" s="5" t="s">
        <v>192</v>
      </c>
      <c r="F1122" t="s">
        <v>145</v>
      </c>
      <c r="G1122" t="s">
        <v>163</v>
      </c>
      <c r="H1122" t="s">
        <v>17</v>
      </c>
      <c r="I1122" t="s">
        <v>149</v>
      </c>
      <c r="J1122">
        <v>0</v>
      </c>
      <c r="K1122" t="s">
        <v>19</v>
      </c>
      <c r="L1122">
        <v>2007</v>
      </c>
    </row>
    <row r="1123" spans="1:12">
      <c r="A1123" t="s">
        <v>170</v>
      </c>
      <c r="B1123" t="s">
        <v>198</v>
      </c>
      <c r="C1123" t="s">
        <v>199</v>
      </c>
      <c r="D1123" t="s">
        <v>200</v>
      </c>
      <c r="E1123" s="5" t="s">
        <v>201</v>
      </c>
      <c r="F1123" t="s">
        <v>146</v>
      </c>
      <c r="G1123" t="s">
        <v>163</v>
      </c>
      <c r="H1123" t="s">
        <v>17</v>
      </c>
      <c r="I1123" t="s">
        <v>149</v>
      </c>
      <c r="J1123">
        <v>0</v>
      </c>
      <c r="K1123" t="s">
        <v>19</v>
      </c>
      <c r="L1123">
        <v>2007</v>
      </c>
    </row>
    <row r="1124" spans="1:12">
      <c r="A1124" t="s">
        <v>170</v>
      </c>
      <c r="B1124" t="s">
        <v>194</v>
      </c>
      <c r="C1124" t="s">
        <v>195</v>
      </c>
      <c r="D1124" t="s">
        <v>196</v>
      </c>
      <c r="E1124" s="5" t="s">
        <v>197</v>
      </c>
      <c r="F1124" t="s">
        <v>151</v>
      </c>
      <c r="G1124" t="s">
        <v>163</v>
      </c>
      <c r="H1124" t="s">
        <v>17</v>
      </c>
      <c r="I1124" t="s">
        <v>149</v>
      </c>
      <c r="J1124">
        <v>0</v>
      </c>
      <c r="K1124" t="s">
        <v>19</v>
      </c>
      <c r="L1124">
        <v>2007</v>
      </c>
    </row>
    <row r="1125" spans="1:12">
      <c r="A1125" t="s">
        <v>174</v>
      </c>
      <c r="B1125" t="s">
        <v>211</v>
      </c>
      <c r="C1125" t="s">
        <v>212</v>
      </c>
      <c r="D1125" t="s">
        <v>213</v>
      </c>
      <c r="E1125" s="5" t="s">
        <v>214</v>
      </c>
      <c r="F1125" t="s">
        <v>34</v>
      </c>
      <c r="G1125" t="s">
        <v>163</v>
      </c>
      <c r="H1125" t="s">
        <v>17</v>
      </c>
      <c r="I1125" t="s">
        <v>149</v>
      </c>
      <c r="J1125">
        <v>0</v>
      </c>
      <c r="K1125" t="s">
        <v>19</v>
      </c>
      <c r="L1125">
        <v>2007</v>
      </c>
    </row>
    <row r="1126" spans="1:12">
      <c r="A1126" t="s">
        <v>170</v>
      </c>
      <c r="B1126" t="s">
        <v>179</v>
      </c>
      <c r="C1126" t="s">
        <v>228</v>
      </c>
      <c r="D1126" t="s">
        <v>236</v>
      </c>
      <c r="E1126" t="s">
        <v>237</v>
      </c>
      <c r="F1126" t="s">
        <v>147</v>
      </c>
      <c r="G1126" t="s">
        <v>163</v>
      </c>
      <c r="H1126" t="s">
        <v>17</v>
      </c>
      <c r="I1126" t="s">
        <v>149</v>
      </c>
      <c r="J1126">
        <v>0</v>
      </c>
      <c r="K1126" t="s">
        <v>19</v>
      </c>
      <c r="L1126">
        <v>2007</v>
      </c>
    </row>
    <row r="1127" spans="1:12">
      <c r="A1127" t="s">
        <v>174</v>
      </c>
      <c r="B1127" t="s">
        <v>198</v>
      </c>
      <c r="C1127" t="s">
        <v>231</v>
      </c>
      <c r="D1127" t="s">
        <v>235</v>
      </c>
      <c r="E1127" t="s">
        <v>230</v>
      </c>
      <c r="F1127" t="s">
        <v>238</v>
      </c>
      <c r="G1127" t="s">
        <v>163</v>
      </c>
      <c r="H1127" t="s">
        <v>17</v>
      </c>
      <c r="I1127" t="s">
        <v>149</v>
      </c>
      <c r="J1127">
        <v>0</v>
      </c>
      <c r="K1127" t="s">
        <v>19</v>
      </c>
      <c r="L1127">
        <v>2007</v>
      </c>
    </row>
    <row r="1128" spans="1:12">
      <c r="A1128" t="s">
        <v>174</v>
      </c>
      <c r="B1128" t="s">
        <v>171</v>
      </c>
      <c r="C1128" t="s">
        <v>173</v>
      </c>
      <c r="D1128" t="s">
        <v>172</v>
      </c>
      <c r="E1128" t="s">
        <v>175</v>
      </c>
      <c r="F1128" t="s">
        <v>129</v>
      </c>
      <c r="G1128" t="s">
        <v>163</v>
      </c>
      <c r="H1128" t="s">
        <v>20</v>
      </c>
      <c r="I1128" t="s">
        <v>149</v>
      </c>
      <c r="J1128">
        <v>133.1</v>
      </c>
      <c r="L1128">
        <v>2007</v>
      </c>
    </row>
    <row r="1129" spans="1:12">
      <c r="A1129" t="s">
        <v>174</v>
      </c>
      <c r="B1129" t="s">
        <v>171</v>
      </c>
      <c r="C1129" t="s">
        <v>173</v>
      </c>
      <c r="D1129" t="s">
        <v>233</v>
      </c>
      <c r="E1129" s="5" t="s">
        <v>230</v>
      </c>
      <c r="F1129" t="s">
        <v>52</v>
      </c>
      <c r="G1129" t="s">
        <v>163</v>
      </c>
      <c r="H1129" t="s">
        <v>20</v>
      </c>
      <c r="I1129" t="s">
        <v>149</v>
      </c>
      <c r="J1129">
        <v>129.1</v>
      </c>
      <c r="L1129">
        <v>2007</v>
      </c>
    </row>
    <row r="1130" spans="1:12">
      <c r="A1130" t="s">
        <v>174</v>
      </c>
      <c r="B1130" t="s">
        <v>179</v>
      </c>
      <c r="C1130" t="s">
        <v>180</v>
      </c>
      <c r="D1130" t="s">
        <v>181</v>
      </c>
      <c r="E1130" t="s">
        <v>182</v>
      </c>
      <c r="F1130" t="s">
        <v>150</v>
      </c>
      <c r="G1130" t="s">
        <v>163</v>
      </c>
      <c r="H1130" t="s">
        <v>20</v>
      </c>
      <c r="I1130" t="s">
        <v>149</v>
      </c>
      <c r="J1130">
        <v>126.8</v>
      </c>
      <c r="L1130">
        <v>2007</v>
      </c>
    </row>
    <row r="1131" spans="1:12">
      <c r="A1131" t="s">
        <v>174</v>
      </c>
      <c r="B1131" t="s">
        <v>211</v>
      </c>
      <c r="C1131" t="s">
        <v>212</v>
      </c>
      <c r="D1131" t="s">
        <v>213</v>
      </c>
      <c r="E1131" s="5" t="s">
        <v>214</v>
      </c>
      <c r="F1131" t="s">
        <v>34</v>
      </c>
      <c r="G1131" t="s">
        <v>163</v>
      </c>
      <c r="H1131" t="s">
        <v>20</v>
      </c>
      <c r="I1131" t="s">
        <v>149</v>
      </c>
      <c r="J1131">
        <v>126.6</v>
      </c>
      <c r="L1131">
        <v>2007</v>
      </c>
    </row>
    <row r="1132" spans="1:12">
      <c r="A1132" t="s">
        <v>174</v>
      </c>
      <c r="B1132" t="s">
        <v>183</v>
      </c>
      <c r="C1132" t="s">
        <v>216</v>
      </c>
      <c r="D1132" t="s">
        <v>216</v>
      </c>
      <c r="E1132" s="5" t="s">
        <v>217</v>
      </c>
      <c r="F1132" t="s">
        <v>35</v>
      </c>
      <c r="G1132" t="s">
        <v>163</v>
      </c>
      <c r="H1132" t="s">
        <v>20</v>
      </c>
      <c r="I1132" t="s">
        <v>149</v>
      </c>
      <c r="J1132">
        <v>124.3</v>
      </c>
      <c r="L1132">
        <v>2007</v>
      </c>
    </row>
    <row r="1133" spans="1:12">
      <c r="A1133" t="s">
        <v>170</v>
      </c>
      <c r="B1133" t="s">
        <v>198</v>
      </c>
      <c r="C1133" t="s">
        <v>199</v>
      </c>
      <c r="D1133" t="s">
        <v>200</v>
      </c>
      <c r="E1133" s="5" t="s">
        <v>201</v>
      </c>
      <c r="F1133" t="s">
        <v>146</v>
      </c>
      <c r="G1133" t="s">
        <v>163</v>
      </c>
      <c r="H1133" t="s">
        <v>20</v>
      </c>
      <c r="I1133" t="s">
        <v>149</v>
      </c>
      <c r="J1133">
        <v>122.5</v>
      </c>
      <c r="L1133">
        <v>2007</v>
      </c>
    </row>
    <row r="1134" spans="1:12">
      <c r="A1134" t="s">
        <v>174</v>
      </c>
      <c r="B1134" t="s">
        <v>189</v>
      </c>
      <c r="C1134" t="s">
        <v>190</v>
      </c>
      <c r="D1134" t="s">
        <v>191</v>
      </c>
      <c r="E1134" s="5" t="s">
        <v>192</v>
      </c>
      <c r="F1134" t="s">
        <v>145</v>
      </c>
      <c r="G1134" t="s">
        <v>163</v>
      </c>
      <c r="H1134" t="s">
        <v>20</v>
      </c>
      <c r="I1134" t="s">
        <v>149</v>
      </c>
      <c r="J1134">
        <v>122.3</v>
      </c>
      <c r="L1134">
        <v>2007</v>
      </c>
    </row>
    <row r="1135" spans="1:12">
      <c r="A1135" t="s">
        <v>174</v>
      </c>
      <c r="B1135" t="s">
        <v>198</v>
      </c>
      <c r="C1135" t="s">
        <v>225</v>
      </c>
      <c r="D1135" t="s">
        <v>226</v>
      </c>
      <c r="E1135" s="5" t="s">
        <v>227</v>
      </c>
      <c r="F1135" t="s">
        <v>95</v>
      </c>
      <c r="G1135" t="s">
        <v>163</v>
      </c>
      <c r="H1135" t="s">
        <v>20</v>
      </c>
      <c r="I1135" t="s">
        <v>149</v>
      </c>
      <c r="J1135">
        <v>121.6</v>
      </c>
      <c r="L1135">
        <v>2007</v>
      </c>
    </row>
    <row r="1136" spans="1:12">
      <c r="A1136" t="s">
        <v>170</v>
      </c>
      <c r="B1136" t="s">
        <v>194</v>
      </c>
      <c r="C1136" t="s">
        <v>195</v>
      </c>
      <c r="D1136" t="s">
        <v>196</v>
      </c>
      <c r="E1136" s="5" t="s">
        <v>197</v>
      </c>
      <c r="F1136" t="s">
        <v>151</v>
      </c>
      <c r="G1136" t="s">
        <v>163</v>
      </c>
      <c r="H1136" t="s">
        <v>20</v>
      </c>
      <c r="I1136" t="s">
        <v>149</v>
      </c>
      <c r="J1136">
        <v>121</v>
      </c>
      <c r="L1136">
        <v>2007</v>
      </c>
    </row>
    <row r="1137" spans="1:12">
      <c r="A1137" t="s">
        <v>174</v>
      </c>
      <c r="B1137" t="s">
        <v>198</v>
      </c>
      <c r="C1137" t="s">
        <v>231</v>
      </c>
      <c r="D1137" t="s">
        <v>235</v>
      </c>
      <c r="E1137" t="s">
        <v>230</v>
      </c>
      <c r="F1137" t="s">
        <v>238</v>
      </c>
      <c r="G1137" t="s">
        <v>163</v>
      </c>
      <c r="H1137" t="s">
        <v>20</v>
      </c>
      <c r="I1137" t="s">
        <v>149</v>
      </c>
      <c r="J1137">
        <v>119.2</v>
      </c>
      <c r="L1137">
        <v>2007</v>
      </c>
    </row>
    <row r="1138" spans="1:12">
      <c r="A1138" t="s">
        <v>170</v>
      </c>
      <c r="B1138" t="s">
        <v>179</v>
      </c>
      <c r="C1138" t="s">
        <v>228</v>
      </c>
      <c r="D1138" t="s">
        <v>236</v>
      </c>
      <c r="E1138" t="s">
        <v>237</v>
      </c>
      <c r="F1138" t="s">
        <v>147</v>
      </c>
      <c r="G1138" t="s">
        <v>163</v>
      </c>
      <c r="H1138" t="s">
        <v>20</v>
      </c>
      <c r="I1138" t="s">
        <v>149</v>
      </c>
      <c r="J1138">
        <v>112</v>
      </c>
      <c r="L1138">
        <v>2007</v>
      </c>
    </row>
    <row r="1139" spans="1:12">
      <c r="A1139" t="s">
        <v>174</v>
      </c>
      <c r="B1139" t="s">
        <v>198</v>
      </c>
      <c r="C1139" t="s">
        <v>225</v>
      </c>
      <c r="D1139" t="s">
        <v>226</v>
      </c>
      <c r="E1139" s="5" t="s">
        <v>227</v>
      </c>
      <c r="F1139" t="s">
        <v>95</v>
      </c>
      <c r="G1139" t="s">
        <v>163</v>
      </c>
      <c r="H1139" t="s">
        <v>21</v>
      </c>
      <c r="I1139" t="s">
        <v>149</v>
      </c>
      <c r="J1139">
        <v>112</v>
      </c>
      <c r="K1139" t="s">
        <v>19</v>
      </c>
      <c r="L1139">
        <v>2007</v>
      </c>
    </row>
    <row r="1140" spans="1:12">
      <c r="A1140" t="s">
        <v>174</v>
      </c>
      <c r="B1140" t="s">
        <v>179</v>
      </c>
      <c r="C1140" t="s">
        <v>180</v>
      </c>
      <c r="D1140" t="s">
        <v>181</v>
      </c>
      <c r="E1140" t="s">
        <v>182</v>
      </c>
      <c r="F1140" t="s">
        <v>150</v>
      </c>
      <c r="G1140" t="s">
        <v>163</v>
      </c>
      <c r="H1140" t="s">
        <v>21</v>
      </c>
      <c r="I1140" t="s">
        <v>149</v>
      </c>
      <c r="J1140">
        <v>91</v>
      </c>
      <c r="K1140" t="s">
        <v>19</v>
      </c>
      <c r="L1140">
        <v>2007</v>
      </c>
    </row>
    <row r="1141" spans="1:12">
      <c r="A1141" t="s">
        <v>174</v>
      </c>
      <c r="B1141" t="s">
        <v>189</v>
      </c>
      <c r="C1141" t="s">
        <v>190</v>
      </c>
      <c r="D1141" t="s">
        <v>191</v>
      </c>
      <c r="E1141" s="5" t="s">
        <v>192</v>
      </c>
      <c r="F1141" t="s">
        <v>145</v>
      </c>
      <c r="G1141" t="s">
        <v>163</v>
      </c>
      <c r="H1141" t="s">
        <v>21</v>
      </c>
      <c r="I1141" t="s">
        <v>149</v>
      </c>
      <c r="J1141">
        <v>73</v>
      </c>
      <c r="K1141" t="s">
        <v>19</v>
      </c>
      <c r="L1141">
        <v>2007</v>
      </c>
    </row>
    <row r="1142" spans="1:12">
      <c r="A1142" t="s">
        <v>174</v>
      </c>
      <c r="B1142" t="s">
        <v>171</v>
      </c>
      <c r="C1142" t="s">
        <v>173</v>
      </c>
      <c r="D1142" t="s">
        <v>233</v>
      </c>
      <c r="E1142" s="5" t="s">
        <v>230</v>
      </c>
      <c r="F1142" t="s">
        <v>52</v>
      </c>
      <c r="G1142" t="s">
        <v>163</v>
      </c>
      <c r="H1142" t="s">
        <v>21</v>
      </c>
      <c r="I1142" t="s">
        <v>149</v>
      </c>
      <c r="J1142">
        <v>42</v>
      </c>
      <c r="K1142" t="s">
        <v>19</v>
      </c>
      <c r="L1142">
        <v>2007</v>
      </c>
    </row>
    <row r="1143" spans="1:12">
      <c r="A1143" t="s">
        <v>174</v>
      </c>
      <c r="B1143" t="s">
        <v>211</v>
      </c>
      <c r="C1143" t="s">
        <v>212</v>
      </c>
      <c r="D1143" t="s">
        <v>213</v>
      </c>
      <c r="E1143" s="5" t="s">
        <v>214</v>
      </c>
      <c r="F1143" t="s">
        <v>34</v>
      </c>
      <c r="G1143" t="s">
        <v>163</v>
      </c>
      <c r="H1143" t="s">
        <v>21</v>
      </c>
      <c r="I1143" t="s">
        <v>149</v>
      </c>
      <c r="J1143">
        <v>40</v>
      </c>
      <c r="K1143" t="s">
        <v>19</v>
      </c>
      <c r="L1143">
        <v>2007</v>
      </c>
    </row>
    <row r="1144" spans="1:12">
      <c r="A1144" t="s">
        <v>170</v>
      </c>
      <c r="B1144" t="s">
        <v>194</v>
      </c>
      <c r="C1144" t="s">
        <v>195</v>
      </c>
      <c r="D1144" t="s">
        <v>196</v>
      </c>
      <c r="E1144" s="5" t="s">
        <v>197</v>
      </c>
      <c r="F1144" t="s">
        <v>151</v>
      </c>
      <c r="G1144" t="s">
        <v>163</v>
      </c>
      <c r="H1144" t="s">
        <v>21</v>
      </c>
      <c r="I1144" t="s">
        <v>149</v>
      </c>
      <c r="J1144">
        <v>34</v>
      </c>
      <c r="K1144" t="s">
        <v>19</v>
      </c>
      <c r="L1144">
        <v>2007</v>
      </c>
    </row>
    <row r="1145" spans="1:12">
      <c r="A1145" t="s">
        <v>174</v>
      </c>
      <c r="B1145" t="s">
        <v>198</v>
      </c>
      <c r="C1145" t="s">
        <v>231</v>
      </c>
      <c r="D1145" t="s">
        <v>235</v>
      </c>
      <c r="E1145" t="s">
        <v>230</v>
      </c>
      <c r="F1145" t="s">
        <v>238</v>
      </c>
      <c r="G1145" t="s">
        <v>163</v>
      </c>
      <c r="H1145" t="s">
        <v>21</v>
      </c>
      <c r="I1145" t="s">
        <v>149</v>
      </c>
      <c r="J1145">
        <v>32</v>
      </c>
      <c r="K1145" t="s">
        <v>19</v>
      </c>
      <c r="L1145">
        <v>2007</v>
      </c>
    </row>
    <row r="1146" spans="1:12">
      <c r="A1146" t="s">
        <v>170</v>
      </c>
      <c r="B1146" t="s">
        <v>198</v>
      </c>
      <c r="C1146" t="s">
        <v>199</v>
      </c>
      <c r="D1146" t="s">
        <v>200</v>
      </c>
      <c r="E1146" s="5" t="s">
        <v>201</v>
      </c>
      <c r="F1146" t="s">
        <v>146</v>
      </c>
      <c r="G1146" t="s">
        <v>163</v>
      </c>
      <c r="H1146" t="s">
        <v>21</v>
      </c>
      <c r="I1146" t="s">
        <v>149</v>
      </c>
      <c r="J1146">
        <v>30</v>
      </c>
      <c r="K1146" t="s">
        <v>19</v>
      </c>
      <c r="L1146">
        <v>2007</v>
      </c>
    </row>
    <row r="1147" spans="1:12">
      <c r="A1147" t="s">
        <v>174</v>
      </c>
      <c r="B1147" t="s">
        <v>183</v>
      </c>
      <c r="C1147" t="s">
        <v>216</v>
      </c>
      <c r="D1147" t="s">
        <v>216</v>
      </c>
      <c r="E1147" s="5" t="s">
        <v>217</v>
      </c>
      <c r="F1147" t="s">
        <v>35</v>
      </c>
      <c r="G1147" t="s">
        <v>163</v>
      </c>
      <c r="H1147" t="s">
        <v>21</v>
      </c>
      <c r="I1147" t="s">
        <v>149</v>
      </c>
      <c r="J1147">
        <v>28</v>
      </c>
      <c r="K1147" t="s">
        <v>19</v>
      </c>
      <c r="L1147">
        <v>2007</v>
      </c>
    </row>
    <row r="1148" spans="1:12">
      <c r="A1148" t="s">
        <v>174</v>
      </c>
      <c r="B1148" t="s">
        <v>171</v>
      </c>
      <c r="C1148" t="s">
        <v>173</v>
      </c>
      <c r="D1148" t="s">
        <v>172</v>
      </c>
      <c r="E1148" t="s">
        <v>175</v>
      </c>
      <c r="F1148" t="s">
        <v>129</v>
      </c>
      <c r="G1148" t="s">
        <v>163</v>
      </c>
      <c r="H1148" t="s">
        <v>21</v>
      </c>
      <c r="I1148" t="s">
        <v>149</v>
      </c>
      <c r="J1148">
        <v>19</v>
      </c>
      <c r="K1148" t="s">
        <v>19</v>
      </c>
      <c r="L1148">
        <v>2007</v>
      </c>
    </row>
    <row r="1149" spans="1:12">
      <c r="A1149" t="s">
        <v>170</v>
      </c>
      <c r="B1149" t="s">
        <v>179</v>
      </c>
      <c r="C1149" t="s">
        <v>228</v>
      </c>
      <c r="D1149" t="s">
        <v>236</v>
      </c>
      <c r="E1149" t="s">
        <v>237</v>
      </c>
      <c r="F1149" t="s">
        <v>147</v>
      </c>
      <c r="G1149" t="s">
        <v>163</v>
      </c>
      <c r="H1149" t="s">
        <v>21</v>
      </c>
      <c r="I1149" t="s">
        <v>149</v>
      </c>
      <c r="J1149">
        <v>17</v>
      </c>
      <c r="K1149" t="s">
        <v>19</v>
      </c>
      <c r="L1149">
        <v>2007</v>
      </c>
    </row>
    <row r="1150" spans="1:12">
      <c r="A1150" t="s">
        <v>170</v>
      </c>
      <c r="B1150" t="s">
        <v>198</v>
      </c>
      <c r="C1150" t="s">
        <v>199</v>
      </c>
      <c r="D1150" t="s">
        <v>200</v>
      </c>
      <c r="E1150" s="5" t="s">
        <v>201</v>
      </c>
      <c r="F1150" t="s">
        <v>146</v>
      </c>
      <c r="G1150" t="s">
        <v>163</v>
      </c>
      <c r="H1150" t="s">
        <v>22</v>
      </c>
      <c r="I1150" t="s">
        <v>149</v>
      </c>
      <c r="J1150" s="6">
        <v>0.1333</v>
      </c>
      <c r="K1150" t="s">
        <v>23</v>
      </c>
      <c r="L1150">
        <v>2007</v>
      </c>
    </row>
    <row r="1151" spans="1:12">
      <c r="A1151" t="s">
        <v>170</v>
      </c>
      <c r="B1151" t="s">
        <v>194</v>
      </c>
      <c r="C1151" t="s">
        <v>195</v>
      </c>
      <c r="D1151" t="s">
        <v>196</v>
      </c>
      <c r="E1151" s="5" t="s">
        <v>197</v>
      </c>
      <c r="F1151" t="s">
        <v>151</v>
      </c>
      <c r="G1151" t="s">
        <v>163</v>
      </c>
      <c r="H1151" t="s">
        <v>22</v>
      </c>
      <c r="I1151" t="s">
        <v>149</v>
      </c>
      <c r="J1151" s="6">
        <v>0.17649999999999999</v>
      </c>
      <c r="K1151" t="s">
        <v>23</v>
      </c>
      <c r="L1151">
        <v>2007</v>
      </c>
    </row>
    <row r="1152" spans="1:12">
      <c r="A1152" t="s">
        <v>170</v>
      </c>
      <c r="B1152" t="s">
        <v>179</v>
      </c>
      <c r="C1152" t="s">
        <v>228</v>
      </c>
      <c r="D1152" t="s">
        <v>236</v>
      </c>
      <c r="E1152" t="s">
        <v>237</v>
      </c>
      <c r="F1152" t="s">
        <v>147</v>
      </c>
      <c r="G1152" t="s">
        <v>163</v>
      </c>
      <c r="H1152" t="s">
        <v>22</v>
      </c>
      <c r="I1152" t="s">
        <v>149</v>
      </c>
      <c r="J1152" s="6">
        <v>0.17649999999999999</v>
      </c>
      <c r="K1152" t="s">
        <v>23</v>
      </c>
      <c r="L1152">
        <v>2007</v>
      </c>
    </row>
    <row r="1153" spans="1:12">
      <c r="A1153" t="s">
        <v>174</v>
      </c>
      <c r="B1153" t="s">
        <v>189</v>
      </c>
      <c r="C1153" t="s">
        <v>190</v>
      </c>
      <c r="D1153" t="s">
        <v>191</v>
      </c>
      <c r="E1153" s="5" t="s">
        <v>192</v>
      </c>
      <c r="F1153" t="s">
        <v>145</v>
      </c>
      <c r="G1153" t="s">
        <v>163</v>
      </c>
      <c r="H1153" t="s">
        <v>22</v>
      </c>
      <c r="I1153" t="s">
        <v>149</v>
      </c>
      <c r="J1153" s="6">
        <v>0.26029999999999998</v>
      </c>
      <c r="K1153" t="s">
        <v>23</v>
      </c>
      <c r="L1153">
        <v>2007</v>
      </c>
    </row>
    <row r="1154" spans="1:12">
      <c r="A1154" t="s">
        <v>174</v>
      </c>
      <c r="B1154" t="s">
        <v>198</v>
      </c>
      <c r="C1154" t="s">
        <v>231</v>
      </c>
      <c r="D1154" t="s">
        <v>235</v>
      </c>
      <c r="E1154" t="s">
        <v>230</v>
      </c>
      <c r="F1154" t="s">
        <v>238</v>
      </c>
      <c r="G1154" t="s">
        <v>163</v>
      </c>
      <c r="H1154" t="s">
        <v>22</v>
      </c>
      <c r="I1154" t="s">
        <v>149</v>
      </c>
      <c r="J1154" s="6">
        <v>0.3125</v>
      </c>
      <c r="K1154" t="s">
        <v>23</v>
      </c>
      <c r="L1154">
        <v>2007</v>
      </c>
    </row>
    <row r="1155" spans="1:12">
      <c r="A1155" t="s">
        <v>174</v>
      </c>
      <c r="B1155" t="s">
        <v>183</v>
      </c>
      <c r="C1155" t="s">
        <v>216</v>
      </c>
      <c r="D1155" t="s">
        <v>216</v>
      </c>
      <c r="E1155" s="5" t="s">
        <v>217</v>
      </c>
      <c r="F1155" t="s">
        <v>35</v>
      </c>
      <c r="G1155" t="s">
        <v>163</v>
      </c>
      <c r="H1155" t="s">
        <v>22</v>
      </c>
      <c r="I1155" t="s">
        <v>149</v>
      </c>
      <c r="J1155" s="6">
        <v>0.35709999999999997</v>
      </c>
      <c r="K1155" t="s">
        <v>23</v>
      </c>
      <c r="L1155">
        <v>2007</v>
      </c>
    </row>
    <row r="1156" spans="1:12">
      <c r="A1156" t="s">
        <v>174</v>
      </c>
      <c r="B1156" t="s">
        <v>198</v>
      </c>
      <c r="C1156" t="s">
        <v>225</v>
      </c>
      <c r="D1156" t="s">
        <v>226</v>
      </c>
      <c r="E1156" s="5" t="s">
        <v>227</v>
      </c>
      <c r="F1156" t="s">
        <v>95</v>
      </c>
      <c r="G1156" t="s">
        <v>163</v>
      </c>
      <c r="H1156" t="s">
        <v>22</v>
      </c>
      <c r="I1156" t="s">
        <v>149</v>
      </c>
      <c r="J1156" s="6">
        <v>0.36609999999999998</v>
      </c>
      <c r="K1156" t="s">
        <v>23</v>
      </c>
      <c r="L1156">
        <v>2007</v>
      </c>
    </row>
    <row r="1157" spans="1:12">
      <c r="A1157" t="s">
        <v>174</v>
      </c>
      <c r="B1157" t="s">
        <v>211</v>
      </c>
      <c r="C1157" t="s">
        <v>212</v>
      </c>
      <c r="D1157" t="s">
        <v>213</v>
      </c>
      <c r="E1157" s="5" t="s">
        <v>214</v>
      </c>
      <c r="F1157" t="s">
        <v>34</v>
      </c>
      <c r="G1157" t="s">
        <v>163</v>
      </c>
      <c r="H1157" t="s">
        <v>22</v>
      </c>
      <c r="I1157" t="s">
        <v>149</v>
      </c>
      <c r="J1157" s="6">
        <v>0.375</v>
      </c>
      <c r="K1157" t="s">
        <v>23</v>
      </c>
      <c r="L1157">
        <v>2007</v>
      </c>
    </row>
    <row r="1158" spans="1:12">
      <c r="A1158" t="s">
        <v>174</v>
      </c>
      <c r="B1158" t="s">
        <v>171</v>
      </c>
      <c r="C1158" t="s">
        <v>173</v>
      </c>
      <c r="D1158" t="s">
        <v>233</v>
      </c>
      <c r="E1158" s="5" t="s">
        <v>230</v>
      </c>
      <c r="F1158" t="s">
        <v>52</v>
      </c>
      <c r="G1158" t="s">
        <v>163</v>
      </c>
      <c r="H1158" t="s">
        <v>22</v>
      </c>
      <c r="I1158" t="s">
        <v>149</v>
      </c>
      <c r="J1158" s="6">
        <v>0.42859999999999998</v>
      </c>
      <c r="K1158" t="s">
        <v>23</v>
      </c>
      <c r="L1158">
        <v>2007</v>
      </c>
    </row>
    <row r="1159" spans="1:12">
      <c r="A1159" t="s">
        <v>174</v>
      </c>
      <c r="B1159" t="s">
        <v>179</v>
      </c>
      <c r="C1159" t="s">
        <v>180</v>
      </c>
      <c r="D1159" t="s">
        <v>181</v>
      </c>
      <c r="E1159" t="s">
        <v>182</v>
      </c>
      <c r="F1159" t="s">
        <v>150</v>
      </c>
      <c r="G1159" t="s">
        <v>163</v>
      </c>
      <c r="H1159" t="s">
        <v>22</v>
      </c>
      <c r="I1159" t="s">
        <v>149</v>
      </c>
      <c r="J1159" s="6">
        <v>0.57140000000000002</v>
      </c>
      <c r="K1159" t="s">
        <v>23</v>
      </c>
      <c r="L1159">
        <v>2007</v>
      </c>
    </row>
    <row r="1160" spans="1:12">
      <c r="A1160" t="s">
        <v>174</v>
      </c>
      <c r="B1160" t="s">
        <v>171</v>
      </c>
      <c r="C1160" t="s">
        <v>173</v>
      </c>
      <c r="D1160" t="s">
        <v>172</v>
      </c>
      <c r="E1160" t="s">
        <v>175</v>
      </c>
      <c r="F1160" t="s">
        <v>129</v>
      </c>
      <c r="G1160" t="s">
        <v>163</v>
      </c>
      <c r="H1160" t="s">
        <v>22</v>
      </c>
      <c r="I1160" t="s">
        <v>149</v>
      </c>
      <c r="J1160" s="6">
        <v>0.73680000000000001</v>
      </c>
      <c r="K1160" t="s">
        <v>23</v>
      </c>
      <c r="L1160">
        <v>2007</v>
      </c>
    </row>
    <row r="1161" spans="1:12">
      <c r="A1161" t="s">
        <v>174</v>
      </c>
      <c r="B1161" t="s">
        <v>171</v>
      </c>
      <c r="C1161" t="s">
        <v>173</v>
      </c>
      <c r="D1161" t="s">
        <v>172</v>
      </c>
      <c r="E1161" t="s">
        <v>175</v>
      </c>
      <c r="F1161" t="s">
        <v>129</v>
      </c>
      <c r="G1161" t="s">
        <v>163</v>
      </c>
      <c r="H1161" t="s">
        <v>24</v>
      </c>
      <c r="I1161" t="s">
        <v>149</v>
      </c>
      <c r="J1161">
        <v>0</v>
      </c>
      <c r="K1161" t="s">
        <v>19</v>
      </c>
      <c r="L1161">
        <v>2007</v>
      </c>
    </row>
    <row r="1162" spans="1:12">
      <c r="A1162" t="s">
        <v>174</v>
      </c>
      <c r="B1162" t="s">
        <v>179</v>
      </c>
      <c r="C1162" t="s">
        <v>180</v>
      </c>
      <c r="D1162" t="s">
        <v>181</v>
      </c>
      <c r="E1162" t="s">
        <v>182</v>
      </c>
      <c r="F1162" t="s">
        <v>150</v>
      </c>
      <c r="G1162" t="s">
        <v>163</v>
      </c>
      <c r="H1162" t="s">
        <v>24</v>
      </c>
      <c r="I1162" t="s">
        <v>149</v>
      </c>
      <c r="J1162">
        <v>0</v>
      </c>
      <c r="K1162" t="s">
        <v>19</v>
      </c>
      <c r="L1162">
        <v>2007</v>
      </c>
    </row>
    <row r="1163" spans="1:12">
      <c r="A1163" t="s">
        <v>174</v>
      </c>
      <c r="B1163" t="s">
        <v>189</v>
      </c>
      <c r="C1163" t="s">
        <v>190</v>
      </c>
      <c r="D1163" t="s">
        <v>191</v>
      </c>
      <c r="E1163" s="5" t="s">
        <v>192</v>
      </c>
      <c r="F1163" t="s">
        <v>145</v>
      </c>
      <c r="G1163" t="s">
        <v>163</v>
      </c>
      <c r="H1163" t="s">
        <v>24</v>
      </c>
      <c r="I1163" t="s">
        <v>149</v>
      </c>
      <c r="J1163">
        <v>0</v>
      </c>
      <c r="K1163" t="s">
        <v>19</v>
      </c>
      <c r="L1163">
        <v>2007</v>
      </c>
    </row>
    <row r="1164" spans="1:12">
      <c r="A1164" t="s">
        <v>170</v>
      </c>
      <c r="B1164" t="s">
        <v>198</v>
      </c>
      <c r="C1164" t="s">
        <v>199</v>
      </c>
      <c r="D1164" t="s">
        <v>200</v>
      </c>
      <c r="E1164" s="5" t="s">
        <v>201</v>
      </c>
      <c r="F1164" t="s">
        <v>146</v>
      </c>
      <c r="G1164" t="s">
        <v>163</v>
      </c>
      <c r="H1164" t="s">
        <v>24</v>
      </c>
      <c r="I1164" t="s">
        <v>149</v>
      </c>
      <c r="J1164">
        <v>0</v>
      </c>
      <c r="K1164" t="s">
        <v>19</v>
      </c>
      <c r="L1164">
        <v>2007</v>
      </c>
    </row>
    <row r="1165" spans="1:12">
      <c r="A1165" t="s">
        <v>170</v>
      </c>
      <c r="B1165" t="s">
        <v>194</v>
      </c>
      <c r="C1165" t="s">
        <v>195</v>
      </c>
      <c r="D1165" t="s">
        <v>196</v>
      </c>
      <c r="E1165" s="5" t="s">
        <v>197</v>
      </c>
      <c r="F1165" t="s">
        <v>151</v>
      </c>
      <c r="G1165" t="s">
        <v>163</v>
      </c>
      <c r="H1165" t="s">
        <v>24</v>
      </c>
      <c r="I1165" t="s">
        <v>149</v>
      </c>
      <c r="J1165">
        <v>0</v>
      </c>
      <c r="K1165" t="s">
        <v>19</v>
      </c>
      <c r="L1165">
        <v>2007</v>
      </c>
    </row>
    <row r="1166" spans="1:12">
      <c r="A1166" t="s">
        <v>174</v>
      </c>
      <c r="B1166" t="s">
        <v>211</v>
      </c>
      <c r="C1166" t="s">
        <v>212</v>
      </c>
      <c r="D1166" t="s">
        <v>213</v>
      </c>
      <c r="E1166" s="5" t="s">
        <v>214</v>
      </c>
      <c r="F1166" t="s">
        <v>34</v>
      </c>
      <c r="G1166" t="s">
        <v>163</v>
      </c>
      <c r="H1166" t="s">
        <v>24</v>
      </c>
      <c r="I1166" t="s">
        <v>149</v>
      </c>
      <c r="J1166">
        <v>0</v>
      </c>
      <c r="K1166" t="s">
        <v>19</v>
      </c>
      <c r="L1166">
        <v>2007</v>
      </c>
    </row>
    <row r="1167" spans="1:12">
      <c r="A1167" t="s">
        <v>174</v>
      </c>
      <c r="B1167" t="s">
        <v>183</v>
      </c>
      <c r="C1167" t="s">
        <v>216</v>
      </c>
      <c r="D1167" t="s">
        <v>216</v>
      </c>
      <c r="E1167" s="5" t="s">
        <v>217</v>
      </c>
      <c r="F1167" t="s">
        <v>35</v>
      </c>
      <c r="G1167" t="s">
        <v>163</v>
      </c>
      <c r="H1167" t="s">
        <v>24</v>
      </c>
      <c r="I1167" t="s">
        <v>149</v>
      </c>
      <c r="J1167">
        <v>0</v>
      </c>
      <c r="K1167" t="s">
        <v>19</v>
      </c>
      <c r="L1167">
        <v>2007</v>
      </c>
    </row>
    <row r="1168" spans="1:12">
      <c r="A1168" t="s">
        <v>170</v>
      </c>
      <c r="B1168" t="s">
        <v>179</v>
      </c>
      <c r="C1168" t="s">
        <v>228</v>
      </c>
      <c r="D1168" t="s">
        <v>236</v>
      </c>
      <c r="E1168" t="s">
        <v>237</v>
      </c>
      <c r="F1168" t="s">
        <v>147</v>
      </c>
      <c r="G1168" t="s">
        <v>163</v>
      </c>
      <c r="H1168" t="s">
        <v>24</v>
      </c>
      <c r="I1168" t="s">
        <v>149</v>
      </c>
      <c r="J1168">
        <v>0</v>
      </c>
      <c r="K1168" t="s">
        <v>19</v>
      </c>
      <c r="L1168">
        <v>2007</v>
      </c>
    </row>
    <row r="1169" spans="1:12">
      <c r="A1169" t="s">
        <v>174</v>
      </c>
      <c r="B1169" t="s">
        <v>171</v>
      </c>
      <c r="C1169" t="s">
        <v>173</v>
      </c>
      <c r="D1169" t="s">
        <v>233</v>
      </c>
      <c r="E1169" s="5" t="s">
        <v>230</v>
      </c>
      <c r="F1169" t="s">
        <v>52</v>
      </c>
      <c r="G1169" t="s">
        <v>163</v>
      </c>
      <c r="H1169" t="s">
        <v>24</v>
      </c>
      <c r="I1169" t="s">
        <v>149</v>
      </c>
      <c r="J1169">
        <v>0</v>
      </c>
      <c r="K1169" t="s">
        <v>19</v>
      </c>
      <c r="L1169">
        <v>2007</v>
      </c>
    </row>
    <row r="1170" spans="1:12">
      <c r="A1170" t="s">
        <v>174</v>
      </c>
      <c r="B1170" t="s">
        <v>198</v>
      </c>
      <c r="C1170" t="s">
        <v>225</v>
      </c>
      <c r="D1170" t="s">
        <v>226</v>
      </c>
      <c r="E1170" s="5" t="s">
        <v>227</v>
      </c>
      <c r="F1170" t="s">
        <v>95</v>
      </c>
      <c r="G1170" t="s">
        <v>163</v>
      </c>
      <c r="H1170" t="s">
        <v>24</v>
      </c>
      <c r="I1170" t="s">
        <v>149</v>
      </c>
      <c r="J1170">
        <v>0</v>
      </c>
      <c r="K1170" t="s">
        <v>19</v>
      </c>
      <c r="L1170">
        <v>2007</v>
      </c>
    </row>
    <row r="1171" spans="1:12">
      <c r="A1171" t="s">
        <v>174</v>
      </c>
      <c r="B1171" t="s">
        <v>198</v>
      </c>
      <c r="C1171" t="s">
        <v>231</v>
      </c>
      <c r="D1171" t="s">
        <v>235</v>
      </c>
      <c r="E1171" t="s">
        <v>230</v>
      </c>
      <c r="F1171" t="s">
        <v>238</v>
      </c>
      <c r="G1171" t="s">
        <v>163</v>
      </c>
      <c r="H1171" t="s">
        <v>24</v>
      </c>
      <c r="I1171" t="s">
        <v>149</v>
      </c>
      <c r="J1171">
        <v>0</v>
      </c>
      <c r="K1171" t="s">
        <v>19</v>
      </c>
      <c r="L1171">
        <v>2007</v>
      </c>
    </row>
    <row r="1172" spans="1:12">
      <c r="A1172" t="s">
        <v>174</v>
      </c>
      <c r="B1172" t="s">
        <v>179</v>
      </c>
      <c r="C1172" t="s">
        <v>180</v>
      </c>
      <c r="D1172" t="s">
        <v>181</v>
      </c>
      <c r="E1172" t="s">
        <v>182</v>
      </c>
      <c r="F1172" t="s">
        <v>150</v>
      </c>
      <c r="G1172" t="s">
        <v>163</v>
      </c>
      <c r="H1172" t="s">
        <v>17</v>
      </c>
      <c r="I1172" t="s">
        <v>149</v>
      </c>
      <c r="J1172">
        <v>10</v>
      </c>
      <c r="K1172" t="s">
        <v>19</v>
      </c>
      <c r="L1172">
        <v>2006</v>
      </c>
    </row>
    <row r="1173" spans="1:12">
      <c r="A1173" t="s">
        <v>174</v>
      </c>
      <c r="B1173" t="s">
        <v>171</v>
      </c>
      <c r="C1173" t="s">
        <v>173</v>
      </c>
      <c r="D1173" t="s">
        <v>172</v>
      </c>
      <c r="E1173" t="s">
        <v>175</v>
      </c>
      <c r="F1173" t="s">
        <v>129</v>
      </c>
      <c r="G1173" t="s">
        <v>163</v>
      </c>
      <c r="H1173" t="s">
        <v>17</v>
      </c>
      <c r="I1173" t="s">
        <v>149</v>
      </c>
      <c r="J1173">
        <v>1</v>
      </c>
      <c r="K1173" t="s">
        <v>19</v>
      </c>
      <c r="L1173">
        <v>2006</v>
      </c>
    </row>
    <row r="1174" spans="1:12">
      <c r="A1174" t="s">
        <v>174</v>
      </c>
      <c r="B1174" t="s">
        <v>198</v>
      </c>
      <c r="C1174" t="s">
        <v>225</v>
      </c>
      <c r="D1174" t="s">
        <v>226</v>
      </c>
      <c r="E1174" s="5" t="s">
        <v>227</v>
      </c>
      <c r="F1174" t="s">
        <v>95</v>
      </c>
      <c r="G1174" t="s">
        <v>163</v>
      </c>
      <c r="H1174" t="s">
        <v>17</v>
      </c>
      <c r="I1174" t="s">
        <v>149</v>
      </c>
      <c r="J1174">
        <v>1</v>
      </c>
      <c r="K1174" t="s">
        <v>19</v>
      </c>
      <c r="L1174">
        <v>2006</v>
      </c>
    </row>
    <row r="1175" spans="1:12">
      <c r="A1175" t="s">
        <v>174</v>
      </c>
      <c r="B1175" t="s">
        <v>189</v>
      </c>
      <c r="C1175" t="s">
        <v>190</v>
      </c>
      <c r="D1175" t="s">
        <v>191</v>
      </c>
      <c r="E1175" s="5" t="s">
        <v>192</v>
      </c>
      <c r="F1175" t="s">
        <v>145</v>
      </c>
      <c r="G1175" t="s">
        <v>163</v>
      </c>
      <c r="H1175" t="s">
        <v>17</v>
      </c>
      <c r="I1175" t="s">
        <v>149</v>
      </c>
      <c r="J1175">
        <v>0</v>
      </c>
      <c r="K1175" t="s">
        <v>19</v>
      </c>
      <c r="L1175">
        <v>2006</v>
      </c>
    </row>
    <row r="1176" spans="1:12">
      <c r="A1176" t="s">
        <v>170</v>
      </c>
      <c r="B1176" t="s">
        <v>198</v>
      </c>
      <c r="C1176" t="s">
        <v>199</v>
      </c>
      <c r="D1176" t="s">
        <v>200</v>
      </c>
      <c r="E1176" s="5" t="s">
        <v>201</v>
      </c>
      <c r="F1176" t="s">
        <v>146</v>
      </c>
      <c r="G1176" t="s">
        <v>163</v>
      </c>
      <c r="H1176" t="s">
        <v>17</v>
      </c>
      <c r="I1176" t="s">
        <v>149</v>
      </c>
      <c r="J1176">
        <v>0</v>
      </c>
      <c r="K1176" t="s">
        <v>19</v>
      </c>
      <c r="L1176">
        <v>2006</v>
      </c>
    </row>
    <row r="1177" spans="1:12">
      <c r="A1177" t="s">
        <v>170</v>
      </c>
      <c r="B1177" t="s">
        <v>194</v>
      </c>
      <c r="C1177" t="s">
        <v>195</v>
      </c>
      <c r="D1177" t="s">
        <v>196</v>
      </c>
      <c r="E1177" s="5" t="s">
        <v>197</v>
      </c>
      <c r="F1177" t="s">
        <v>151</v>
      </c>
      <c r="G1177" t="s">
        <v>163</v>
      </c>
      <c r="H1177" t="s">
        <v>17</v>
      </c>
      <c r="I1177" t="s">
        <v>149</v>
      </c>
      <c r="J1177">
        <v>0</v>
      </c>
      <c r="K1177" t="s">
        <v>19</v>
      </c>
      <c r="L1177">
        <v>2006</v>
      </c>
    </row>
    <row r="1178" spans="1:12">
      <c r="A1178" t="s">
        <v>174</v>
      </c>
      <c r="B1178" t="s">
        <v>211</v>
      </c>
      <c r="C1178" t="s">
        <v>212</v>
      </c>
      <c r="D1178" t="s">
        <v>213</v>
      </c>
      <c r="E1178" s="5" t="s">
        <v>214</v>
      </c>
      <c r="F1178" t="s">
        <v>34</v>
      </c>
      <c r="G1178" t="s">
        <v>163</v>
      </c>
      <c r="H1178" t="s">
        <v>17</v>
      </c>
      <c r="I1178" t="s">
        <v>149</v>
      </c>
      <c r="J1178">
        <v>0</v>
      </c>
      <c r="K1178" t="s">
        <v>19</v>
      </c>
      <c r="L1178">
        <v>2006</v>
      </c>
    </row>
    <row r="1179" spans="1:12">
      <c r="A1179" t="s">
        <v>174</v>
      </c>
      <c r="B1179" t="s">
        <v>183</v>
      </c>
      <c r="C1179" t="s">
        <v>216</v>
      </c>
      <c r="D1179" t="s">
        <v>216</v>
      </c>
      <c r="E1179" s="5" t="s">
        <v>217</v>
      </c>
      <c r="F1179" t="s">
        <v>35</v>
      </c>
      <c r="G1179" t="s">
        <v>163</v>
      </c>
      <c r="H1179" t="s">
        <v>17</v>
      </c>
      <c r="I1179" t="s">
        <v>149</v>
      </c>
      <c r="J1179">
        <v>0</v>
      </c>
      <c r="K1179" t="s">
        <v>19</v>
      </c>
      <c r="L1179">
        <v>2006</v>
      </c>
    </row>
    <row r="1180" spans="1:12">
      <c r="A1180" t="s">
        <v>170</v>
      </c>
      <c r="B1180" t="s">
        <v>179</v>
      </c>
      <c r="C1180" t="s">
        <v>228</v>
      </c>
      <c r="D1180" t="s">
        <v>236</v>
      </c>
      <c r="E1180" t="s">
        <v>237</v>
      </c>
      <c r="F1180" t="s">
        <v>147</v>
      </c>
      <c r="G1180" t="s">
        <v>163</v>
      </c>
      <c r="H1180" t="s">
        <v>17</v>
      </c>
      <c r="I1180" t="s">
        <v>149</v>
      </c>
      <c r="J1180">
        <v>0</v>
      </c>
      <c r="K1180" t="s">
        <v>19</v>
      </c>
      <c r="L1180">
        <v>2006</v>
      </c>
    </row>
    <row r="1181" spans="1:12">
      <c r="A1181" t="s">
        <v>174</v>
      </c>
      <c r="B1181" t="s">
        <v>171</v>
      </c>
      <c r="C1181" t="s">
        <v>173</v>
      </c>
      <c r="D1181" t="s">
        <v>233</v>
      </c>
      <c r="E1181" s="5" t="s">
        <v>230</v>
      </c>
      <c r="F1181" t="s">
        <v>52</v>
      </c>
      <c r="G1181" t="s">
        <v>163</v>
      </c>
      <c r="H1181" t="s">
        <v>17</v>
      </c>
      <c r="I1181" t="s">
        <v>149</v>
      </c>
      <c r="J1181">
        <v>0</v>
      </c>
      <c r="K1181" t="s">
        <v>19</v>
      </c>
      <c r="L1181">
        <v>2006</v>
      </c>
    </row>
    <row r="1182" spans="1:12">
      <c r="A1182" t="s">
        <v>174</v>
      </c>
      <c r="B1182" t="s">
        <v>198</v>
      </c>
      <c r="C1182" t="s">
        <v>231</v>
      </c>
      <c r="D1182" t="s">
        <v>235</v>
      </c>
      <c r="E1182" t="s">
        <v>230</v>
      </c>
      <c r="F1182" t="s">
        <v>238</v>
      </c>
      <c r="G1182" t="s">
        <v>163</v>
      </c>
      <c r="H1182" t="s">
        <v>17</v>
      </c>
      <c r="I1182" t="s">
        <v>149</v>
      </c>
      <c r="J1182">
        <v>0</v>
      </c>
      <c r="K1182" t="s">
        <v>19</v>
      </c>
      <c r="L1182">
        <v>2006</v>
      </c>
    </row>
    <row r="1183" spans="1:12">
      <c r="A1183" t="s">
        <v>174</v>
      </c>
      <c r="B1183" t="s">
        <v>171</v>
      </c>
      <c r="C1183" t="s">
        <v>173</v>
      </c>
      <c r="D1183" t="s">
        <v>172</v>
      </c>
      <c r="E1183" t="s">
        <v>175</v>
      </c>
      <c r="F1183" t="s">
        <v>129</v>
      </c>
      <c r="G1183" t="s">
        <v>163</v>
      </c>
      <c r="H1183" t="s">
        <v>20</v>
      </c>
      <c r="I1183" t="s">
        <v>149</v>
      </c>
      <c r="J1183">
        <v>141.69999999999999</v>
      </c>
      <c r="L1183">
        <v>2006</v>
      </c>
    </row>
    <row r="1184" spans="1:12">
      <c r="A1184" t="s">
        <v>174</v>
      </c>
      <c r="B1184" t="s">
        <v>171</v>
      </c>
      <c r="C1184" t="s">
        <v>173</v>
      </c>
      <c r="D1184" t="s">
        <v>233</v>
      </c>
      <c r="E1184" s="5" t="s">
        <v>230</v>
      </c>
      <c r="F1184" t="s">
        <v>52</v>
      </c>
      <c r="G1184" t="s">
        <v>163</v>
      </c>
      <c r="H1184" t="s">
        <v>20</v>
      </c>
      <c r="I1184" t="s">
        <v>149</v>
      </c>
      <c r="J1184">
        <v>133.4</v>
      </c>
      <c r="L1184">
        <v>2006</v>
      </c>
    </row>
    <row r="1185" spans="1:12">
      <c r="A1185" t="s">
        <v>174</v>
      </c>
      <c r="B1185" t="s">
        <v>179</v>
      </c>
      <c r="C1185" t="s">
        <v>180</v>
      </c>
      <c r="D1185" t="s">
        <v>181</v>
      </c>
      <c r="E1185" t="s">
        <v>182</v>
      </c>
      <c r="F1185" t="s">
        <v>150</v>
      </c>
      <c r="G1185" t="s">
        <v>163</v>
      </c>
      <c r="H1185" t="s">
        <v>20</v>
      </c>
      <c r="I1185" t="s">
        <v>149</v>
      </c>
      <c r="J1185">
        <v>131.80000000000001</v>
      </c>
      <c r="L1185">
        <v>2006</v>
      </c>
    </row>
    <row r="1186" spans="1:12">
      <c r="A1186" t="s">
        <v>174</v>
      </c>
      <c r="B1186" t="s">
        <v>183</v>
      </c>
      <c r="C1186" t="s">
        <v>216</v>
      </c>
      <c r="D1186" t="s">
        <v>216</v>
      </c>
      <c r="E1186" s="5" t="s">
        <v>217</v>
      </c>
      <c r="F1186" t="s">
        <v>35</v>
      </c>
      <c r="G1186" t="s">
        <v>163</v>
      </c>
      <c r="H1186" t="s">
        <v>20</v>
      </c>
      <c r="I1186" t="s">
        <v>149</v>
      </c>
      <c r="J1186">
        <v>119.4</v>
      </c>
      <c r="L1186">
        <v>2006</v>
      </c>
    </row>
    <row r="1187" spans="1:12">
      <c r="A1187" t="s">
        <v>174</v>
      </c>
      <c r="B1187" t="s">
        <v>198</v>
      </c>
      <c r="C1187" t="s">
        <v>225</v>
      </c>
      <c r="D1187" t="s">
        <v>226</v>
      </c>
      <c r="E1187" s="5" t="s">
        <v>227</v>
      </c>
      <c r="F1187" t="s">
        <v>95</v>
      </c>
      <c r="G1187" t="s">
        <v>163</v>
      </c>
      <c r="H1187" t="s">
        <v>20</v>
      </c>
      <c r="I1187" t="s">
        <v>149</v>
      </c>
      <c r="J1187">
        <v>118.8</v>
      </c>
      <c r="L1187">
        <v>2006</v>
      </c>
    </row>
    <row r="1188" spans="1:12">
      <c r="A1188" t="s">
        <v>170</v>
      </c>
      <c r="B1188" t="s">
        <v>198</v>
      </c>
      <c r="C1188" t="s">
        <v>199</v>
      </c>
      <c r="D1188" t="s">
        <v>200</v>
      </c>
      <c r="E1188" s="5" t="s">
        <v>201</v>
      </c>
      <c r="F1188" t="s">
        <v>146</v>
      </c>
      <c r="G1188" t="s">
        <v>163</v>
      </c>
      <c r="H1188" t="s">
        <v>20</v>
      </c>
      <c r="I1188" t="s">
        <v>149</v>
      </c>
      <c r="J1188">
        <v>116.8</v>
      </c>
      <c r="L1188">
        <v>2006</v>
      </c>
    </row>
    <row r="1189" spans="1:12">
      <c r="A1189" t="s">
        <v>174</v>
      </c>
      <c r="B1189" t="s">
        <v>211</v>
      </c>
      <c r="C1189" t="s">
        <v>212</v>
      </c>
      <c r="D1189" t="s">
        <v>213</v>
      </c>
      <c r="E1189" s="5" t="s">
        <v>214</v>
      </c>
      <c r="F1189" t="s">
        <v>34</v>
      </c>
      <c r="G1189" t="s">
        <v>163</v>
      </c>
      <c r="H1189" t="s">
        <v>20</v>
      </c>
      <c r="I1189" t="s">
        <v>149</v>
      </c>
      <c r="J1189">
        <v>116.5</v>
      </c>
      <c r="L1189">
        <v>2006</v>
      </c>
    </row>
    <row r="1190" spans="1:12">
      <c r="A1190" t="s">
        <v>174</v>
      </c>
      <c r="B1190" t="s">
        <v>189</v>
      </c>
      <c r="C1190" t="s">
        <v>190</v>
      </c>
      <c r="D1190" t="s">
        <v>191</v>
      </c>
      <c r="E1190" s="5" t="s">
        <v>192</v>
      </c>
      <c r="F1190" t="s">
        <v>145</v>
      </c>
      <c r="G1190" t="s">
        <v>163</v>
      </c>
      <c r="H1190" t="s">
        <v>20</v>
      </c>
      <c r="I1190" t="s">
        <v>149</v>
      </c>
      <c r="J1190">
        <v>115.3</v>
      </c>
      <c r="L1190">
        <v>2006</v>
      </c>
    </row>
    <row r="1191" spans="1:12">
      <c r="A1191" t="s">
        <v>174</v>
      </c>
      <c r="B1191" t="s">
        <v>198</v>
      </c>
      <c r="C1191" t="s">
        <v>231</v>
      </c>
      <c r="D1191" t="s">
        <v>235</v>
      </c>
      <c r="E1191" t="s">
        <v>230</v>
      </c>
      <c r="F1191" t="s">
        <v>238</v>
      </c>
      <c r="G1191" t="s">
        <v>163</v>
      </c>
      <c r="H1191" t="s">
        <v>20</v>
      </c>
      <c r="I1191" t="s">
        <v>149</v>
      </c>
      <c r="J1191">
        <v>112.2</v>
      </c>
      <c r="L1191">
        <v>2006</v>
      </c>
    </row>
    <row r="1192" spans="1:12">
      <c r="A1192" t="s">
        <v>170</v>
      </c>
      <c r="B1192" t="s">
        <v>194</v>
      </c>
      <c r="C1192" t="s">
        <v>195</v>
      </c>
      <c r="D1192" t="s">
        <v>196</v>
      </c>
      <c r="E1192" s="5" t="s">
        <v>197</v>
      </c>
      <c r="F1192" t="s">
        <v>151</v>
      </c>
      <c r="G1192" t="s">
        <v>163</v>
      </c>
      <c r="H1192" t="s">
        <v>20</v>
      </c>
      <c r="I1192" t="s">
        <v>149</v>
      </c>
      <c r="J1192">
        <v>111.7</v>
      </c>
      <c r="L1192">
        <v>2006</v>
      </c>
    </row>
    <row r="1193" spans="1:12">
      <c r="A1193" t="s">
        <v>170</v>
      </c>
      <c r="B1193" t="s">
        <v>179</v>
      </c>
      <c r="C1193" t="s">
        <v>228</v>
      </c>
      <c r="D1193" t="s">
        <v>236</v>
      </c>
      <c r="E1193" t="s">
        <v>237</v>
      </c>
      <c r="F1193" t="s">
        <v>147</v>
      </c>
      <c r="G1193" t="s">
        <v>163</v>
      </c>
      <c r="H1193" t="s">
        <v>20</v>
      </c>
      <c r="I1193" t="s">
        <v>149</v>
      </c>
      <c r="J1193">
        <v>111.3</v>
      </c>
      <c r="L1193">
        <v>2006</v>
      </c>
    </row>
    <row r="1194" spans="1:12">
      <c r="A1194" t="s">
        <v>174</v>
      </c>
      <c r="B1194" t="s">
        <v>179</v>
      </c>
      <c r="C1194" t="s">
        <v>180</v>
      </c>
      <c r="D1194" t="s">
        <v>181</v>
      </c>
      <c r="E1194" t="s">
        <v>182</v>
      </c>
      <c r="F1194" t="s">
        <v>150</v>
      </c>
      <c r="G1194" t="s">
        <v>163</v>
      </c>
      <c r="H1194" t="s">
        <v>21</v>
      </c>
      <c r="I1194" t="s">
        <v>149</v>
      </c>
      <c r="J1194">
        <v>165</v>
      </c>
      <c r="K1194" t="s">
        <v>19</v>
      </c>
      <c r="L1194">
        <v>2006</v>
      </c>
    </row>
    <row r="1195" spans="1:12">
      <c r="A1195" t="s">
        <v>174</v>
      </c>
      <c r="B1195" t="s">
        <v>189</v>
      </c>
      <c r="C1195" t="s">
        <v>190</v>
      </c>
      <c r="D1195" t="s">
        <v>191</v>
      </c>
      <c r="E1195" s="5" t="s">
        <v>192</v>
      </c>
      <c r="F1195" t="s">
        <v>145</v>
      </c>
      <c r="G1195" t="s">
        <v>163</v>
      </c>
      <c r="H1195" t="s">
        <v>21</v>
      </c>
      <c r="I1195" t="s">
        <v>149</v>
      </c>
      <c r="J1195">
        <v>73</v>
      </c>
      <c r="K1195" t="s">
        <v>19</v>
      </c>
      <c r="L1195">
        <v>2006</v>
      </c>
    </row>
    <row r="1196" spans="1:12">
      <c r="A1196" t="s">
        <v>174</v>
      </c>
      <c r="B1196" t="s">
        <v>198</v>
      </c>
      <c r="C1196" t="s">
        <v>225</v>
      </c>
      <c r="D1196" t="s">
        <v>226</v>
      </c>
      <c r="E1196" s="5" t="s">
        <v>227</v>
      </c>
      <c r="F1196" t="s">
        <v>95</v>
      </c>
      <c r="G1196" t="s">
        <v>163</v>
      </c>
      <c r="H1196" t="s">
        <v>21</v>
      </c>
      <c r="I1196" t="s">
        <v>149</v>
      </c>
      <c r="J1196">
        <v>70</v>
      </c>
      <c r="K1196" t="s">
        <v>19</v>
      </c>
      <c r="L1196">
        <v>2006</v>
      </c>
    </row>
    <row r="1197" spans="1:12">
      <c r="A1197" t="s">
        <v>174</v>
      </c>
      <c r="B1197" t="s">
        <v>171</v>
      </c>
      <c r="C1197" t="s">
        <v>173</v>
      </c>
      <c r="D1197" t="s">
        <v>233</v>
      </c>
      <c r="E1197" s="5" t="s">
        <v>230</v>
      </c>
      <c r="F1197" t="s">
        <v>52</v>
      </c>
      <c r="G1197" t="s">
        <v>163</v>
      </c>
      <c r="H1197" t="s">
        <v>21</v>
      </c>
      <c r="I1197" t="s">
        <v>149</v>
      </c>
      <c r="J1197">
        <v>61</v>
      </c>
      <c r="K1197" t="s">
        <v>19</v>
      </c>
      <c r="L1197">
        <v>2006</v>
      </c>
    </row>
    <row r="1198" spans="1:12">
      <c r="A1198" t="s">
        <v>170</v>
      </c>
      <c r="B1198" t="s">
        <v>179</v>
      </c>
      <c r="C1198" t="s">
        <v>228</v>
      </c>
      <c r="D1198" t="s">
        <v>236</v>
      </c>
      <c r="E1198" t="s">
        <v>237</v>
      </c>
      <c r="F1198" t="s">
        <v>147</v>
      </c>
      <c r="G1198" t="s">
        <v>163</v>
      </c>
      <c r="H1198" t="s">
        <v>21</v>
      </c>
      <c r="I1198" t="s">
        <v>149</v>
      </c>
      <c r="J1198">
        <v>50</v>
      </c>
      <c r="K1198" t="s">
        <v>19</v>
      </c>
      <c r="L1198">
        <v>2006</v>
      </c>
    </row>
    <row r="1199" spans="1:12">
      <c r="A1199" t="s">
        <v>174</v>
      </c>
      <c r="B1199" t="s">
        <v>171</v>
      </c>
      <c r="C1199" t="s">
        <v>173</v>
      </c>
      <c r="D1199" t="s">
        <v>172</v>
      </c>
      <c r="E1199" t="s">
        <v>175</v>
      </c>
      <c r="F1199" t="s">
        <v>129</v>
      </c>
      <c r="G1199" t="s">
        <v>163</v>
      </c>
      <c r="H1199" t="s">
        <v>21</v>
      </c>
      <c r="I1199" t="s">
        <v>149</v>
      </c>
      <c r="J1199">
        <v>48</v>
      </c>
      <c r="K1199" t="s">
        <v>19</v>
      </c>
      <c r="L1199">
        <v>2006</v>
      </c>
    </row>
    <row r="1200" spans="1:12">
      <c r="A1200" t="s">
        <v>174</v>
      </c>
      <c r="B1200" t="s">
        <v>211</v>
      </c>
      <c r="C1200" t="s">
        <v>212</v>
      </c>
      <c r="D1200" t="s">
        <v>213</v>
      </c>
      <c r="E1200" s="5" t="s">
        <v>214</v>
      </c>
      <c r="F1200" t="s">
        <v>34</v>
      </c>
      <c r="G1200" t="s">
        <v>163</v>
      </c>
      <c r="H1200" t="s">
        <v>21</v>
      </c>
      <c r="I1200" t="s">
        <v>149</v>
      </c>
      <c r="J1200">
        <v>43</v>
      </c>
      <c r="K1200" t="s">
        <v>19</v>
      </c>
      <c r="L1200">
        <v>2006</v>
      </c>
    </row>
    <row r="1201" spans="1:12">
      <c r="A1201" t="s">
        <v>170</v>
      </c>
      <c r="B1201" t="s">
        <v>198</v>
      </c>
      <c r="C1201" t="s">
        <v>199</v>
      </c>
      <c r="D1201" t="s">
        <v>200</v>
      </c>
      <c r="E1201" s="5" t="s">
        <v>201</v>
      </c>
      <c r="F1201" t="s">
        <v>146</v>
      </c>
      <c r="G1201" t="s">
        <v>163</v>
      </c>
      <c r="H1201" t="s">
        <v>21</v>
      </c>
      <c r="I1201" t="s">
        <v>149</v>
      </c>
      <c r="J1201">
        <v>38</v>
      </c>
      <c r="K1201" t="s">
        <v>19</v>
      </c>
      <c r="L1201">
        <v>2006</v>
      </c>
    </row>
    <row r="1202" spans="1:12">
      <c r="A1202" t="s">
        <v>174</v>
      </c>
      <c r="B1202" t="s">
        <v>198</v>
      </c>
      <c r="C1202" t="s">
        <v>231</v>
      </c>
      <c r="D1202" t="s">
        <v>235</v>
      </c>
      <c r="E1202" t="s">
        <v>230</v>
      </c>
      <c r="F1202" t="s">
        <v>238</v>
      </c>
      <c r="G1202" t="s">
        <v>163</v>
      </c>
      <c r="H1202" t="s">
        <v>21</v>
      </c>
      <c r="I1202" t="s">
        <v>149</v>
      </c>
      <c r="J1202">
        <v>35</v>
      </c>
      <c r="K1202" t="s">
        <v>19</v>
      </c>
      <c r="L1202">
        <v>2006</v>
      </c>
    </row>
    <row r="1203" spans="1:12">
      <c r="A1203" t="s">
        <v>170</v>
      </c>
      <c r="B1203" t="s">
        <v>194</v>
      </c>
      <c r="C1203" t="s">
        <v>195</v>
      </c>
      <c r="D1203" t="s">
        <v>196</v>
      </c>
      <c r="E1203" s="5" t="s">
        <v>197</v>
      </c>
      <c r="F1203" t="s">
        <v>151</v>
      </c>
      <c r="G1203" t="s">
        <v>163</v>
      </c>
      <c r="H1203" t="s">
        <v>21</v>
      </c>
      <c r="I1203" t="s">
        <v>149</v>
      </c>
      <c r="J1203">
        <v>31</v>
      </c>
      <c r="K1203" t="s">
        <v>19</v>
      </c>
      <c r="L1203">
        <v>2006</v>
      </c>
    </row>
    <row r="1204" spans="1:12">
      <c r="A1204" t="s">
        <v>174</v>
      </c>
      <c r="B1204" t="s">
        <v>183</v>
      </c>
      <c r="C1204" t="s">
        <v>216</v>
      </c>
      <c r="D1204" t="s">
        <v>216</v>
      </c>
      <c r="E1204" s="5" t="s">
        <v>217</v>
      </c>
      <c r="F1204" t="s">
        <v>35</v>
      </c>
      <c r="G1204" t="s">
        <v>163</v>
      </c>
      <c r="H1204" t="s">
        <v>21</v>
      </c>
      <c r="I1204" t="s">
        <v>149</v>
      </c>
      <c r="J1204">
        <v>29</v>
      </c>
      <c r="K1204" t="s">
        <v>19</v>
      </c>
      <c r="L1204">
        <v>2006</v>
      </c>
    </row>
    <row r="1205" spans="1:12">
      <c r="A1205" t="s">
        <v>174</v>
      </c>
      <c r="B1205" t="s">
        <v>171</v>
      </c>
      <c r="C1205" t="s">
        <v>173</v>
      </c>
      <c r="D1205" t="s">
        <v>172</v>
      </c>
      <c r="E1205" t="s">
        <v>175</v>
      </c>
      <c r="F1205" t="s">
        <v>129</v>
      </c>
      <c r="G1205" t="s">
        <v>163</v>
      </c>
      <c r="H1205" t="s">
        <v>22</v>
      </c>
      <c r="I1205" t="s">
        <v>149</v>
      </c>
      <c r="J1205" s="6">
        <v>0.16669999999999999</v>
      </c>
      <c r="K1205" t="s">
        <v>23</v>
      </c>
      <c r="L1205">
        <v>2006</v>
      </c>
    </row>
    <row r="1206" spans="1:12">
      <c r="A1206" t="s">
        <v>174</v>
      </c>
      <c r="B1206" t="s">
        <v>171</v>
      </c>
      <c r="C1206" t="s">
        <v>173</v>
      </c>
      <c r="D1206" t="s">
        <v>233</v>
      </c>
      <c r="E1206" s="5" t="s">
        <v>230</v>
      </c>
      <c r="F1206" t="s">
        <v>52</v>
      </c>
      <c r="G1206" t="s">
        <v>163</v>
      </c>
      <c r="H1206" t="s">
        <v>22</v>
      </c>
      <c r="I1206" t="s">
        <v>149</v>
      </c>
      <c r="J1206" s="6">
        <v>0.24590000000000001</v>
      </c>
      <c r="K1206" t="s">
        <v>23</v>
      </c>
      <c r="L1206">
        <v>2006</v>
      </c>
    </row>
    <row r="1207" spans="1:12">
      <c r="A1207" t="s">
        <v>174</v>
      </c>
      <c r="B1207" t="s">
        <v>179</v>
      </c>
      <c r="C1207" t="s">
        <v>180</v>
      </c>
      <c r="D1207" t="s">
        <v>181</v>
      </c>
      <c r="E1207" t="s">
        <v>182</v>
      </c>
      <c r="F1207" t="s">
        <v>150</v>
      </c>
      <c r="G1207" t="s">
        <v>163</v>
      </c>
      <c r="H1207" t="s">
        <v>22</v>
      </c>
      <c r="I1207" t="s">
        <v>149</v>
      </c>
      <c r="J1207" s="6">
        <v>0.2485</v>
      </c>
      <c r="K1207" t="s">
        <v>23</v>
      </c>
      <c r="L1207">
        <v>2006</v>
      </c>
    </row>
    <row r="1208" spans="1:12">
      <c r="A1208" t="s">
        <v>170</v>
      </c>
      <c r="B1208" t="s">
        <v>179</v>
      </c>
      <c r="C1208" t="s">
        <v>228</v>
      </c>
      <c r="D1208" t="s">
        <v>236</v>
      </c>
      <c r="E1208" t="s">
        <v>237</v>
      </c>
      <c r="F1208" t="s">
        <v>147</v>
      </c>
      <c r="G1208" t="s">
        <v>163</v>
      </c>
      <c r="H1208" t="s">
        <v>22</v>
      </c>
      <c r="I1208" t="s">
        <v>149</v>
      </c>
      <c r="J1208" s="4">
        <v>0.4</v>
      </c>
      <c r="K1208" t="s">
        <v>23</v>
      </c>
      <c r="L1208">
        <v>2006</v>
      </c>
    </row>
    <row r="1209" spans="1:12">
      <c r="A1209" t="s">
        <v>170</v>
      </c>
      <c r="B1209" t="s">
        <v>198</v>
      </c>
      <c r="C1209" t="s">
        <v>199</v>
      </c>
      <c r="D1209" t="s">
        <v>200</v>
      </c>
      <c r="E1209" s="5" t="s">
        <v>201</v>
      </c>
      <c r="F1209" t="s">
        <v>146</v>
      </c>
      <c r="G1209" t="s">
        <v>163</v>
      </c>
      <c r="H1209" t="s">
        <v>22</v>
      </c>
      <c r="I1209" t="s">
        <v>149</v>
      </c>
      <c r="J1209" s="6">
        <v>0.42109999999999997</v>
      </c>
      <c r="K1209" t="s">
        <v>23</v>
      </c>
      <c r="L1209">
        <v>2006</v>
      </c>
    </row>
    <row r="1210" spans="1:12">
      <c r="A1210" t="s">
        <v>174</v>
      </c>
      <c r="B1210" t="s">
        <v>183</v>
      </c>
      <c r="C1210" t="s">
        <v>216</v>
      </c>
      <c r="D1210" t="s">
        <v>216</v>
      </c>
      <c r="E1210" s="5" t="s">
        <v>217</v>
      </c>
      <c r="F1210" t="s">
        <v>35</v>
      </c>
      <c r="G1210" t="s">
        <v>163</v>
      </c>
      <c r="H1210" t="s">
        <v>22</v>
      </c>
      <c r="I1210" t="s">
        <v>149</v>
      </c>
      <c r="J1210" s="6">
        <v>0.48280000000000001</v>
      </c>
      <c r="K1210" t="s">
        <v>23</v>
      </c>
      <c r="L1210">
        <v>2006</v>
      </c>
    </row>
    <row r="1211" spans="1:12">
      <c r="A1211" t="s">
        <v>170</v>
      </c>
      <c r="B1211" t="s">
        <v>194</v>
      </c>
      <c r="C1211" t="s">
        <v>195</v>
      </c>
      <c r="D1211" t="s">
        <v>196</v>
      </c>
      <c r="E1211" s="5" t="s">
        <v>197</v>
      </c>
      <c r="F1211" t="s">
        <v>151</v>
      </c>
      <c r="G1211" t="s">
        <v>163</v>
      </c>
      <c r="H1211" t="s">
        <v>22</v>
      </c>
      <c r="I1211" t="s">
        <v>149</v>
      </c>
      <c r="J1211" s="6">
        <v>0.4839</v>
      </c>
      <c r="K1211" t="s">
        <v>23</v>
      </c>
      <c r="L1211">
        <v>2006</v>
      </c>
    </row>
    <row r="1212" spans="1:12">
      <c r="A1212" t="s">
        <v>174</v>
      </c>
      <c r="B1212" t="s">
        <v>198</v>
      </c>
      <c r="C1212" t="s">
        <v>231</v>
      </c>
      <c r="D1212" t="s">
        <v>235</v>
      </c>
      <c r="E1212" t="s">
        <v>230</v>
      </c>
      <c r="F1212" t="s">
        <v>238</v>
      </c>
      <c r="G1212" t="s">
        <v>163</v>
      </c>
      <c r="H1212" t="s">
        <v>22</v>
      </c>
      <c r="I1212" t="s">
        <v>149</v>
      </c>
      <c r="J1212" s="6">
        <v>0.54290000000000005</v>
      </c>
      <c r="K1212" t="s">
        <v>23</v>
      </c>
      <c r="L1212">
        <v>2006</v>
      </c>
    </row>
    <row r="1213" spans="1:12">
      <c r="A1213" t="s">
        <v>174</v>
      </c>
      <c r="B1213" t="s">
        <v>198</v>
      </c>
      <c r="C1213" t="s">
        <v>225</v>
      </c>
      <c r="D1213" t="s">
        <v>226</v>
      </c>
      <c r="E1213" s="5" t="s">
        <v>227</v>
      </c>
      <c r="F1213" t="s">
        <v>95</v>
      </c>
      <c r="G1213" t="s">
        <v>163</v>
      </c>
      <c r="H1213" t="s">
        <v>22</v>
      </c>
      <c r="I1213" t="s">
        <v>149</v>
      </c>
      <c r="J1213" s="6">
        <v>0.57140000000000002</v>
      </c>
      <c r="K1213" t="s">
        <v>23</v>
      </c>
      <c r="L1213">
        <v>2006</v>
      </c>
    </row>
    <row r="1214" spans="1:12">
      <c r="A1214" t="s">
        <v>174</v>
      </c>
      <c r="B1214" t="s">
        <v>211</v>
      </c>
      <c r="C1214" t="s">
        <v>212</v>
      </c>
      <c r="D1214" t="s">
        <v>213</v>
      </c>
      <c r="E1214" s="5" t="s">
        <v>214</v>
      </c>
      <c r="F1214" t="s">
        <v>34</v>
      </c>
      <c r="G1214" t="s">
        <v>163</v>
      </c>
      <c r="H1214" t="s">
        <v>22</v>
      </c>
      <c r="I1214" t="s">
        <v>149</v>
      </c>
      <c r="J1214" s="6">
        <v>0.60470000000000002</v>
      </c>
      <c r="K1214" t="s">
        <v>23</v>
      </c>
      <c r="L1214">
        <v>2006</v>
      </c>
    </row>
    <row r="1215" spans="1:12">
      <c r="A1215" t="s">
        <v>174</v>
      </c>
      <c r="B1215" t="s">
        <v>189</v>
      </c>
      <c r="C1215" t="s">
        <v>190</v>
      </c>
      <c r="D1215" t="s">
        <v>191</v>
      </c>
      <c r="E1215" s="5" t="s">
        <v>192</v>
      </c>
      <c r="F1215" t="s">
        <v>145</v>
      </c>
      <c r="G1215" t="s">
        <v>163</v>
      </c>
      <c r="H1215" t="s">
        <v>22</v>
      </c>
      <c r="I1215" t="s">
        <v>149</v>
      </c>
      <c r="J1215" s="6">
        <v>0.6986</v>
      </c>
      <c r="K1215" t="s">
        <v>23</v>
      </c>
      <c r="L1215">
        <v>2006</v>
      </c>
    </row>
    <row r="1216" spans="1:12">
      <c r="A1216" t="s">
        <v>174</v>
      </c>
      <c r="B1216" t="s">
        <v>211</v>
      </c>
      <c r="C1216" t="s">
        <v>212</v>
      </c>
      <c r="D1216" t="s">
        <v>213</v>
      </c>
      <c r="E1216" s="5" t="s">
        <v>214</v>
      </c>
      <c r="F1216" t="s">
        <v>34</v>
      </c>
      <c r="G1216" t="s">
        <v>163</v>
      </c>
      <c r="H1216" t="s">
        <v>24</v>
      </c>
      <c r="I1216" t="s">
        <v>149</v>
      </c>
      <c r="J1216">
        <v>3</v>
      </c>
      <c r="K1216" t="s">
        <v>19</v>
      </c>
      <c r="L1216">
        <v>2006</v>
      </c>
    </row>
    <row r="1217" spans="1:12">
      <c r="A1217" t="s">
        <v>174</v>
      </c>
      <c r="B1217" t="s">
        <v>179</v>
      </c>
      <c r="C1217" t="s">
        <v>180</v>
      </c>
      <c r="D1217" t="s">
        <v>181</v>
      </c>
      <c r="E1217" t="s">
        <v>182</v>
      </c>
      <c r="F1217" t="s">
        <v>150</v>
      </c>
      <c r="G1217" t="s">
        <v>163</v>
      </c>
      <c r="H1217" t="s">
        <v>24</v>
      </c>
      <c r="I1217" t="s">
        <v>149</v>
      </c>
      <c r="J1217">
        <v>1</v>
      </c>
      <c r="K1217" t="s">
        <v>19</v>
      </c>
      <c r="L1217">
        <v>2006</v>
      </c>
    </row>
    <row r="1218" spans="1:12">
      <c r="A1218" t="s">
        <v>174</v>
      </c>
      <c r="B1218" t="s">
        <v>171</v>
      </c>
      <c r="C1218" t="s">
        <v>173</v>
      </c>
      <c r="D1218" t="s">
        <v>172</v>
      </c>
      <c r="E1218" t="s">
        <v>175</v>
      </c>
      <c r="F1218" t="s">
        <v>129</v>
      </c>
      <c r="G1218" t="s">
        <v>163</v>
      </c>
      <c r="H1218" t="s">
        <v>24</v>
      </c>
      <c r="I1218" t="s">
        <v>149</v>
      </c>
      <c r="J1218">
        <v>0</v>
      </c>
      <c r="K1218" t="s">
        <v>19</v>
      </c>
      <c r="L1218">
        <v>2006</v>
      </c>
    </row>
    <row r="1219" spans="1:12">
      <c r="A1219" t="s">
        <v>174</v>
      </c>
      <c r="B1219" t="s">
        <v>189</v>
      </c>
      <c r="C1219" t="s">
        <v>190</v>
      </c>
      <c r="D1219" t="s">
        <v>191</v>
      </c>
      <c r="E1219" s="5" t="s">
        <v>192</v>
      </c>
      <c r="F1219" t="s">
        <v>145</v>
      </c>
      <c r="G1219" t="s">
        <v>163</v>
      </c>
      <c r="H1219" t="s">
        <v>24</v>
      </c>
      <c r="I1219" t="s">
        <v>149</v>
      </c>
      <c r="J1219">
        <v>0</v>
      </c>
      <c r="K1219" t="s">
        <v>19</v>
      </c>
      <c r="L1219">
        <v>2006</v>
      </c>
    </row>
    <row r="1220" spans="1:12">
      <c r="A1220" t="s">
        <v>170</v>
      </c>
      <c r="B1220" t="s">
        <v>198</v>
      </c>
      <c r="C1220" t="s">
        <v>199</v>
      </c>
      <c r="D1220" t="s">
        <v>200</v>
      </c>
      <c r="E1220" s="5" t="s">
        <v>201</v>
      </c>
      <c r="F1220" t="s">
        <v>146</v>
      </c>
      <c r="G1220" t="s">
        <v>163</v>
      </c>
      <c r="H1220" t="s">
        <v>24</v>
      </c>
      <c r="I1220" t="s">
        <v>149</v>
      </c>
      <c r="J1220">
        <v>0</v>
      </c>
      <c r="K1220" t="s">
        <v>19</v>
      </c>
      <c r="L1220">
        <v>2006</v>
      </c>
    </row>
    <row r="1221" spans="1:12">
      <c r="A1221" t="s">
        <v>170</v>
      </c>
      <c r="B1221" t="s">
        <v>194</v>
      </c>
      <c r="C1221" t="s">
        <v>195</v>
      </c>
      <c r="D1221" t="s">
        <v>196</v>
      </c>
      <c r="E1221" s="5" t="s">
        <v>197</v>
      </c>
      <c r="F1221" t="s">
        <v>151</v>
      </c>
      <c r="G1221" t="s">
        <v>163</v>
      </c>
      <c r="H1221" t="s">
        <v>24</v>
      </c>
      <c r="I1221" t="s">
        <v>149</v>
      </c>
      <c r="J1221">
        <v>0</v>
      </c>
      <c r="K1221" t="s">
        <v>19</v>
      </c>
      <c r="L1221">
        <v>2006</v>
      </c>
    </row>
    <row r="1222" spans="1:12">
      <c r="A1222" t="s">
        <v>174</v>
      </c>
      <c r="B1222" t="s">
        <v>183</v>
      </c>
      <c r="C1222" t="s">
        <v>216</v>
      </c>
      <c r="D1222" t="s">
        <v>216</v>
      </c>
      <c r="E1222" s="5" t="s">
        <v>217</v>
      </c>
      <c r="F1222" t="s">
        <v>35</v>
      </c>
      <c r="G1222" t="s">
        <v>163</v>
      </c>
      <c r="H1222" t="s">
        <v>24</v>
      </c>
      <c r="I1222" t="s">
        <v>149</v>
      </c>
      <c r="J1222">
        <v>0</v>
      </c>
      <c r="K1222" t="s">
        <v>19</v>
      </c>
      <c r="L1222">
        <v>2006</v>
      </c>
    </row>
    <row r="1223" spans="1:12">
      <c r="A1223" t="s">
        <v>170</v>
      </c>
      <c r="B1223" t="s">
        <v>179</v>
      </c>
      <c r="C1223" t="s">
        <v>228</v>
      </c>
      <c r="D1223" t="s">
        <v>236</v>
      </c>
      <c r="E1223" t="s">
        <v>237</v>
      </c>
      <c r="F1223" t="s">
        <v>147</v>
      </c>
      <c r="G1223" t="s">
        <v>163</v>
      </c>
      <c r="H1223" t="s">
        <v>24</v>
      </c>
      <c r="I1223" t="s">
        <v>149</v>
      </c>
      <c r="J1223">
        <v>0</v>
      </c>
      <c r="K1223" t="s">
        <v>19</v>
      </c>
      <c r="L1223">
        <v>2006</v>
      </c>
    </row>
    <row r="1224" spans="1:12">
      <c r="A1224" t="s">
        <v>174</v>
      </c>
      <c r="B1224" t="s">
        <v>171</v>
      </c>
      <c r="C1224" t="s">
        <v>173</v>
      </c>
      <c r="D1224" t="s">
        <v>233</v>
      </c>
      <c r="E1224" s="5" t="s">
        <v>230</v>
      </c>
      <c r="F1224" t="s">
        <v>52</v>
      </c>
      <c r="G1224" t="s">
        <v>163</v>
      </c>
      <c r="H1224" t="s">
        <v>24</v>
      </c>
      <c r="I1224" t="s">
        <v>149</v>
      </c>
      <c r="J1224">
        <v>0</v>
      </c>
      <c r="K1224" t="s">
        <v>19</v>
      </c>
      <c r="L1224">
        <v>2006</v>
      </c>
    </row>
    <row r="1225" spans="1:12">
      <c r="A1225" t="s">
        <v>174</v>
      </c>
      <c r="B1225" t="s">
        <v>198</v>
      </c>
      <c r="C1225" t="s">
        <v>225</v>
      </c>
      <c r="D1225" t="s">
        <v>226</v>
      </c>
      <c r="E1225" s="5" t="s">
        <v>227</v>
      </c>
      <c r="F1225" t="s">
        <v>95</v>
      </c>
      <c r="G1225" t="s">
        <v>163</v>
      </c>
      <c r="H1225" t="s">
        <v>24</v>
      </c>
      <c r="I1225" t="s">
        <v>149</v>
      </c>
      <c r="J1225">
        <v>0</v>
      </c>
      <c r="K1225" t="s">
        <v>19</v>
      </c>
      <c r="L1225">
        <v>2006</v>
      </c>
    </row>
    <row r="1226" spans="1:12">
      <c r="A1226" t="s">
        <v>174</v>
      </c>
      <c r="B1226" t="s">
        <v>198</v>
      </c>
      <c r="C1226" t="s">
        <v>231</v>
      </c>
      <c r="D1226" t="s">
        <v>235</v>
      </c>
      <c r="E1226" t="s">
        <v>230</v>
      </c>
      <c r="F1226" t="s">
        <v>238</v>
      </c>
      <c r="G1226" t="s">
        <v>163</v>
      </c>
      <c r="H1226" t="s">
        <v>24</v>
      </c>
      <c r="I1226" t="s">
        <v>149</v>
      </c>
      <c r="J1226">
        <v>0</v>
      </c>
      <c r="K1226" t="s">
        <v>19</v>
      </c>
      <c r="L1226">
        <v>2006</v>
      </c>
    </row>
    <row r="1227" spans="1:12">
      <c r="A1227" t="s">
        <v>174</v>
      </c>
      <c r="B1227" t="s">
        <v>179</v>
      </c>
      <c r="C1227" t="s">
        <v>180</v>
      </c>
      <c r="D1227" t="s">
        <v>181</v>
      </c>
      <c r="E1227" t="s">
        <v>182</v>
      </c>
      <c r="F1227" t="s">
        <v>130</v>
      </c>
      <c r="G1227" t="s">
        <v>161</v>
      </c>
      <c r="H1227" t="s">
        <v>17</v>
      </c>
      <c r="I1227" t="s">
        <v>169</v>
      </c>
      <c r="J1227">
        <v>39</v>
      </c>
      <c r="K1227" t="s">
        <v>19</v>
      </c>
      <c r="L1227">
        <v>2009</v>
      </c>
    </row>
    <row r="1228" spans="1:12">
      <c r="A1228" t="s">
        <v>174</v>
      </c>
      <c r="B1228" t="s">
        <v>171</v>
      </c>
      <c r="C1228" t="s">
        <v>173</v>
      </c>
      <c r="D1228" t="s">
        <v>172</v>
      </c>
      <c r="E1228" t="s">
        <v>175</v>
      </c>
      <c r="F1228" t="s">
        <v>129</v>
      </c>
      <c r="G1228" t="s">
        <v>161</v>
      </c>
      <c r="H1228" t="s">
        <v>17</v>
      </c>
      <c r="I1228" t="s">
        <v>169</v>
      </c>
      <c r="J1228">
        <v>33</v>
      </c>
      <c r="K1228" t="s">
        <v>19</v>
      </c>
      <c r="L1228">
        <v>2009</v>
      </c>
    </row>
    <row r="1229" spans="1:12">
      <c r="A1229" t="s">
        <v>170</v>
      </c>
      <c r="B1229" t="s">
        <v>171</v>
      </c>
      <c r="C1229" t="s">
        <v>173</v>
      </c>
      <c r="D1229" t="s">
        <v>172</v>
      </c>
      <c r="E1229" t="s">
        <v>102</v>
      </c>
      <c r="F1229" t="s">
        <v>101</v>
      </c>
      <c r="G1229" t="s">
        <v>161</v>
      </c>
      <c r="H1229" t="s">
        <v>17</v>
      </c>
      <c r="I1229" t="s">
        <v>169</v>
      </c>
      <c r="J1229">
        <v>12</v>
      </c>
      <c r="K1229" t="s">
        <v>19</v>
      </c>
      <c r="L1229">
        <v>2009</v>
      </c>
    </row>
    <row r="1230" spans="1:12">
      <c r="A1230" t="s">
        <v>174</v>
      </c>
      <c r="B1230" t="s">
        <v>194</v>
      </c>
      <c r="C1230" t="s">
        <v>203</v>
      </c>
      <c r="D1230" t="s">
        <v>204</v>
      </c>
      <c r="E1230" s="5" t="s">
        <v>205</v>
      </c>
      <c r="F1230" t="s">
        <v>133</v>
      </c>
      <c r="G1230" t="s">
        <v>161</v>
      </c>
      <c r="H1230" t="s">
        <v>17</v>
      </c>
      <c r="I1230" t="s">
        <v>169</v>
      </c>
      <c r="J1230">
        <v>5</v>
      </c>
      <c r="K1230" t="s">
        <v>19</v>
      </c>
      <c r="L1230">
        <v>2009</v>
      </c>
    </row>
    <row r="1231" spans="1:12">
      <c r="A1231" t="s">
        <v>174</v>
      </c>
      <c r="B1231" t="s">
        <v>198</v>
      </c>
      <c r="C1231" t="s">
        <v>225</v>
      </c>
      <c r="D1231" t="s">
        <v>226</v>
      </c>
      <c r="E1231" s="5" t="s">
        <v>227</v>
      </c>
      <c r="F1231" t="s">
        <v>132</v>
      </c>
      <c r="G1231" t="s">
        <v>161</v>
      </c>
      <c r="H1231" t="s">
        <v>17</v>
      </c>
      <c r="I1231" t="s">
        <v>169</v>
      </c>
      <c r="J1231">
        <v>5</v>
      </c>
      <c r="K1231" t="s">
        <v>19</v>
      </c>
      <c r="L1231">
        <v>2009</v>
      </c>
    </row>
    <row r="1232" spans="1:12">
      <c r="A1232" t="s">
        <v>170</v>
      </c>
      <c r="B1232" t="s">
        <v>171</v>
      </c>
      <c r="C1232" t="s">
        <v>173</v>
      </c>
      <c r="D1232" t="s">
        <v>172</v>
      </c>
      <c r="E1232" t="s">
        <v>134</v>
      </c>
      <c r="F1232" t="s">
        <v>134</v>
      </c>
      <c r="G1232" t="s">
        <v>161</v>
      </c>
      <c r="H1232" t="s">
        <v>17</v>
      </c>
      <c r="I1232" t="s">
        <v>169</v>
      </c>
      <c r="J1232">
        <v>4</v>
      </c>
      <c r="K1232" t="s">
        <v>19</v>
      </c>
      <c r="L1232">
        <v>2009</v>
      </c>
    </row>
    <row r="1233" spans="1:12">
      <c r="A1233" t="s">
        <v>174</v>
      </c>
      <c r="B1233" t="s">
        <v>211</v>
      </c>
      <c r="C1233" t="s">
        <v>212</v>
      </c>
      <c r="D1233" t="s">
        <v>223</v>
      </c>
      <c r="E1233" s="5" t="s">
        <v>224</v>
      </c>
      <c r="F1233" t="s">
        <v>131</v>
      </c>
      <c r="G1233" t="s">
        <v>161</v>
      </c>
      <c r="H1233" t="s">
        <v>17</v>
      </c>
      <c r="I1233" t="s">
        <v>169</v>
      </c>
      <c r="J1233">
        <v>4</v>
      </c>
      <c r="K1233" t="s">
        <v>19</v>
      </c>
      <c r="L1233">
        <v>2009</v>
      </c>
    </row>
    <row r="1234" spans="1:12">
      <c r="A1234" t="s">
        <v>174</v>
      </c>
      <c r="B1234" t="s">
        <v>171</v>
      </c>
      <c r="C1234" t="s">
        <v>173</v>
      </c>
      <c r="D1234" t="s">
        <v>172</v>
      </c>
      <c r="E1234" t="s">
        <v>177</v>
      </c>
      <c r="F1234" t="s">
        <v>14</v>
      </c>
      <c r="G1234" t="s">
        <v>161</v>
      </c>
      <c r="H1234" t="s">
        <v>17</v>
      </c>
      <c r="I1234" t="s">
        <v>169</v>
      </c>
      <c r="J1234">
        <v>3</v>
      </c>
      <c r="K1234" t="s">
        <v>19</v>
      </c>
      <c r="L1234">
        <v>2009</v>
      </c>
    </row>
    <row r="1235" spans="1:12">
      <c r="A1235" t="s">
        <v>174</v>
      </c>
      <c r="B1235" t="s">
        <v>171</v>
      </c>
      <c r="C1235" t="s">
        <v>173</v>
      </c>
      <c r="D1235" t="s">
        <v>172</v>
      </c>
      <c r="E1235" t="s">
        <v>248</v>
      </c>
      <c r="F1235" t="s">
        <v>116</v>
      </c>
      <c r="G1235" t="s">
        <v>161</v>
      </c>
      <c r="H1235" t="s">
        <v>17</v>
      </c>
      <c r="I1235" t="s">
        <v>169</v>
      </c>
      <c r="J1235">
        <v>3</v>
      </c>
      <c r="K1235" t="s">
        <v>19</v>
      </c>
      <c r="L1235">
        <v>2009</v>
      </c>
    </row>
    <row r="1236" spans="1:12">
      <c r="A1236" t="s">
        <v>174</v>
      </c>
      <c r="B1236" t="s">
        <v>183</v>
      </c>
      <c r="C1236" t="s">
        <v>216</v>
      </c>
      <c r="D1236" t="s">
        <v>216</v>
      </c>
      <c r="E1236" s="5" t="s">
        <v>217</v>
      </c>
      <c r="F1236" t="s">
        <v>15</v>
      </c>
      <c r="G1236" t="s">
        <v>161</v>
      </c>
      <c r="H1236" t="s">
        <v>17</v>
      </c>
      <c r="I1236" t="s">
        <v>169</v>
      </c>
      <c r="J1236">
        <v>2</v>
      </c>
      <c r="K1236" t="s">
        <v>19</v>
      </c>
      <c r="L1236">
        <v>2009</v>
      </c>
    </row>
    <row r="1237" spans="1:12">
      <c r="A1237" t="s">
        <v>170</v>
      </c>
      <c r="B1237" t="s">
        <v>244</v>
      </c>
      <c r="C1237" t="s">
        <v>245</v>
      </c>
      <c r="D1237" t="s">
        <v>243</v>
      </c>
      <c r="E1237" t="s">
        <v>102</v>
      </c>
      <c r="F1237" t="s">
        <v>103</v>
      </c>
      <c r="G1237" t="s">
        <v>161</v>
      </c>
      <c r="H1237" t="s">
        <v>17</v>
      </c>
      <c r="I1237" t="s">
        <v>169</v>
      </c>
      <c r="J1237">
        <v>1</v>
      </c>
      <c r="K1237" t="s">
        <v>19</v>
      </c>
      <c r="L1237">
        <v>2009</v>
      </c>
    </row>
    <row r="1238" spans="1:12">
      <c r="A1238" t="s">
        <v>170</v>
      </c>
      <c r="B1238" t="s">
        <v>171</v>
      </c>
      <c r="C1238" t="s">
        <v>173</v>
      </c>
      <c r="D1238" t="s">
        <v>172</v>
      </c>
      <c r="E1238" t="s">
        <v>176</v>
      </c>
      <c r="F1238" t="s">
        <v>152</v>
      </c>
      <c r="G1238" t="s">
        <v>161</v>
      </c>
      <c r="H1238" t="s">
        <v>17</v>
      </c>
      <c r="I1238" t="s">
        <v>169</v>
      </c>
      <c r="J1238">
        <v>1</v>
      </c>
      <c r="K1238" t="s">
        <v>19</v>
      </c>
      <c r="L1238">
        <v>2009</v>
      </c>
    </row>
    <row r="1239" spans="1:12">
      <c r="A1239" t="s">
        <v>170</v>
      </c>
      <c r="B1239" t="s">
        <v>194</v>
      </c>
      <c r="C1239" t="s">
        <v>195</v>
      </c>
      <c r="D1239" t="s">
        <v>241</v>
      </c>
      <c r="E1239" s="5" t="s">
        <v>242</v>
      </c>
      <c r="F1239" t="s">
        <v>104</v>
      </c>
      <c r="G1239" t="s">
        <v>161</v>
      </c>
      <c r="H1239" t="s">
        <v>17</v>
      </c>
      <c r="I1239" t="s">
        <v>169</v>
      </c>
      <c r="J1239">
        <v>1</v>
      </c>
      <c r="K1239" t="s">
        <v>19</v>
      </c>
      <c r="L1239">
        <v>2009</v>
      </c>
    </row>
    <row r="1240" spans="1:12">
      <c r="A1240" t="s">
        <v>170</v>
      </c>
      <c r="B1240" t="s">
        <v>183</v>
      </c>
      <c r="C1240" t="s">
        <v>184</v>
      </c>
      <c r="D1240" t="s">
        <v>202</v>
      </c>
      <c r="E1240" t="s">
        <v>46</v>
      </c>
      <c r="F1240" t="s">
        <v>46</v>
      </c>
      <c r="G1240" t="s">
        <v>161</v>
      </c>
      <c r="H1240" t="s">
        <v>17</v>
      </c>
      <c r="I1240" t="s">
        <v>169</v>
      </c>
      <c r="J1240">
        <v>1</v>
      </c>
      <c r="K1240" t="s">
        <v>19</v>
      </c>
      <c r="L1240">
        <v>2009</v>
      </c>
    </row>
    <row r="1241" spans="1:12">
      <c r="A1241" t="s">
        <v>174</v>
      </c>
      <c r="B1241" t="s">
        <v>211</v>
      </c>
      <c r="C1241" t="s">
        <v>212</v>
      </c>
      <c r="D1241" t="s">
        <v>213</v>
      </c>
      <c r="E1241" s="5" t="s">
        <v>214</v>
      </c>
      <c r="F1241" t="s">
        <v>140</v>
      </c>
      <c r="G1241" t="s">
        <v>161</v>
      </c>
      <c r="H1241" t="s">
        <v>17</v>
      </c>
      <c r="I1241" t="s">
        <v>169</v>
      </c>
      <c r="J1241">
        <v>1</v>
      </c>
      <c r="K1241" t="s">
        <v>19</v>
      </c>
      <c r="L1241">
        <v>2009</v>
      </c>
    </row>
    <row r="1242" spans="1:12">
      <c r="A1242" t="s">
        <v>174</v>
      </c>
      <c r="B1242" t="s">
        <v>211</v>
      </c>
      <c r="C1242" t="s">
        <v>212</v>
      </c>
      <c r="D1242" t="s">
        <v>213</v>
      </c>
      <c r="E1242" s="5" t="s">
        <v>214</v>
      </c>
      <c r="F1242" t="s">
        <v>87</v>
      </c>
      <c r="G1242" t="s">
        <v>161</v>
      </c>
      <c r="H1242" t="s">
        <v>17</v>
      </c>
      <c r="I1242" t="s">
        <v>169</v>
      </c>
      <c r="J1242">
        <v>1</v>
      </c>
      <c r="K1242" t="s">
        <v>19</v>
      </c>
      <c r="L1242">
        <v>2009</v>
      </c>
    </row>
    <row r="1243" spans="1:12">
      <c r="A1243" t="s">
        <v>170</v>
      </c>
      <c r="B1243" t="s">
        <v>194</v>
      </c>
      <c r="C1243" t="s">
        <v>246</v>
      </c>
      <c r="D1243" t="s">
        <v>247</v>
      </c>
      <c r="E1243" t="s">
        <v>102</v>
      </c>
      <c r="F1243" t="s">
        <v>102</v>
      </c>
      <c r="G1243" t="s">
        <v>161</v>
      </c>
      <c r="H1243" t="s">
        <v>17</v>
      </c>
      <c r="I1243" t="s">
        <v>169</v>
      </c>
      <c r="J1243">
        <v>0</v>
      </c>
      <c r="K1243" t="s">
        <v>19</v>
      </c>
      <c r="L1243">
        <v>2009</v>
      </c>
    </row>
    <row r="1244" spans="1:12">
      <c r="A1244" t="s">
        <v>170</v>
      </c>
      <c r="B1244" t="s">
        <v>171</v>
      </c>
      <c r="C1244" t="s">
        <v>173</v>
      </c>
      <c r="D1244" t="s">
        <v>172</v>
      </c>
      <c r="E1244" t="s">
        <v>178</v>
      </c>
      <c r="F1244" t="s">
        <v>153</v>
      </c>
      <c r="G1244" t="s">
        <v>161</v>
      </c>
      <c r="H1244" t="s">
        <v>17</v>
      </c>
      <c r="I1244" t="s">
        <v>169</v>
      </c>
      <c r="J1244">
        <v>0</v>
      </c>
      <c r="K1244" t="s">
        <v>19</v>
      </c>
      <c r="L1244">
        <v>2009</v>
      </c>
    </row>
    <row r="1245" spans="1:12">
      <c r="A1245" t="s">
        <v>170</v>
      </c>
      <c r="B1245" t="s">
        <v>183</v>
      </c>
      <c r="C1245" t="s">
        <v>184</v>
      </c>
      <c r="D1245" t="s">
        <v>185</v>
      </c>
      <c r="E1245" s="5" t="s">
        <v>186</v>
      </c>
      <c r="F1245" t="s">
        <v>42</v>
      </c>
      <c r="G1245" t="s">
        <v>161</v>
      </c>
      <c r="H1245" t="s">
        <v>17</v>
      </c>
      <c r="I1245" t="s">
        <v>169</v>
      </c>
      <c r="J1245">
        <v>0</v>
      </c>
      <c r="K1245" t="s">
        <v>19</v>
      </c>
      <c r="L1245">
        <v>2009</v>
      </c>
    </row>
    <row r="1246" spans="1:12">
      <c r="A1246" t="s">
        <v>170</v>
      </c>
      <c r="B1246" t="s">
        <v>171</v>
      </c>
      <c r="C1246" t="s">
        <v>173</v>
      </c>
      <c r="D1246" t="s">
        <v>172</v>
      </c>
      <c r="E1246" t="s">
        <v>188</v>
      </c>
      <c r="F1246" t="s">
        <v>137</v>
      </c>
      <c r="G1246" t="s">
        <v>161</v>
      </c>
      <c r="H1246" t="s">
        <v>17</v>
      </c>
      <c r="I1246" t="s">
        <v>169</v>
      </c>
      <c r="J1246">
        <v>0</v>
      </c>
      <c r="K1246" t="s">
        <v>19</v>
      </c>
      <c r="L1246">
        <v>2009</v>
      </c>
    </row>
    <row r="1247" spans="1:12">
      <c r="A1247" t="s">
        <v>170</v>
      </c>
      <c r="B1247" t="s">
        <v>171</v>
      </c>
      <c r="C1247" t="s">
        <v>173</v>
      </c>
      <c r="D1247" t="s">
        <v>172</v>
      </c>
      <c r="E1247" t="s">
        <v>154</v>
      </c>
      <c r="F1247" t="s">
        <v>154</v>
      </c>
      <c r="G1247" t="s">
        <v>161</v>
      </c>
      <c r="H1247" t="s">
        <v>17</v>
      </c>
      <c r="I1247" t="s">
        <v>169</v>
      </c>
      <c r="J1247">
        <v>0</v>
      </c>
      <c r="K1247" t="s">
        <v>19</v>
      </c>
      <c r="L1247">
        <v>2009</v>
      </c>
    </row>
    <row r="1248" spans="1:12">
      <c r="A1248" t="s">
        <v>170</v>
      </c>
      <c r="B1248" t="s">
        <v>171</v>
      </c>
      <c r="C1248" t="s">
        <v>173</v>
      </c>
      <c r="D1248" t="s">
        <v>172</v>
      </c>
      <c r="E1248" t="s">
        <v>138</v>
      </c>
      <c r="F1248" t="s">
        <v>138</v>
      </c>
      <c r="G1248" t="s">
        <v>161</v>
      </c>
      <c r="H1248" t="s">
        <v>17</v>
      </c>
      <c r="I1248" t="s">
        <v>169</v>
      </c>
      <c r="J1248">
        <v>0</v>
      </c>
      <c r="K1248" t="s">
        <v>19</v>
      </c>
      <c r="L1248">
        <v>2009</v>
      </c>
    </row>
    <row r="1249" spans="1:12">
      <c r="A1249" t="s">
        <v>170</v>
      </c>
      <c r="B1249" t="s">
        <v>194</v>
      </c>
      <c r="C1249" t="s">
        <v>195</v>
      </c>
      <c r="D1249" t="s">
        <v>196</v>
      </c>
      <c r="E1249" s="5" t="s">
        <v>197</v>
      </c>
      <c r="F1249" t="s">
        <v>105</v>
      </c>
      <c r="G1249" t="s">
        <v>161</v>
      </c>
      <c r="H1249" t="s">
        <v>17</v>
      </c>
      <c r="I1249" t="s">
        <v>169</v>
      </c>
      <c r="J1249">
        <v>0</v>
      </c>
      <c r="K1249" t="s">
        <v>19</v>
      </c>
      <c r="L1249">
        <v>2009</v>
      </c>
    </row>
    <row r="1250" spans="1:12">
      <c r="A1250" t="s">
        <v>170</v>
      </c>
      <c r="B1250" t="s">
        <v>183</v>
      </c>
      <c r="C1250" t="s">
        <v>206</v>
      </c>
      <c r="D1250" t="s">
        <v>207</v>
      </c>
      <c r="E1250" t="s">
        <v>139</v>
      </c>
      <c r="F1250" t="s">
        <v>139</v>
      </c>
      <c r="G1250" t="s">
        <v>161</v>
      </c>
      <c r="H1250" t="s">
        <v>17</v>
      </c>
      <c r="I1250" t="s">
        <v>169</v>
      </c>
      <c r="J1250">
        <v>0</v>
      </c>
      <c r="K1250" t="s">
        <v>19</v>
      </c>
      <c r="L1250">
        <v>2009</v>
      </c>
    </row>
    <row r="1251" spans="1:12">
      <c r="A1251" t="s">
        <v>170</v>
      </c>
      <c r="B1251" t="s">
        <v>179</v>
      </c>
      <c r="C1251" t="s">
        <v>208</v>
      </c>
      <c r="D1251" t="s">
        <v>209</v>
      </c>
      <c r="E1251" s="5" t="s">
        <v>210</v>
      </c>
      <c r="F1251" t="s">
        <v>39</v>
      </c>
      <c r="G1251" t="s">
        <v>161</v>
      </c>
      <c r="H1251" t="s">
        <v>17</v>
      </c>
      <c r="I1251" t="s">
        <v>169</v>
      </c>
      <c r="J1251">
        <v>0</v>
      </c>
      <c r="K1251" t="s">
        <v>19</v>
      </c>
      <c r="L1251">
        <v>2009</v>
      </c>
    </row>
    <row r="1252" spans="1:12">
      <c r="A1252" t="s">
        <v>174</v>
      </c>
      <c r="B1252" t="s">
        <v>189</v>
      </c>
      <c r="C1252" t="s">
        <v>219</v>
      </c>
      <c r="D1252" t="s">
        <v>220</v>
      </c>
      <c r="E1252" s="5" t="s">
        <v>221</v>
      </c>
      <c r="F1252" t="s">
        <v>16</v>
      </c>
      <c r="G1252" t="s">
        <v>161</v>
      </c>
      <c r="H1252" t="s">
        <v>17</v>
      </c>
      <c r="I1252" t="s">
        <v>169</v>
      </c>
      <c r="J1252">
        <v>0</v>
      </c>
      <c r="K1252" t="s">
        <v>19</v>
      </c>
      <c r="L1252">
        <v>2009</v>
      </c>
    </row>
    <row r="1253" spans="1:12">
      <c r="A1253" t="s">
        <v>174</v>
      </c>
      <c r="B1253" t="s">
        <v>198</v>
      </c>
      <c r="C1253" t="s">
        <v>231</v>
      </c>
      <c r="D1253" t="s">
        <v>234</v>
      </c>
      <c r="E1253" s="5" t="s">
        <v>230</v>
      </c>
      <c r="F1253" t="s">
        <v>51</v>
      </c>
      <c r="G1253" t="s">
        <v>161</v>
      </c>
      <c r="H1253" t="s">
        <v>17</v>
      </c>
      <c r="I1253" t="s">
        <v>169</v>
      </c>
      <c r="J1253">
        <v>0</v>
      </c>
      <c r="K1253" t="s">
        <v>19</v>
      </c>
      <c r="L1253">
        <v>2009</v>
      </c>
    </row>
    <row r="1254" spans="1:12">
      <c r="A1254" t="s">
        <v>174</v>
      </c>
      <c r="B1254" t="s">
        <v>171</v>
      </c>
      <c r="C1254" t="s">
        <v>173</v>
      </c>
      <c r="D1254" t="s">
        <v>233</v>
      </c>
      <c r="E1254" s="5" t="s">
        <v>230</v>
      </c>
      <c r="F1254" t="s">
        <v>52</v>
      </c>
      <c r="G1254" t="s">
        <v>161</v>
      </c>
      <c r="H1254" t="s">
        <v>17</v>
      </c>
      <c r="I1254" t="s">
        <v>169</v>
      </c>
      <c r="J1254">
        <v>0</v>
      </c>
      <c r="K1254" t="s">
        <v>19</v>
      </c>
      <c r="L1254">
        <v>2009</v>
      </c>
    </row>
    <row r="1255" spans="1:12">
      <c r="A1255" t="s">
        <v>174</v>
      </c>
      <c r="B1255" t="s">
        <v>171</v>
      </c>
      <c r="C1255" t="s">
        <v>173</v>
      </c>
      <c r="D1255" t="s">
        <v>172</v>
      </c>
      <c r="E1255" s="5" t="s">
        <v>230</v>
      </c>
      <c r="F1255" t="s">
        <v>155</v>
      </c>
      <c r="G1255" t="s">
        <v>161</v>
      </c>
      <c r="H1255" t="s">
        <v>17</v>
      </c>
      <c r="I1255" t="s">
        <v>169</v>
      </c>
      <c r="J1255">
        <v>0</v>
      </c>
      <c r="K1255" t="s">
        <v>19</v>
      </c>
      <c r="L1255">
        <v>2009</v>
      </c>
    </row>
    <row r="1256" spans="1:12">
      <c r="A1256" t="s">
        <v>170</v>
      </c>
      <c r="B1256" t="s">
        <v>198</v>
      </c>
      <c r="C1256" t="s">
        <v>199</v>
      </c>
      <c r="D1256" t="s">
        <v>239</v>
      </c>
      <c r="E1256" t="s">
        <v>240</v>
      </c>
      <c r="F1256" t="s">
        <v>142</v>
      </c>
      <c r="G1256" t="s">
        <v>161</v>
      </c>
      <c r="H1256" t="s">
        <v>17</v>
      </c>
      <c r="I1256" t="s">
        <v>169</v>
      </c>
      <c r="J1256">
        <v>0</v>
      </c>
      <c r="K1256" t="s">
        <v>19</v>
      </c>
      <c r="L1256">
        <v>2009</v>
      </c>
    </row>
    <row r="1257" spans="1:12">
      <c r="A1257" t="s">
        <v>170</v>
      </c>
      <c r="B1257" t="s">
        <v>171</v>
      </c>
      <c r="C1257" t="s">
        <v>173</v>
      </c>
      <c r="D1257" t="s">
        <v>172</v>
      </c>
      <c r="E1257" t="s">
        <v>54</v>
      </c>
      <c r="F1257" t="s">
        <v>54</v>
      </c>
      <c r="G1257" t="s">
        <v>161</v>
      </c>
      <c r="H1257" t="s">
        <v>17</v>
      </c>
      <c r="I1257" t="s">
        <v>169</v>
      </c>
      <c r="J1257">
        <v>0</v>
      </c>
      <c r="K1257" t="s">
        <v>19</v>
      </c>
      <c r="L1257">
        <v>2009</v>
      </c>
    </row>
    <row r="1258" spans="1:12">
      <c r="A1258" t="s">
        <v>174</v>
      </c>
      <c r="B1258" t="s">
        <v>171</v>
      </c>
      <c r="C1258" t="s">
        <v>173</v>
      </c>
      <c r="D1258" t="s">
        <v>172</v>
      </c>
      <c r="E1258" t="s">
        <v>175</v>
      </c>
      <c r="F1258" t="s">
        <v>129</v>
      </c>
      <c r="G1258" t="s">
        <v>161</v>
      </c>
      <c r="H1258" t="s">
        <v>20</v>
      </c>
      <c r="I1258" t="s">
        <v>169</v>
      </c>
      <c r="J1258">
        <v>464.4</v>
      </c>
      <c r="L1258">
        <v>2009</v>
      </c>
    </row>
    <row r="1259" spans="1:12">
      <c r="A1259" t="s">
        <v>174</v>
      </c>
      <c r="B1259" t="s">
        <v>171</v>
      </c>
      <c r="C1259" t="s">
        <v>173</v>
      </c>
      <c r="D1259" t="s">
        <v>172</v>
      </c>
      <c r="E1259" t="s">
        <v>177</v>
      </c>
      <c r="F1259" t="s">
        <v>14</v>
      </c>
      <c r="G1259" t="s">
        <v>161</v>
      </c>
      <c r="H1259" t="s">
        <v>20</v>
      </c>
      <c r="I1259" t="s">
        <v>169</v>
      </c>
      <c r="J1259">
        <v>445.9</v>
      </c>
      <c r="L1259">
        <v>2009</v>
      </c>
    </row>
    <row r="1260" spans="1:12">
      <c r="A1260" t="s">
        <v>174</v>
      </c>
      <c r="B1260" t="s">
        <v>171</v>
      </c>
      <c r="C1260" t="s">
        <v>173</v>
      </c>
      <c r="D1260" t="s">
        <v>172</v>
      </c>
      <c r="E1260" s="5" t="s">
        <v>230</v>
      </c>
      <c r="F1260" t="s">
        <v>155</v>
      </c>
      <c r="G1260" t="s">
        <v>161</v>
      </c>
      <c r="H1260" t="s">
        <v>20</v>
      </c>
      <c r="I1260" t="s">
        <v>169</v>
      </c>
      <c r="J1260">
        <v>433.5</v>
      </c>
      <c r="L1260">
        <v>2009</v>
      </c>
    </row>
    <row r="1261" spans="1:12">
      <c r="A1261" t="s">
        <v>170</v>
      </c>
      <c r="B1261" t="s">
        <v>171</v>
      </c>
      <c r="C1261" t="s">
        <v>173</v>
      </c>
      <c r="D1261" t="s">
        <v>172</v>
      </c>
      <c r="E1261" t="s">
        <v>154</v>
      </c>
      <c r="F1261" t="s">
        <v>154</v>
      </c>
      <c r="G1261" t="s">
        <v>161</v>
      </c>
      <c r="H1261" t="s">
        <v>20</v>
      </c>
      <c r="I1261" t="s">
        <v>169</v>
      </c>
      <c r="J1261">
        <v>425</v>
      </c>
      <c r="L1261">
        <v>2009</v>
      </c>
    </row>
    <row r="1262" spans="1:12">
      <c r="A1262" t="s">
        <v>174</v>
      </c>
      <c r="B1262" t="s">
        <v>198</v>
      </c>
      <c r="C1262" t="s">
        <v>225</v>
      </c>
      <c r="D1262" t="s">
        <v>226</v>
      </c>
      <c r="E1262" s="5" t="s">
        <v>227</v>
      </c>
      <c r="F1262" t="s">
        <v>132</v>
      </c>
      <c r="G1262" t="s">
        <v>161</v>
      </c>
      <c r="H1262" t="s">
        <v>20</v>
      </c>
      <c r="I1262" t="s">
        <v>169</v>
      </c>
      <c r="J1262">
        <v>424.6</v>
      </c>
      <c r="L1262">
        <v>2009</v>
      </c>
    </row>
    <row r="1263" spans="1:12">
      <c r="A1263" t="s">
        <v>174</v>
      </c>
      <c r="B1263" t="s">
        <v>179</v>
      </c>
      <c r="C1263" t="s">
        <v>180</v>
      </c>
      <c r="D1263" t="s">
        <v>181</v>
      </c>
      <c r="E1263" t="s">
        <v>182</v>
      </c>
      <c r="F1263" t="s">
        <v>130</v>
      </c>
      <c r="G1263" t="s">
        <v>161</v>
      </c>
      <c r="H1263" t="s">
        <v>20</v>
      </c>
      <c r="I1263" t="s">
        <v>169</v>
      </c>
      <c r="J1263">
        <v>423.3</v>
      </c>
      <c r="L1263">
        <v>2009</v>
      </c>
    </row>
    <row r="1264" spans="1:12">
      <c r="A1264" t="s">
        <v>174</v>
      </c>
      <c r="B1264" t="s">
        <v>171</v>
      </c>
      <c r="C1264" t="s">
        <v>173</v>
      </c>
      <c r="D1264" t="s">
        <v>233</v>
      </c>
      <c r="E1264" s="5" t="s">
        <v>230</v>
      </c>
      <c r="F1264" t="s">
        <v>52</v>
      </c>
      <c r="G1264" t="s">
        <v>161</v>
      </c>
      <c r="H1264" t="s">
        <v>20</v>
      </c>
      <c r="I1264" t="s">
        <v>169</v>
      </c>
      <c r="J1264">
        <v>417.9</v>
      </c>
      <c r="L1264">
        <v>2009</v>
      </c>
    </row>
    <row r="1265" spans="1:12">
      <c r="A1265" t="s">
        <v>170</v>
      </c>
      <c r="B1265" t="s">
        <v>183</v>
      </c>
      <c r="C1265" t="s">
        <v>184</v>
      </c>
      <c r="D1265" t="s">
        <v>202</v>
      </c>
      <c r="E1265" t="s">
        <v>46</v>
      </c>
      <c r="F1265" t="s">
        <v>46</v>
      </c>
      <c r="G1265" t="s">
        <v>161</v>
      </c>
      <c r="H1265" t="s">
        <v>20</v>
      </c>
      <c r="I1265" t="s">
        <v>169</v>
      </c>
      <c r="J1265">
        <v>415.7</v>
      </c>
      <c r="L1265">
        <v>2009</v>
      </c>
    </row>
    <row r="1266" spans="1:12">
      <c r="A1266" t="s">
        <v>170</v>
      </c>
      <c r="B1266" t="s">
        <v>244</v>
      </c>
      <c r="C1266" t="s">
        <v>245</v>
      </c>
      <c r="D1266" t="s">
        <v>243</v>
      </c>
      <c r="E1266" t="s">
        <v>102</v>
      </c>
      <c r="F1266" t="s">
        <v>103</v>
      </c>
      <c r="G1266" t="s">
        <v>161</v>
      </c>
      <c r="H1266" t="s">
        <v>20</v>
      </c>
      <c r="I1266" t="s">
        <v>169</v>
      </c>
      <c r="J1266">
        <v>415.6</v>
      </c>
      <c r="L1266">
        <v>2009</v>
      </c>
    </row>
    <row r="1267" spans="1:12">
      <c r="A1267" t="s">
        <v>174</v>
      </c>
      <c r="B1267" t="s">
        <v>198</v>
      </c>
      <c r="C1267" t="s">
        <v>231</v>
      </c>
      <c r="D1267" t="s">
        <v>234</v>
      </c>
      <c r="E1267" s="5" t="s">
        <v>230</v>
      </c>
      <c r="F1267" t="s">
        <v>51</v>
      </c>
      <c r="G1267" t="s">
        <v>161</v>
      </c>
      <c r="H1267" t="s">
        <v>20</v>
      </c>
      <c r="I1267" t="s">
        <v>169</v>
      </c>
      <c r="J1267">
        <v>415.2</v>
      </c>
      <c r="L1267">
        <v>2009</v>
      </c>
    </row>
    <row r="1268" spans="1:12">
      <c r="A1268" t="s">
        <v>174</v>
      </c>
      <c r="B1268" t="s">
        <v>171</v>
      </c>
      <c r="C1268" t="s">
        <v>173</v>
      </c>
      <c r="D1268" t="s">
        <v>172</v>
      </c>
      <c r="E1268" t="s">
        <v>248</v>
      </c>
      <c r="F1268" t="s">
        <v>116</v>
      </c>
      <c r="G1268" t="s">
        <v>161</v>
      </c>
      <c r="H1268" t="s">
        <v>20</v>
      </c>
      <c r="I1268" t="s">
        <v>169</v>
      </c>
      <c r="J1268">
        <v>414.8</v>
      </c>
      <c r="L1268">
        <v>2009</v>
      </c>
    </row>
    <row r="1269" spans="1:12">
      <c r="A1269" t="s">
        <v>170</v>
      </c>
      <c r="B1269" t="s">
        <v>171</v>
      </c>
      <c r="C1269" t="s">
        <v>173</v>
      </c>
      <c r="D1269" t="s">
        <v>172</v>
      </c>
      <c r="E1269" t="s">
        <v>102</v>
      </c>
      <c r="F1269" t="s">
        <v>101</v>
      </c>
      <c r="G1269" t="s">
        <v>161</v>
      </c>
      <c r="H1269" t="s">
        <v>20</v>
      </c>
      <c r="I1269" t="s">
        <v>169</v>
      </c>
      <c r="J1269">
        <v>414.4</v>
      </c>
      <c r="L1269">
        <v>2009</v>
      </c>
    </row>
    <row r="1270" spans="1:12">
      <c r="A1270" t="s">
        <v>170</v>
      </c>
      <c r="B1270" t="s">
        <v>179</v>
      </c>
      <c r="C1270" t="s">
        <v>208</v>
      </c>
      <c r="D1270" t="s">
        <v>209</v>
      </c>
      <c r="E1270" s="5" t="s">
        <v>210</v>
      </c>
      <c r="F1270" t="s">
        <v>39</v>
      </c>
      <c r="G1270" t="s">
        <v>161</v>
      </c>
      <c r="H1270" t="s">
        <v>20</v>
      </c>
      <c r="I1270" t="s">
        <v>169</v>
      </c>
      <c r="J1270">
        <v>413.6</v>
      </c>
      <c r="L1270">
        <v>2009</v>
      </c>
    </row>
    <row r="1271" spans="1:12">
      <c r="A1271" t="s">
        <v>174</v>
      </c>
      <c r="B1271" t="s">
        <v>189</v>
      </c>
      <c r="C1271" t="s">
        <v>219</v>
      </c>
      <c r="D1271" t="s">
        <v>220</v>
      </c>
      <c r="E1271" s="5" t="s">
        <v>221</v>
      </c>
      <c r="F1271" t="s">
        <v>16</v>
      </c>
      <c r="G1271" t="s">
        <v>161</v>
      </c>
      <c r="H1271" t="s">
        <v>20</v>
      </c>
      <c r="I1271" t="s">
        <v>169</v>
      </c>
      <c r="J1271">
        <v>413.5</v>
      </c>
      <c r="L1271">
        <v>2009</v>
      </c>
    </row>
    <row r="1272" spans="1:12">
      <c r="A1272" t="s">
        <v>174</v>
      </c>
      <c r="B1272" t="s">
        <v>211</v>
      </c>
      <c r="C1272" t="s">
        <v>212</v>
      </c>
      <c r="D1272" t="s">
        <v>223</v>
      </c>
      <c r="E1272" s="5" t="s">
        <v>224</v>
      </c>
      <c r="F1272" t="s">
        <v>131</v>
      </c>
      <c r="G1272" t="s">
        <v>161</v>
      </c>
      <c r="H1272" t="s">
        <v>20</v>
      </c>
      <c r="I1272" t="s">
        <v>169</v>
      </c>
      <c r="J1272">
        <v>412.4</v>
      </c>
      <c r="L1272">
        <v>2009</v>
      </c>
    </row>
    <row r="1273" spans="1:12">
      <c r="A1273" t="s">
        <v>174</v>
      </c>
      <c r="B1273" t="s">
        <v>194</v>
      </c>
      <c r="C1273" t="s">
        <v>203</v>
      </c>
      <c r="D1273" t="s">
        <v>204</v>
      </c>
      <c r="E1273" s="5" t="s">
        <v>205</v>
      </c>
      <c r="F1273" t="s">
        <v>133</v>
      </c>
      <c r="G1273" t="s">
        <v>161</v>
      </c>
      <c r="H1273" t="s">
        <v>20</v>
      </c>
      <c r="I1273" t="s">
        <v>169</v>
      </c>
      <c r="J1273">
        <v>412.3</v>
      </c>
      <c r="L1273">
        <v>2009</v>
      </c>
    </row>
    <row r="1274" spans="1:12">
      <c r="A1274" t="s">
        <v>170</v>
      </c>
      <c r="B1274" t="s">
        <v>171</v>
      </c>
      <c r="C1274" t="s">
        <v>173</v>
      </c>
      <c r="D1274" t="s">
        <v>172</v>
      </c>
      <c r="E1274" t="s">
        <v>176</v>
      </c>
      <c r="F1274" t="s">
        <v>152</v>
      </c>
      <c r="G1274" t="s">
        <v>161</v>
      </c>
      <c r="H1274" t="s">
        <v>20</v>
      </c>
      <c r="I1274" t="s">
        <v>169</v>
      </c>
      <c r="J1274">
        <v>409.7</v>
      </c>
      <c r="L1274">
        <v>2009</v>
      </c>
    </row>
    <row r="1275" spans="1:12">
      <c r="A1275" t="s">
        <v>174</v>
      </c>
      <c r="B1275" t="s">
        <v>211</v>
      </c>
      <c r="C1275" t="s">
        <v>212</v>
      </c>
      <c r="D1275" t="s">
        <v>213</v>
      </c>
      <c r="E1275" s="5" t="s">
        <v>214</v>
      </c>
      <c r="F1275" t="s">
        <v>140</v>
      </c>
      <c r="G1275" t="s">
        <v>161</v>
      </c>
      <c r="H1275" t="s">
        <v>20</v>
      </c>
      <c r="I1275" t="s">
        <v>169</v>
      </c>
      <c r="J1275">
        <v>409.2</v>
      </c>
      <c r="L1275">
        <v>2009</v>
      </c>
    </row>
    <row r="1276" spans="1:12">
      <c r="A1276" t="s">
        <v>170</v>
      </c>
      <c r="B1276" t="s">
        <v>171</v>
      </c>
      <c r="C1276" t="s">
        <v>173</v>
      </c>
      <c r="D1276" t="s">
        <v>172</v>
      </c>
      <c r="E1276" t="s">
        <v>178</v>
      </c>
      <c r="F1276" t="s">
        <v>153</v>
      </c>
      <c r="G1276" t="s">
        <v>161</v>
      </c>
      <c r="H1276" t="s">
        <v>20</v>
      </c>
      <c r="I1276" t="s">
        <v>169</v>
      </c>
      <c r="J1276">
        <v>408.7</v>
      </c>
      <c r="L1276">
        <v>2009</v>
      </c>
    </row>
    <row r="1277" spans="1:12">
      <c r="A1277" t="s">
        <v>174</v>
      </c>
      <c r="B1277" t="s">
        <v>183</v>
      </c>
      <c r="C1277" t="s">
        <v>216</v>
      </c>
      <c r="D1277" t="s">
        <v>216</v>
      </c>
      <c r="E1277" s="5" t="s">
        <v>217</v>
      </c>
      <c r="F1277" t="s">
        <v>15</v>
      </c>
      <c r="G1277" t="s">
        <v>161</v>
      </c>
      <c r="H1277" t="s">
        <v>20</v>
      </c>
      <c r="I1277" t="s">
        <v>169</v>
      </c>
      <c r="J1277">
        <v>407.4</v>
      </c>
      <c r="L1277">
        <v>2009</v>
      </c>
    </row>
    <row r="1278" spans="1:12">
      <c r="A1278" t="s">
        <v>170</v>
      </c>
      <c r="B1278" t="s">
        <v>171</v>
      </c>
      <c r="C1278" t="s">
        <v>173</v>
      </c>
      <c r="D1278" t="s">
        <v>172</v>
      </c>
      <c r="E1278" t="s">
        <v>134</v>
      </c>
      <c r="F1278" t="s">
        <v>134</v>
      </c>
      <c r="G1278" t="s">
        <v>161</v>
      </c>
      <c r="H1278" t="s">
        <v>20</v>
      </c>
      <c r="I1278" t="s">
        <v>169</v>
      </c>
      <c r="J1278">
        <v>407.3</v>
      </c>
      <c r="L1278">
        <v>2009</v>
      </c>
    </row>
    <row r="1279" spans="1:12">
      <c r="A1279" t="s">
        <v>170</v>
      </c>
      <c r="B1279" t="s">
        <v>183</v>
      </c>
      <c r="C1279" t="s">
        <v>184</v>
      </c>
      <c r="D1279" t="s">
        <v>185</v>
      </c>
      <c r="E1279" s="5" t="s">
        <v>186</v>
      </c>
      <c r="F1279" t="s">
        <v>42</v>
      </c>
      <c r="G1279" t="s">
        <v>161</v>
      </c>
      <c r="H1279" t="s">
        <v>20</v>
      </c>
      <c r="I1279" t="s">
        <v>169</v>
      </c>
      <c r="J1279">
        <v>405.6</v>
      </c>
      <c r="L1279">
        <v>2009</v>
      </c>
    </row>
    <row r="1280" spans="1:12">
      <c r="A1280" t="s">
        <v>170</v>
      </c>
      <c r="B1280" t="s">
        <v>183</v>
      </c>
      <c r="C1280" t="s">
        <v>206</v>
      </c>
      <c r="D1280" t="s">
        <v>207</v>
      </c>
      <c r="E1280" t="s">
        <v>139</v>
      </c>
      <c r="F1280" t="s">
        <v>139</v>
      </c>
      <c r="G1280" t="s">
        <v>161</v>
      </c>
      <c r="H1280" t="s">
        <v>20</v>
      </c>
      <c r="I1280" t="s">
        <v>169</v>
      </c>
      <c r="J1280">
        <v>404.2</v>
      </c>
      <c r="L1280">
        <v>2009</v>
      </c>
    </row>
    <row r="1281" spans="1:12">
      <c r="A1281" t="s">
        <v>170</v>
      </c>
      <c r="B1281" t="s">
        <v>194</v>
      </c>
      <c r="C1281" t="s">
        <v>195</v>
      </c>
      <c r="D1281" t="s">
        <v>241</v>
      </c>
      <c r="E1281" s="5" t="s">
        <v>242</v>
      </c>
      <c r="F1281" t="s">
        <v>104</v>
      </c>
      <c r="G1281" t="s">
        <v>161</v>
      </c>
      <c r="H1281" t="s">
        <v>20</v>
      </c>
      <c r="I1281" t="s">
        <v>169</v>
      </c>
      <c r="J1281">
        <v>401.5</v>
      </c>
      <c r="L1281">
        <v>2009</v>
      </c>
    </row>
    <row r="1282" spans="1:12">
      <c r="A1282" t="s">
        <v>170</v>
      </c>
      <c r="B1282" t="s">
        <v>171</v>
      </c>
      <c r="C1282" t="s">
        <v>173</v>
      </c>
      <c r="D1282" t="s">
        <v>172</v>
      </c>
      <c r="E1282" t="s">
        <v>54</v>
      </c>
      <c r="F1282" t="s">
        <v>54</v>
      </c>
      <c r="G1282" t="s">
        <v>161</v>
      </c>
      <c r="H1282" t="s">
        <v>20</v>
      </c>
      <c r="I1282" t="s">
        <v>169</v>
      </c>
      <c r="J1282">
        <v>400.5</v>
      </c>
      <c r="L1282">
        <v>2009</v>
      </c>
    </row>
    <row r="1283" spans="1:12">
      <c r="A1283" t="s">
        <v>174</v>
      </c>
      <c r="B1283" t="s">
        <v>211</v>
      </c>
      <c r="C1283" t="s">
        <v>212</v>
      </c>
      <c r="D1283" t="s">
        <v>213</v>
      </c>
      <c r="E1283" s="5" t="s">
        <v>214</v>
      </c>
      <c r="F1283" t="s">
        <v>87</v>
      </c>
      <c r="G1283" t="s">
        <v>161</v>
      </c>
      <c r="H1283" t="s">
        <v>20</v>
      </c>
      <c r="I1283" t="s">
        <v>169</v>
      </c>
      <c r="J1283">
        <v>400.2</v>
      </c>
      <c r="L1283">
        <v>2009</v>
      </c>
    </row>
    <row r="1284" spans="1:12">
      <c r="A1284" t="s">
        <v>170</v>
      </c>
      <c r="B1284" t="s">
        <v>194</v>
      </c>
      <c r="C1284" t="s">
        <v>246</v>
      </c>
      <c r="D1284" t="s">
        <v>247</v>
      </c>
      <c r="E1284" t="s">
        <v>102</v>
      </c>
      <c r="F1284" t="s">
        <v>102</v>
      </c>
      <c r="G1284" t="s">
        <v>161</v>
      </c>
      <c r="H1284" t="s">
        <v>20</v>
      </c>
      <c r="I1284" t="s">
        <v>169</v>
      </c>
      <c r="J1284">
        <v>396</v>
      </c>
      <c r="L1284">
        <v>2009</v>
      </c>
    </row>
    <row r="1285" spans="1:12">
      <c r="A1285" t="s">
        <v>170</v>
      </c>
      <c r="B1285" t="s">
        <v>194</v>
      </c>
      <c r="C1285" t="s">
        <v>195</v>
      </c>
      <c r="D1285" t="s">
        <v>196</v>
      </c>
      <c r="E1285" s="5" t="s">
        <v>197</v>
      </c>
      <c r="F1285" t="s">
        <v>105</v>
      </c>
      <c r="G1285" t="s">
        <v>161</v>
      </c>
      <c r="H1285" t="s">
        <v>20</v>
      </c>
      <c r="I1285" t="s">
        <v>169</v>
      </c>
      <c r="J1285">
        <v>391.5</v>
      </c>
      <c r="L1285">
        <v>2009</v>
      </c>
    </row>
    <row r="1286" spans="1:12">
      <c r="A1286" t="s">
        <v>170</v>
      </c>
      <c r="B1286" t="s">
        <v>198</v>
      </c>
      <c r="C1286" t="s">
        <v>199</v>
      </c>
      <c r="D1286" t="s">
        <v>239</v>
      </c>
      <c r="E1286" t="s">
        <v>240</v>
      </c>
      <c r="F1286" t="s">
        <v>142</v>
      </c>
      <c r="G1286" t="s">
        <v>161</v>
      </c>
      <c r="H1286" t="s">
        <v>20</v>
      </c>
      <c r="I1286" t="s">
        <v>169</v>
      </c>
      <c r="J1286">
        <v>385.5</v>
      </c>
      <c r="L1286">
        <v>2009</v>
      </c>
    </row>
    <row r="1287" spans="1:12">
      <c r="A1287" t="s">
        <v>170</v>
      </c>
      <c r="B1287" t="s">
        <v>171</v>
      </c>
      <c r="C1287" t="s">
        <v>173</v>
      </c>
      <c r="D1287" t="s">
        <v>172</v>
      </c>
      <c r="E1287" t="s">
        <v>188</v>
      </c>
      <c r="F1287" t="s">
        <v>137</v>
      </c>
      <c r="G1287" t="s">
        <v>161</v>
      </c>
      <c r="H1287" t="s">
        <v>20</v>
      </c>
      <c r="I1287" t="s">
        <v>169</v>
      </c>
      <c r="J1287">
        <v>0</v>
      </c>
      <c r="L1287">
        <v>2009</v>
      </c>
    </row>
    <row r="1288" spans="1:12">
      <c r="A1288" t="s">
        <v>170</v>
      </c>
      <c r="B1288" t="s">
        <v>171</v>
      </c>
      <c r="C1288" t="s">
        <v>173</v>
      </c>
      <c r="D1288" t="s">
        <v>172</v>
      </c>
      <c r="E1288" t="s">
        <v>138</v>
      </c>
      <c r="F1288" t="s">
        <v>138</v>
      </c>
      <c r="G1288" t="s">
        <v>161</v>
      </c>
      <c r="H1288" t="s">
        <v>20</v>
      </c>
      <c r="I1288" t="s">
        <v>169</v>
      </c>
      <c r="J1288">
        <v>0</v>
      </c>
      <c r="L1288">
        <v>2009</v>
      </c>
    </row>
    <row r="1289" spans="1:12">
      <c r="A1289" t="s">
        <v>174</v>
      </c>
      <c r="B1289" t="s">
        <v>171</v>
      </c>
      <c r="C1289" t="s">
        <v>173</v>
      </c>
      <c r="D1289" t="s">
        <v>172</v>
      </c>
      <c r="E1289" t="s">
        <v>175</v>
      </c>
      <c r="F1289" t="s">
        <v>129</v>
      </c>
      <c r="G1289" t="s">
        <v>161</v>
      </c>
      <c r="H1289" t="s">
        <v>21</v>
      </c>
      <c r="I1289" t="s">
        <v>169</v>
      </c>
      <c r="J1289">
        <v>637</v>
      </c>
      <c r="K1289" t="s">
        <v>19</v>
      </c>
      <c r="L1289">
        <v>2009</v>
      </c>
    </row>
    <row r="1290" spans="1:12">
      <c r="A1290" t="s">
        <v>170</v>
      </c>
      <c r="B1290" t="s">
        <v>171</v>
      </c>
      <c r="C1290" t="s">
        <v>173</v>
      </c>
      <c r="D1290" t="s">
        <v>172</v>
      </c>
      <c r="E1290" t="s">
        <v>102</v>
      </c>
      <c r="F1290" t="s">
        <v>101</v>
      </c>
      <c r="G1290" t="s">
        <v>161</v>
      </c>
      <c r="H1290" t="s">
        <v>21</v>
      </c>
      <c r="I1290" t="s">
        <v>169</v>
      </c>
      <c r="J1290">
        <v>562</v>
      </c>
      <c r="K1290" t="s">
        <v>19</v>
      </c>
      <c r="L1290">
        <v>2009</v>
      </c>
    </row>
    <row r="1291" spans="1:12">
      <c r="A1291" t="s">
        <v>174</v>
      </c>
      <c r="B1291" t="s">
        <v>179</v>
      </c>
      <c r="C1291" t="s">
        <v>180</v>
      </c>
      <c r="D1291" t="s">
        <v>181</v>
      </c>
      <c r="E1291" t="s">
        <v>182</v>
      </c>
      <c r="F1291" t="s">
        <v>130</v>
      </c>
      <c r="G1291" t="s">
        <v>161</v>
      </c>
      <c r="H1291" t="s">
        <v>21</v>
      </c>
      <c r="I1291" t="s">
        <v>169</v>
      </c>
      <c r="J1291">
        <v>294</v>
      </c>
      <c r="K1291" t="s">
        <v>19</v>
      </c>
      <c r="L1291">
        <v>2009</v>
      </c>
    </row>
    <row r="1292" spans="1:12">
      <c r="A1292" t="s">
        <v>174</v>
      </c>
      <c r="B1292" t="s">
        <v>189</v>
      </c>
      <c r="C1292" t="s">
        <v>219</v>
      </c>
      <c r="D1292" t="s">
        <v>220</v>
      </c>
      <c r="E1292" s="5" t="s">
        <v>221</v>
      </c>
      <c r="F1292" t="s">
        <v>16</v>
      </c>
      <c r="G1292" t="s">
        <v>161</v>
      </c>
      <c r="H1292" t="s">
        <v>21</v>
      </c>
      <c r="I1292" t="s">
        <v>169</v>
      </c>
      <c r="J1292">
        <v>260</v>
      </c>
      <c r="K1292" t="s">
        <v>19</v>
      </c>
      <c r="L1292">
        <v>2009</v>
      </c>
    </row>
    <row r="1293" spans="1:12">
      <c r="A1293" t="s">
        <v>170</v>
      </c>
      <c r="B1293" t="s">
        <v>171</v>
      </c>
      <c r="C1293" t="s">
        <v>173</v>
      </c>
      <c r="D1293" t="s">
        <v>172</v>
      </c>
      <c r="E1293" t="s">
        <v>134</v>
      </c>
      <c r="F1293" t="s">
        <v>134</v>
      </c>
      <c r="G1293" t="s">
        <v>161</v>
      </c>
      <c r="H1293" t="s">
        <v>21</v>
      </c>
      <c r="I1293" t="s">
        <v>169</v>
      </c>
      <c r="J1293">
        <v>241</v>
      </c>
      <c r="K1293" t="s">
        <v>19</v>
      </c>
      <c r="L1293">
        <v>2009</v>
      </c>
    </row>
    <row r="1294" spans="1:12">
      <c r="A1294" t="s">
        <v>174</v>
      </c>
      <c r="B1294" t="s">
        <v>198</v>
      </c>
      <c r="C1294" t="s">
        <v>225</v>
      </c>
      <c r="D1294" t="s">
        <v>226</v>
      </c>
      <c r="E1294" s="5" t="s">
        <v>227</v>
      </c>
      <c r="F1294" t="s">
        <v>132</v>
      </c>
      <c r="G1294" t="s">
        <v>161</v>
      </c>
      <c r="H1294" t="s">
        <v>21</v>
      </c>
      <c r="I1294" t="s">
        <v>169</v>
      </c>
      <c r="J1294">
        <v>210</v>
      </c>
      <c r="K1294" t="s">
        <v>19</v>
      </c>
      <c r="L1294">
        <v>2009</v>
      </c>
    </row>
    <row r="1295" spans="1:12">
      <c r="A1295" t="s">
        <v>174</v>
      </c>
      <c r="B1295" t="s">
        <v>211</v>
      </c>
      <c r="C1295" t="s">
        <v>212</v>
      </c>
      <c r="D1295" t="s">
        <v>223</v>
      </c>
      <c r="E1295" s="5" t="s">
        <v>224</v>
      </c>
      <c r="F1295" t="s">
        <v>131</v>
      </c>
      <c r="G1295" t="s">
        <v>161</v>
      </c>
      <c r="H1295" t="s">
        <v>21</v>
      </c>
      <c r="I1295" t="s">
        <v>169</v>
      </c>
      <c r="J1295">
        <v>185</v>
      </c>
      <c r="K1295" t="s">
        <v>19</v>
      </c>
      <c r="L1295">
        <v>2009</v>
      </c>
    </row>
    <row r="1296" spans="1:12">
      <c r="A1296" t="s">
        <v>170</v>
      </c>
      <c r="B1296" t="s">
        <v>179</v>
      </c>
      <c r="C1296" t="s">
        <v>208</v>
      </c>
      <c r="D1296" t="s">
        <v>209</v>
      </c>
      <c r="E1296" s="5" t="s">
        <v>210</v>
      </c>
      <c r="F1296" t="s">
        <v>39</v>
      </c>
      <c r="G1296" t="s">
        <v>161</v>
      </c>
      <c r="H1296" t="s">
        <v>21</v>
      </c>
      <c r="I1296" t="s">
        <v>169</v>
      </c>
      <c r="J1296">
        <v>174</v>
      </c>
      <c r="K1296" t="s">
        <v>19</v>
      </c>
      <c r="L1296">
        <v>2009</v>
      </c>
    </row>
    <row r="1297" spans="1:12">
      <c r="A1297" t="s">
        <v>174</v>
      </c>
      <c r="B1297" t="s">
        <v>171</v>
      </c>
      <c r="C1297" t="s">
        <v>173</v>
      </c>
      <c r="D1297" t="s">
        <v>172</v>
      </c>
      <c r="E1297" t="s">
        <v>177</v>
      </c>
      <c r="F1297" t="s">
        <v>14</v>
      </c>
      <c r="G1297" t="s">
        <v>161</v>
      </c>
      <c r="H1297" t="s">
        <v>21</v>
      </c>
      <c r="I1297" t="s">
        <v>169</v>
      </c>
      <c r="J1297">
        <v>152</v>
      </c>
      <c r="K1297" t="s">
        <v>19</v>
      </c>
      <c r="L1297">
        <v>2009</v>
      </c>
    </row>
    <row r="1298" spans="1:12">
      <c r="A1298" t="s">
        <v>174</v>
      </c>
      <c r="B1298" t="s">
        <v>183</v>
      </c>
      <c r="C1298" t="s">
        <v>216</v>
      </c>
      <c r="D1298" t="s">
        <v>216</v>
      </c>
      <c r="E1298" s="5" t="s">
        <v>217</v>
      </c>
      <c r="F1298" t="s">
        <v>15</v>
      </c>
      <c r="G1298" t="s">
        <v>161</v>
      </c>
      <c r="H1298" t="s">
        <v>21</v>
      </c>
      <c r="I1298" t="s">
        <v>169</v>
      </c>
      <c r="J1298">
        <v>129</v>
      </c>
      <c r="K1298" t="s">
        <v>19</v>
      </c>
      <c r="L1298">
        <v>2009</v>
      </c>
    </row>
    <row r="1299" spans="1:12">
      <c r="A1299" t="s">
        <v>170</v>
      </c>
      <c r="B1299" t="s">
        <v>183</v>
      </c>
      <c r="C1299" t="s">
        <v>184</v>
      </c>
      <c r="D1299" t="s">
        <v>185</v>
      </c>
      <c r="E1299" s="5" t="s">
        <v>186</v>
      </c>
      <c r="F1299" t="s">
        <v>42</v>
      </c>
      <c r="G1299" t="s">
        <v>161</v>
      </c>
      <c r="H1299" t="s">
        <v>21</v>
      </c>
      <c r="I1299" t="s">
        <v>169</v>
      </c>
      <c r="J1299">
        <v>103</v>
      </c>
      <c r="K1299" t="s">
        <v>19</v>
      </c>
      <c r="L1299">
        <v>2009</v>
      </c>
    </row>
    <row r="1300" spans="1:12">
      <c r="A1300" t="s">
        <v>174</v>
      </c>
      <c r="B1300" t="s">
        <v>194</v>
      </c>
      <c r="C1300" t="s">
        <v>203</v>
      </c>
      <c r="D1300" t="s">
        <v>204</v>
      </c>
      <c r="E1300" s="5" t="s">
        <v>205</v>
      </c>
      <c r="F1300" t="s">
        <v>133</v>
      </c>
      <c r="G1300" t="s">
        <v>161</v>
      </c>
      <c r="H1300" t="s">
        <v>21</v>
      </c>
      <c r="I1300" t="s">
        <v>169</v>
      </c>
      <c r="J1300">
        <v>98</v>
      </c>
      <c r="K1300" t="s">
        <v>19</v>
      </c>
      <c r="L1300">
        <v>2009</v>
      </c>
    </row>
    <row r="1301" spans="1:12">
      <c r="A1301" t="s">
        <v>170</v>
      </c>
      <c r="B1301" t="s">
        <v>171</v>
      </c>
      <c r="C1301" t="s">
        <v>173</v>
      </c>
      <c r="D1301" t="s">
        <v>172</v>
      </c>
      <c r="E1301" t="s">
        <v>176</v>
      </c>
      <c r="F1301" t="s">
        <v>152</v>
      </c>
      <c r="G1301" t="s">
        <v>161</v>
      </c>
      <c r="H1301" t="s">
        <v>21</v>
      </c>
      <c r="I1301" t="s">
        <v>169</v>
      </c>
      <c r="J1301">
        <v>94</v>
      </c>
      <c r="K1301" t="s">
        <v>19</v>
      </c>
      <c r="L1301">
        <v>2009</v>
      </c>
    </row>
    <row r="1302" spans="1:12">
      <c r="A1302" t="s">
        <v>170</v>
      </c>
      <c r="B1302" t="s">
        <v>183</v>
      </c>
      <c r="C1302" t="s">
        <v>184</v>
      </c>
      <c r="D1302" t="s">
        <v>202</v>
      </c>
      <c r="E1302" t="s">
        <v>46</v>
      </c>
      <c r="F1302" t="s">
        <v>46</v>
      </c>
      <c r="G1302" t="s">
        <v>161</v>
      </c>
      <c r="H1302" t="s">
        <v>21</v>
      </c>
      <c r="I1302" t="s">
        <v>169</v>
      </c>
      <c r="J1302">
        <v>74</v>
      </c>
      <c r="K1302" t="s">
        <v>19</v>
      </c>
      <c r="L1302">
        <v>2009</v>
      </c>
    </row>
    <row r="1303" spans="1:12">
      <c r="A1303" t="s">
        <v>170</v>
      </c>
      <c r="B1303" t="s">
        <v>194</v>
      </c>
      <c r="C1303" t="s">
        <v>195</v>
      </c>
      <c r="D1303" t="s">
        <v>241</v>
      </c>
      <c r="E1303" s="5" t="s">
        <v>242</v>
      </c>
      <c r="F1303" t="s">
        <v>104</v>
      </c>
      <c r="G1303" t="s">
        <v>161</v>
      </c>
      <c r="H1303" t="s">
        <v>21</v>
      </c>
      <c r="I1303" t="s">
        <v>169</v>
      </c>
      <c r="J1303">
        <v>71</v>
      </c>
      <c r="K1303" t="s">
        <v>19</v>
      </c>
      <c r="L1303">
        <v>2009</v>
      </c>
    </row>
    <row r="1304" spans="1:12">
      <c r="A1304" t="s">
        <v>174</v>
      </c>
      <c r="B1304" t="s">
        <v>171</v>
      </c>
      <c r="C1304" t="s">
        <v>173</v>
      </c>
      <c r="D1304" t="s">
        <v>233</v>
      </c>
      <c r="E1304" s="5" t="s">
        <v>230</v>
      </c>
      <c r="F1304" t="s">
        <v>52</v>
      </c>
      <c r="G1304" t="s">
        <v>161</v>
      </c>
      <c r="H1304" t="s">
        <v>21</v>
      </c>
      <c r="I1304" t="s">
        <v>169</v>
      </c>
      <c r="J1304">
        <v>65</v>
      </c>
      <c r="K1304" t="s">
        <v>19</v>
      </c>
      <c r="L1304">
        <v>2009</v>
      </c>
    </row>
    <row r="1305" spans="1:12">
      <c r="A1305" t="s">
        <v>170</v>
      </c>
      <c r="B1305" t="s">
        <v>171</v>
      </c>
      <c r="C1305" t="s">
        <v>173</v>
      </c>
      <c r="D1305" t="s">
        <v>172</v>
      </c>
      <c r="E1305" t="s">
        <v>178</v>
      </c>
      <c r="F1305" t="s">
        <v>153</v>
      </c>
      <c r="G1305" t="s">
        <v>161</v>
      </c>
      <c r="H1305" t="s">
        <v>21</v>
      </c>
      <c r="I1305" t="s">
        <v>169</v>
      </c>
      <c r="J1305">
        <v>49</v>
      </c>
      <c r="K1305" t="s">
        <v>19</v>
      </c>
      <c r="L1305">
        <v>2009</v>
      </c>
    </row>
    <row r="1306" spans="1:12">
      <c r="A1306" t="s">
        <v>174</v>
      </c>
      <c r="B1306" t="s">
        <v>211</v>
      </c>
      <c r="C1306" t="s">
        <v>212</v>
      </c>
      <c r="D1306" t="s">
        <v>213</v>
      </c>
      <c r="E1306" s="5" t="s">
        <v>214</v>
      </c>
      <c r="F1306" t="s">
        <v>140</v>
      </c>
      <c r="G1306" t="s">
        <v>161</v>
      </c>
      <c r="H1306" t="s">
        <v>21</v>
      </c>
      <c r="I1306" t="s">
        <v>169</v>
      </c>
      <c r="J1306">
        <v>49</v>
      </c>
      <c r="K1306" t="s">
        <v>19</v>
      </c>
      <c r="L1306">
        <v>2009</v>
      </c>
    </row>
    <row r="1307" spans="1:12">
      <c r="A1307" t="s">
        <v>174</v>
      </c>
      <c r="B1307" t="s">
        <v>211</v>
      </c>
      <c r="C1307" t="s">
        <v>212</v>
      </c>
      <c r="D1307" t="s">
        <v>213</v>
      </c>
      <c r="E1307" s="5" t="s">
        <v>214</v>
      </c>
      <c r="F1307" t="s">
        <v>87</v>
      </c>
      <c r="G1307" t="s">
        <v>161</v>
      </c>
      <c r="H1307" t="s">
        <v>21</v>
      </c>
      <c r="I1307" t="s">
        <v>169</v>
      </c>
      <c r="J1307">
        <v>46</v>
      </c>
      <c r="K1307" t="s">
        <v>19</v>
      </c>
      <c r="L1307">
        <v>2009</v>
      </c>
    </row>
    <row r="1308" spans="1:12">
      <c r="A1308" t="s">
        <v>170</v>
      </c>
      <c r="B1308" t="s">
        <v>171</v>
      </c>
      <c r="C1308" t="s">
        <v>173</v>
      </c>
      <c r="D1308" t="s">
        <v>172</v>
      </c>
      <c r="E1308" t="s">
        <v>154</v>
      </c>
      <c r="F1308" t="s">
        <v>154</v>
      </c>
      <c r="G1308" t="s">
        <v>161</v>
      </c>
      <c r="H1308" t="s">
        <v>21</v>
      </c>
      <c r="I1308" t="s">
        <v>169</v>
      </c>
      <c r="J1308">
        <v>46</v>
      </c>
      <c r="K1308" t="s">
        <v>19</v>
      </c>
      <c r="L1308">
        <v>2009</v>
      </c>
    </row>
    <row r="1309" spans="1:12">
      <c r="A1309" t="s">
        <v>174</v>
      </c>
      <c r="B1309" t="s">
        <v>198</v>
      </c>
      <c r="C1309" t="s">
        <v>231</v>
      </c>
      <c r="D1309" t="s">
        <v>234</v>
      </c>
      <c r="E1309" s="5" t="s">
        <v>230</v>
      </c>
      <c r="F1309" t="s">
        <v>51</v>
      </c>
      <c r="G1309" t="s">
        <v>161</v>
      </c>
      <c r="H1309" t="s">
        <v>21</v>
      </c>
      <c r="I1309" t="s">
        <v>169</v>
      </c>
      <c r="J1309">
        <v>37</v>
      </c>
      <c r="K1309" t="s">
        <v>19</v>
      </c>
      <c r="L1309">
        <v>2009</v>
      </c>
    </row>
    <row r="1310" spans="1:12">
      <c r="A1310" t="s">
        <v>170</v>
      </c>
      <c r="B1310" t="s">
        <v>194</v>
      </c>
      <c r="C1310" t="s">
        <v>195</v>
      </c>
      <c r="D1310" t="s">
        <v>196</v>
      </c>
      <c r="E1310" s="5" t="s">
        <v>197</v>
      </c>
      <c r="F1310" t="s">
        <v>105</v>
      </c>
      <c r="G1310" t="s">
        <v>161</v>
      </c>
      <c r="H1310" t="s">
        <v>21</v>
      </c>
      <c r="I1310" t="s">
        <v>169</v>
      </c>
      <c r="J1310">
        <v>31</v>
      </c>
      <c r="K1310" t="s">
        <v>19</v>
      </c>
      <c r="L1310">
        <v>2009</v>
      </c>
    </row>
    <row r="1311" spans="1:12">
      <c r="A1311" t="s">
        <v>174</v>
      </c>
      <c r="B1311" t="s">
        <v>171</v>
      </c>
      <c r="C1311" t="s">
        <v>173</v>
      </c>
      <c r="D1311" t="s">
        <v>172</v>
      </c>
      <c r="E1311" t="s">
        <v>248</v>
      </c>
      <c r="F1311" t="s">
        <v>116</v>
      </c>
      <c r="G1311" t="s">
        <v>161</v>
      </c>
      <c r="H1311" t="s">
        <v>21</v>
      </c>
      <c r="I1311" t="s">
        <v>169</v>
      </c>
      <c r="J1311">
        <v>29</v>
      </c>
      <c r="K1311" t="s">
        <v>19</v>
      </c>
      <c r="L1311">
        <v>2009</v>
      </c>
    </row>
    <row r="1312" spans="1:12">
      <c r="A1312" t="s">
        <v>170</v>
      </c>
      <c r="B1312" t="s">
        <v>183</v>
      </c>
      <c r="C1312" t="s">
        <v>206</v>
      </c>
      <c r="D1312" t="s">
        <v>207</v>
      </c>
      <c r="E1312" t="s">
        <v>139</v>
      </c>
      <c r="F1312" t="s">
        <v>139</v>
      </c>
      <c r="G1312" t="s">
        <v>161</v>
      </c>
      <c r="H1312" t="s">
        <v>21</v>
      </c>
      <c r="I1312" t="s">
        <v>169</v>
      </c>
      <c r="J1312">
        <v>25</v>
      </c>
      <c r="K1312" t="s">
        <v>19</v>
      </c>
      <c r="L1312">
        <v>2009</v>
      </c>
    </row>
    <row r="1313" spans="1:12">
      <c r="A1313" t="s">
        <v>170</v>
      </c>
      <c r="B1313" t="s">
        <v>244</v>
      </c>
      <c r="C1313" t="s">
        <v>245</v>
      </c>
      <c r="D1313" t="s">
        <v>243</v>
      </c>
      <c r="E1313" t="s">
        <v>102</v>
      </c>
      <c r="F1313" t="s">
        <v>103</v>
      </c>
      <c r="G1313" t="s">
        <v>161</v>
      </c>
      <c r="H1313" t="s">
        <v>21</v>
      </c>
      <c r="I1313" t="s">
        <v>169</v>
      </c>
      <c r="J1313">
        <v>24</v>
      </c>
      <c r="K1313" t="s">
        <v>19</v>
      </c>
      <c r="L1313">
        <v>2009</v>
      </c>
    </row>
    <row r="1314" spans="1:12">
      <c r="A1314" t="s">
        <v>170</v>
      </c>
      <c r="B1314" t="s">
        <v>194</v>
      </c>
      <c r="C1314" t="s">
        <v>246</v>
      </c>
      <c r="D1314" t="s">
        <v>247</v>
      </c>
      <c r="E1314" t="s">
        <v>102</v>
      </c>
      <c r="F1314" t="s">
        <v>102</v>
      </c>
      <c r="G1314" t="s">
        <v>161</v>
      </c>
      <c r="H1314" t="s">
        <v>21</v>
      </c>
      <c r="I1314" t="s">
        <v>169</v>
      </c>
      <c r="J1314">
        <v>22</v>
      </c>
      <c r="K1314" t="s">
        <v>19</v>
      </c>
      <c r="L1314">
        <v>2009</v>
      </c>
    </row>
    <row r="1315" spans="1:12">
      <c r="A1315" t="s">
        <v>174</v>
      </c>
      <c r="B1315" t="s">
        <v>171</v>
      </c>
      <c r="C1315" t="s">
        <v>173</v>
      </c>
      <c r="D1315" t="s">
        <v>172</v>
      </c>
      <c r="E1315" s="5" t="s">
        <v>230</v>
      </c>
      <c r="F1315" t="s">
        <v>155</v>
      </c>
      <c r="G1315" t="s">
        <v>161</v>
      </c>
      <c r="H1315" t="s">
        <v>21</v>
      </c>
      <c r="I1315" t="s">
        <v>169</v>
      </c>
      <c r="J1315">
        <v>21</v>
      </c>
      <c r="K1315" t="s">
        <v>19</v>
      </c>
      <c r="L1315">
        <v>2009</v>
      </c>
    </row>
    <row r="1316" spans="1:12">
      <c r="A1316" t="s">
        <v>170</v>
      </c>
      <c r="B1316" t="s">
        <v>198</v>
      </c>
      <c r="C1316" t="s">
        <v>199</v>
      </c>
      <c r="D1316" t="s">
        <v>239</v>
      </c>
      <c r="E1316" t="s">
        <v>240</v>
      </c>
      <c r="F1316" t="s">
        <v>142</v>
      </c>
      <c r="G1316" t="s">
        <v>161</v>
      </c>
      <c r="H1316" t="s">
        <v>21</v>
      </c>
      <c r="I1316" t="s">
        <v>169</v>
      </c>
      <c r="J1316">
        <v>19</v>
      </c>
      <c r="K1316" t="s">
        <v>19</v>
      </c>
      <c r="L1316">
        <v>2009</v>
      </c>
    </row>
    <row r="1317" spans="1:12">
      <c r="A1317" t="s">
        <v>170</v>
      </c>
      <c r="B1317" t="s">
        <v>171</v>
      </c>
      <c r="C1317" t="s">
        <v>173</v>
      </c>
      <c r="D1317" t="s">
        <v>172</v>
      </c>
      <c r="E1317" t="s">
        <v>54</v>
      </c>
      <c r="F1317" t="s">
        <v>54</v>
      </c>
      <c r="G1317" t="s">
        <v>161</v>
      </c>
      <c r="H1317" t="s">
        <v>21</v>
      </c>
      <c r="I1317" t="s">
        <v>169</v>
      </c>
      <c r="J1317">
        <v>13</v>
      </c>
      <c r="K1317" t="s">
        <v>19</v>
      </c>
      <c r="L1317">
        <v>2009</v>
      </c>
    </row>
    <row r="1318" spans="1:12">
      <c r="A1318" t="s">
        <v>170</v>
      </c>
      <c r="B1318" t="s">
        <v>171</v>
      </c>
      <c r="C1318" t="s">
        <v>173</v>
      </c>
      <c r="D1318" t="s">
        <v>172</v>
      </c>
      <c r="E1318" t="s">
        <v>138</v>
      </c>
      <c r="F1318" t="s">
        <v>138</v>
      </c>
      <c r="G1318" t="s">
        <v>161</v>
      </c>
      <c r="H1318" t="s">
        <v>21</v>
      </c>
      <c r="I1318" t="s">
        <v>169</v>
      </c>
      <c r="J1318">
        <v>10</v>
      </c>
      <c r="K1318" t="s">
        <v>19</v>
      </c>
      <c r="L1318">
        <v>2009</v>
      </c>
    </row>
    <row r="1319" spans="1:12">
      <c r="A1319" t="s">
        <v>170</v>
      </c>
      <c r="B1319" t="s">
        <v>171</v>
      </c>
      <c r="C1319" t="s">
        <v>173</v>
      </c>
      <c r="D1319" t="s">
        <v>172</v>
      </c>
      <c r="E1319" t="s">
        <v>188</v>
      </c>
      <c r="F1319" t="s">
        <v>137</v>
      </c>
      <c r="G1319" t="s">
        <v>161</v>
      </c>
      <c r="H1319" t="s">
        <v>21</v>
      </c>
      <c r="I1319" t="s">
        <v>169</v>
      </c>
      <c r="J1319">
        <v>0</v>
      </c>
      <c r="K1319" t="s">
        <v>19</v>
      </c>
      <c r="L1319">
        <v>2009</v>
      </c>
    </row>
    <row r="1320" spans="1:12">
      <c r="A1320" t="s">
        <v>170</v>
      </c>
      <c r="B1320" t="s">
        <v>171</v>
      </c>
      <c r="C1320" t="s">
        <v>173</v>
      </c>
      <c r="D1320" t="s">
        <v>172</v>
      </c>
      <c r="E1320" t="s">
        <v>154</v>
      </c>
      <c r="F1320" t="s">
        <v>154</v>
      </c>
      <c r="G1320" t="s">
        <v>161</v>
      </c>
      <c r="H1320" t="s">
        <v>22</v>
      </c>
      <c r="I1320" t="s">
        <v>169</v>
      </c>
      <c r="J1320" s="6">
        <v>4.1700000000000001E-2</v>
      </c>
      <c r="K1320" t="s">
        <v>23</v>
      </c>
      <c r="L1320">
        <v>2009</v>
      </c>
    </row>
    <row r="1321" spans="1:12">
      <c r="A1321" t="s">
        <v>170</v>
      </c>
      <c r="B1321" t="s">
        <v>194</v>
      </c>
      <c r="C1321" t="s">
        <v>195</v>
      </c>
      <c r="D1321" t="s">
        <v>196</v>
      </c>
      <c r="E1321" t="s">
        <v>197</v>
      </c>
      <c r="F1321" t="s">
        <v>105</v>
      </c>
      <c r="G1321" t="s">
        <v>161</v>
      </c>
      <c r="H1321" t="s">
        <v>22</v>
      </c>
      <c r="I1321" t="s">
        <v>169</v>
      </c>
      <c r="J1321" s="6">
        <v>5.1299999999999998E-2</v>
      </c>
      <c r="K1321" t="s">
        <v>23</v>
      </c>
      <c r="L1321">
        <v>2009</v>
      </c>
    </row>
    <row r="1322" spans="1:12">
      <c r="A1322" t="s">
        <v>170</v>
      </c>
      <c r="B1322" t="s">
        <v>179</v>
      </c>
      <c r="C1322" t="s">
        <v>208</v>
      </c>
      <c r="D1322" t="s">
        <v>209</v>
      </c>
      <c r="E1322" t="s">
        <v>210</v>
      </c>
      <c r="F1322" t="s">
        <v>39</v>
      </c>
      <c r="G1322" t="s">
        <v>161</v>
      </c>
      <c r="H1322" t="s">
        <v>22</v>
      </c>
      <c r="I1322" t="s">
        <v>169</v>
      </c>
      <c r="J1322" s="6">
        <v>5.8799999999999998E-2</v>
      </c>
      <c r="K1322" t="s">
        <v>23</v>
      </c>
      <c r="L1322">
        <v>2009</v>
      </c>
    </row>
    <row r="1323" spans="1:12">
      <c r="A1323" t="s">
        <v>174</v>
      </c>
      <c r="B1323" t="s">
        <v>171</v>
      </c>
      <c r="C1323" t="s">
        <v>173</v>
      </c>
      <c r="D1323" t="s">
        <v>172</v>
      </c>
      <c r="E1323" t="s">
        <v>230</v>
      </c>
      <c r="F1323" t="s">
        <v>155</v>
      </c>
      <c r="G1323" t="s">
        <v>161</v>
      </c>
      <c r="H1323" t="s">
        <v>22</v>
      </c>
      <c r="I1323" t="s">
        <v>169</v>
      </c>
      <c r="J1323" s="6">
        <v>9.0899999999999995E-2</v>
      </c>
      <c r="K1323" t="s">
        <v>23</v>
      </c>
      <c r="L1323">
        <v>2009</v>
      </c>
    </row>
    <row r="1324" spans="1:12">
      <c r="A1324" t="s">
        <v>170</v>
      </c>
      <c r="B1324" t="s">
        <v>198</v>
      </c>
      <c r="C1324" t="s">
        <v>199</v>
      </c>
      <c r="D1324" t="s">
        <v>239</v>
      </c>
      <c r="E1324" t="s">
        <v>142</v>
      </c>
      <c r="F1324" t="s">
        <v>142</v>
      </c>
      <c r="G1324" t="s">
        <v>161</v>
      </c>
      <c r="H1324" t="s">
        <v>22</v>
      </c>
      <c r="I1324" t="s">
        <v>169</v>
      </c>
      <c r="J1324" s="6">
        <v>9.5200000000000007E-2</v>
      </c>
      <c r="K1324" t="s">
        <v>23</v>
      </c>
      <c r="L1324">
        <v>2009</v>
      </c>
    </row>
    <row r="1325" spans="1:12">
      <c r="A1325" t="s">
        <v>174</v>
      </c>
      <c r="B1325" t="s">
        <v>198</v>
      </c>
      <c r="C1325" t="s">
        <v>231</v>
      </c>
      <c r="D1325" t="s">
        <v>234</v>
      </c>
      <c r="E1325" s="5" t="s">
        <v>230</v>
      </c>
      <c r="F1325" t="s">
        <v>51</v>
      </c>
      <c r="G1325" t="s">
        <v>161</v>
      </c>
      <c r="H1325" t="s">
        <v>22</v>
      </c>
      <c r="I1325" t="s">
        <v>169</v>
      </c>
      <c r="J1325" s="6">
        <v>0.1111</v>
      </c>
      <c r="K1325" t="s">
        <v>23</v>
      </c>
      <c r="L1325">
        <v>2009</v>
      </c>
    </row>
    <row r="1326" spans="1:12">
      <c r="A1326" t="s">
        <v>174</v>
      </c>
      <c r="B1326" t="s">
        <v>211</v>
      </c>
      <c r="C1326" t="s">
        <v>212</v>
      </c>
      <c r="D1326" t="s">
        <v>213</v>
      </c>
      <c r="E1326" s="5" t="s">
        <v>214</v>
      </c>
      <c r="F1326" t="s">
        <v>87</v>
      </c>
      <c r="G1326" t="s">
        <v>161</v>
      </c>
      <c r="H1326" t="s">
        <v>22</v>
      </c>
      <c r="I1326" t="s">
        <v>169</v>
      </c>
      <c r="J1326" s="6">
        <v>0.1154</v>
      </c>
      <c r="K1326" t="s">
        <v>23</v>
      </c>
      <c r="L1326">
        <v>2009</v>
      </c>
    </row>
    <row r="1327" spans="1:12">
      <c r="A1327" t="s">
        <v>170</v>
      </c>
      <c r="B1327" t="s">
        <v>171</v>
      </c>
      <c r="C1327" t="s">
        <v>173</v>
      </c>
      <c r="D1327" t="s">
        <v>172</v>
      </c>
      <c r="E1327" t="s">
        <v>54</v>
      </c>
      <c r="F1327" t="s">
        <v>54</v>
      </c>
      <c r="G1327" t="s">
        <v>161</v>
      </c>
      <c r="H1327" t="s">
        <v>22</v>
      </c>
      <c r="I1327" t="s">
        <v>169</v>
      </c>
      <c r="J1327" s="6">
        <v>0.1176</v>
      </c>
      <c r="K1327" t="s">
        <v>23</v>
      </c>
      <c r="L1327">
        <v>2009</v>
      </c>
    </row>
    <row r="1328" spans="1:12">
      <c r="A1328" t="s">
        <v>174</v>
      </c>
      <c r="B1328" t="s">
        <v>171</v>
      </c>
      <c r="C1328" t="s">
        <v>173</v>
      </c>
      <c r="D1328" t="s">
        <v>172</v>
      </c>
      <c r="E1328" t="s">
        <v>248</v>
      </c>
      <c r="F1328" t="s">
        <v>116</v>
      </c>
      <c r="G1328" t="s">
        <v>161</v>
      </c>
      <c r="H1328" t="s">
        <v>22</v>
      </c>
      <c r="I1328" t="s">
        <v>169</v>
      </c>
      <c r="J1328" s="6">
        <v>0.125</v>
      </c>
      <c r="K1328" t="s">
        <v>23</v>
      </c>
      <c r="L1328">
        <v>2009</v>
      </c>
    </row>
    <row r="1329" spans="1:12">
      <c r="E1329" t="s">
        <v>42</v>
      </c>
      <c r="F1329" t="s">
        <v>42</v>
      </c>
      <c r="G1329" t="s">
        <v>161</v>
      </c>
      <c r="H1329" t="s">
        <v>22</v>
      </c>
      <c r="I1329" t="s">
        <v>169</v>
      </c>
      <c r="J1329" s="6">
        <v>0.1308</v>
      </c>
      <c r="K1329" t="s">
        <v>23</v>
      </c>
      <c r="L1329">
        <v>2009</v>
      </c>
    </row>
    <row r="1330" spans="1:12">
      <c r="A1330" t="s">
        <v>170</v>
      </c>
      <c r="B1330" t="s">
        <v>171</v>
      </c>
      <c r="C1330" t="s">
        <v>173</v>
      </c>
      <c r="D1330" t="s">
        <v>172</v>
      </c>
      <c r="E1330" t="s">
        <v>178</v>
      </c>
      <c r="F1330" t="s">
        <v>153</v>
      </c>
      <c r="G1330" t="s">
        <v>161</v>
      </c>
      <c r="H1330" t="s">
        <v>22</v>
      </c>
      <c r="I1330" t="s">
        <v>169</v>
      </c>
      <c r="J1330" s="6">
        <v>0.13750000000000001</v>
      </c>
      <c r="K1330" t="s">
        <v>23</v>
      </c>
      <c r="L1330">
        <v>2009</v>
      </c>
    </row>
    <row r="1331" spans="1:12">
      <c r="A1331" t="s">
        <v>170</v>
      </c>
      <c r="B1331" t="s">
        <v>183</v>
      </c>
      <c r="C1331" t="s">
        <v>184</v>
      </c>
      <c r="D1331" t="s">
        <v>202</v>
      </c>
      <c r="E1331" t="s">
        <v>46</v>
      </c>
      <c r="F1331" t="s">
        <v>46</v>
      </c>
      <c r="G1331" t="s">
        <v>161</v>
      </c>
      <c r="H1331" t="s">
        <v>22</v>
      </c>
      <c r="I1331" t="s">
        <v>169</v>
      </c>
      <c r="J1331" s="6">
        <v>0.13950000000000001</v>
      </c>
      <c r="K1331" t="s">
        <v>23</v>
      </c>
      <c r="L1331">
        <v>2009</v>
      </c>
    </row>
    <row r="1332" spans="1:12">
      <c r="A1332" t="s">
        <v>170</v>
      </c>
      <c r="B1332" t="s">
        <v>171</v>
      </c>
      <c r="C1332" t="s">
        <v>173</v>
      </c>
      <c r="D1332" t="s">
        <v>172</v>
      </c>
      <c r="E1332" t="s">
        <v>134</v>
      </c>
      <c r="F1332" t="s">
        <v>134</v>
      </c>
      <c r="G1332" t="s">
        <v>161</v>
      </c>
      <c r="H1332" t="s">
        <v>22</v>
      </c>
      <c r="I1332" t="s">
        <v>169</v>
      </c>
      <c r="J1332" s="6">
        <v>0.1452</v>
      </c>
      <c r="K1332" t="s">
        <v>23</v>
      </c>
      <c r="L1332">
        <v>2009</v>
      </c>
    </row>
    <row r="1333" spans="1:12">
      <c r="A1333" t="s">
        <v>170</v>
      </c>
      <c r="B1333" t="s">
        <v>171</v>
      </c>
      <c r="C1333" t="s">
        <v>173</v>
      </c>
      <c r="D1333" t="s">
        <v>172</v>
      </c>
      <c r="E1333" t="s">
        <v>134</v>
      </c>
      <c r="F1333" t="s">
        <v>134</v>
      </c>
      <c r="G1333" t="s">
        <v>161</v>
      </c>
      <c r="H1333" t="s">
        <v>22</v>
      </c>
      <c r="I1333" t="s">
        <v>169</v>
      </c>
      <c r="J1333" s="6">
        <v>0.15379999999999999</v>
      </c>
      <c r="K1333" t="s">
        <v>23</v>
      </c>
      <c r="L1333">
        <v>2009</v>
      </c>
    </row>
    <row r="1334" spans="1:12">
      <c r="A1334" t="s">
        <v>170</v>
      </c>
      <c r="B1334" t="s">
        <v>171</v>
      </c>
      <c r="C1334" t="s">
        <v>173</v>
      </c>
      <c r="D1334" t="s">
        <v>172</v>
      </c>
      <c r="E1334" t="s">
        <v>134</v>
      </c>
      <c r="F1334" t="s">
        <v>134</v>
      </c>
      <c r="G1334" t="s">
        <v>161</v>
      </c>
      <c r="H1334" t="s">
        <v>22</v>
      </c>
      <c r="I1334" t="s">
        <v>169</v>
      </c>
      <c r="J1334" s="6">
        <v>0.16470000000000001</v>
      </c>
      <c r="K1334" t="s">
        <v>23</v>
      </c>
      <c r="L1334">
        <v>2009</v>
      </c>
    </row>
    <row r="1335" spans="1:12">
      <c r="A1335" t="s">
        <v>170</v>
      </c>
      <c r="B1335" t="s">
        <v>171</v>
      </c>
      <c r="C1335" t="s">
        <v>173</v>
      </c>
      <c r="D1335" t="s">
        <v>172</v>
      </c>
      <c r="E1335" t="s">
        <v>134</v>
      </c>
      <c r="F1335" t="s">
        <v>134</v>
      </c>
      <c r="G1335" t="s">
        <v>161</v>
      </c>
      <c r="H1335" t="s">
        <v>22</v>
      </c>
      <c r="I1335" t="s">
        <v>169</v>
      </c>
      <c r="J1335" s="6">
        <v>0.18179999999999999</v>
      </c>
      <c r="K1335" t="s">
        <v>23</v>
      </c>
      <c r="L1335">
        <v>2009</v>
      </c>
    </row>
    <row r="1336" spans="1:12">
      <c r="A1336" t="s">
        <v>170</v>
      </c>
      <c r="B1336" t="s">
        <v>171</v>
      </c>
      <c r="C1336" t="s">
        <v>173</v>
      </c>
      <c r="D1336" t="s">
        <v>172</v>
      </c>
      <c r="E1336" t="s">
        <v>134</v>
      </c>
      <c r="F1336" t="s">
        <v>134</v>
      </c>
      <c r="G1336" t="s">
        <v>161</v>
      </c>
      <c r="H1336" t="s">
        <v>22</v>
      </c>
      <c r="I1336" t="s">
        <v>169</v>
      </c>
      <c r="J1336" s="6">
        <v>0.19350000000000001</v>
      </c>
      <c r="K1336" t="s">
        <v>23</v>
      </c>
      <c r="L1336">
        <v>2009</v>
      </c>
    </row>
    <row r="1337" spans="1:12">
      <c r="A1337" t="s">
        <v>170</v>
      </c>
      <c r="B1337" t="s">
        <v>171</v>
      </c>
      <c r="C1337" t="s">
        <v>173</v>
      </c>
      <c r="D1337" t="s">
        <v>172</v>
      </c>
      <c r="E1337" t="s">
        <v>134</v>
      </c>
      <c r="F1337" t="s">
        <v>134</v>
      </c>
      <c r="G1337" t="s">
        <v>161</v>
      </c>
      <c r="H1337" t="s">
        <v>22</v>
      </c>
      <c r="I1337" t="s">
        <v>169</v>
      </c>
      <c r="J1337" s="6">
        <v>0.20480000000000001</v>
      </c>
      <c r="K1337" t="s">
        <v>23</v>
      </c>
      <c r="L1337">
        <v>2009</v>
      </c>
    </row>
    <row r="1338" spans="1:12">
      <c r="A1338" t="s">
        <v>170</v>
      </c>
      <c r="B1338" t="s">
        <v>171</v>
      </c>
      <c r="C1338" t="s">
        <v>173</v>
      </c>
      <c r="D1338" t="s">
        <v>172</v>
      </c>
      <c r="E1338" t="s">
        <v>134</v>
      </c>
      <c r="F1338" t="s">
        <v>134</v>
      </c>
      <c r="G1338" t="s">
        <v>161</v>
      </c>
      <c r="H1338" t="s">
        <v>22</v>
      </c>
      <c r="I1338" t="s">
        <v>169</v>
      </c>
      <c r="J1338" s="6">
        <v>0.22409999999999999</v>
      </c>
      <c r="K1338" t="s">
        <v>23</v>
      </c>
      <c r="L1338">
        <v>2009</v>
      </c>
    </row>
    <row r="1339" spans="1:12">
      <c r="A1339" t="s">
        <v>170</v>
      </c>
      <c r="B1339" t="s">
        <v>171</v>
      </c>
      <c r="C1339" t="s">
        <v>173</v>
      </c>
      <c r="D1339" t="s">
        <v>172</v>
      </c>
      <c r="E1339" t="s">
        <v>134</v>
      </c>
      <c r="F1339" t="s">
        <v>134</v>
      </c>
      <c r="G1339" t="s">
        <v>161</v>
      </c>
      <c r="H1339" t="s">
        <v>22</v>
      </c>
      <c r="I1339" t="s">
        <v>169</v>
      </c>
      <c r="J1339" s="6">
        <v>0.23330000000000001</v>
      </c>
      <c r="K1339" t="s">
        <v>23</v>
      </c>
      <c r="L1339">
        <v>2009</v>
      </c>
    </row>
    <row r="1340" spans="1:12">
      <c r="A1340" t="s">
        <v>170</v>
      </c>
      <c r="B1340" t="s">
        <v>171</v>
      </c>
      <c r="C1340" t="s">
        <v>173</v>
      </c>
      <c r="D1340" t="s">
        <v>172</v>
      </c>
      <c r="E1340" t="s">
        <v>134</v>
      </c>
      <c r="F1340" t="s">
        <v>134</v>
      </c>
      <c r="G1340" t="s">
        <v>161</v>
      </c>
      <c r="H1340" t="s">
        <v>22</v>
      </c>
      <c r="I1340" t="s">
        <v>169</v>
      </c>
      <c r="J1340" s="6">
        <v>0.23569999999999999</v>
      </c>
      <c r="K1340" t="s">
        <v>23</v>
      </c>
      <c r="L1340">
        <v>2009</v>
      </c>
    </row>
    <row r="1341" spans="1:12">
      <c r="A1341" t="s">
        <v>170</v>
      </c>
      <c r="B1341" t="s">
        <v>171</v>
      </c>
      <c r="C1341" t="s">
        <v>173</v>
      </c>
      <c r="D1341" t="s">
        <v>172</v>
      </c>
      <c r="E1341" t="s">
        <v>134</v>
      </c>
      <c r="F1341" t="s">
        <v>134</v>
      </c>
      <c r="G1341" t="s">
        <v>161</v>
      </c>
      <c r="H1341" t="s">
        <v>22</v>
      </c>
      <c r="I1341" t="s">
        <v>169</v>
      </c>
      <c r="J1341" s="6">
        <v>0.2414</v>
      </c>
      <c r="K1341" t="s">
        <v>23</v>
      </c>
      <c r="L1341">
        <v>2009</v>
      </c>
    </row>
    <row r="1342" spans="1:12">
      <c r="A1342" t="s">
        <v>170</v>
      </c>
      <c r="B1342" t="s">
        <v>171</v>
      </c>
      <c r="C1342" t="s">
        <v>173</v>
      </c>
      <c r="D1342" t="s">
        <v>172</v>
      </c>
      <c r="E1342" t="s">
        <v>134</v>
      </c>
      <c r="F1342" t="s">
        <v>134</v>
      </c>
      <c r="G1342" t="s">
        <v>161</v>
      </c>
      <c r="H1342" t="s">
        <v>22</v>
      </c>
      <c r="I1342" t="s">
        <v>169</v>
      </c>
      <c r="J1342" s="6">
        <v>0.26829999999999998</v>
      </c>
      <c r="K1342" t="s">
        <v>23</v>
      </c>
      <c r="L1342">
        <v>2009</v>
      </c>
    </row>
    <row r="1343" spans="1:12">
      <c r="A1343" t="s">
        <v>170</v>
      </c>
      <c r="B1343" t="s">
        <v>171</v>
      </c>
      <c r="C1343" t="s">
        <v>173</v>
      </c>
      <c r="D1343" t="s">
        <v>172</v>
      </c>
      <c r="E1343" t="s">
        <v>134</v>
      </c>
      <c r="F1343" t="s">
        <v>134</v>
      </c>
      <c r="G1343" t="s">
        <v>161</v>
      </c>
      <c r="H1343" t="s">
        <v>22</v>
      </c>
      <c r="I1343" t="s">
        <v>169</v>
      </c>
      <c r="J1343" s="6">
        <v>0.27839999999999998</v>
      </c>
      <c r="K1343" t="s">
        <v>23</v>
      </c>
      <c r="L1343">
        <v>2009</v>
      </c>
    </row>
    <row r="1344" spans="1:12">
      <c r="A1344" t="s">
        <v>170</v>
      </c>
      <c r="B1344" t="s">
        <v>171</v>
      </c>
      <c r="C1344" t="s">
        <v>173</v>
      </c>
      <c r="D1344" t="s">
        <v>172</v>
      </c>
      <c r="E1344" t="s">
        <v>134</v>
      </c>
      <c r="F1344" t="s">
        <v>134</v>
      </c>
      <c r="G1344" t="s">
        <v>161</v>
      </c>
      <c r="H1344" t="s">
        <v>22</v>
      </c>
      <c r="I1344" t="s">
        <v>169</v>
      </c>
      <c r="J1344" s="6">
        <v>0.29249999999999998</v>
      </c>
      <c r="K1344" t="s">
        <v>23</v>
      </c>
      <c r="L1344">
        <v>2009</v>
      </c>
    </row>
    <row r="1345" spans="1:12">
      <c r="A1345" t="s">
        <v>170</v>
      </c>
      <c r="B1345" t="s">
        <v>171</v>
      </c>
      <c r="C1345" t="s">
        <v>173</v>
      </c>
      <c r="D1345" t="s">
        <v>172</v>
      </c>
      <c r="E1345" t="s">
        <v>134</v>
      </c>
      <c r="F1345" t="s">
        <v>134</v>
      </c>
      <c r="G1345" t="s">
        <v>161</v>
      </c>
      <c r="H1345" t="s">
        <v>22</v>
      </c>
      <c r="I1345" t="s">
        <v>169</v>
      </c>
      <c r="J1345" s="6">
        <v>0.30509999999999998</v>
      </c>
      <c r="K1345" t="s">
        <v>23</v>
      </c>
      <c r="L1345">
        <v>2009</v>
      </c>
    </row>
    <row r="1346" spans="1:12">
      <c r="A1346" t="s">
        <v>170</v>
      </c>
      <c r="B1346" t="s">
        <v>171</v>
      </c>
      <c r="C1346" t="s">
        <v>173</v>
      </c>
      <c r="D1346" t="s">
        <v>172</v>
      </c>
      <c r="E1346" t="s">
        <v>134</v>
      </c>
      <c r="F1346" t="s">
        <v>134</v>
      </c>
      <c r="G1346" t="s">
        <v>161</v>
      </c>
      <c r="H1346" t="s">
        <v>22</v>
      </c>
      <c r="I1346" t="s">
        <v>169</v>
      </c>
      <c r="J1346" s="6">
        <v>0.31709999999999999</v>
      </c>
      <c r="K1346" t="s">
        <v>23</v>
      </c>
      <c r="L1346">
        <v>2009</v>
      </c>
    </row>
    <row r="1347" spans="1:12">
      <c r="A1347" t="s">
        <v>170</v>
      </c>
      <c r="B1347" t="s">
        <v>171</v>
      </c>
      <c r="C1347" t="s">
        <v>173</v>
      </c>
      <c r="D1347" t="s">
        <v>172</v>
      </c>
      <c r="E1347" t="s">
        <v>134</v>
      </c>
      <c r="F1347" t="s">
        <v>134</v>
      </c>
      <c r="G1347" t="s">
        <v>161</v>
      </c>
      <c r="H1347" t="s">
        <v>22</v>
      </c>
      <c r="I1347" t="s">
        <v>169</v>
      </c>
      <c r="J1347" s="6">
        <v>0.37169999999999997</v>
      </c>
      <c r="K1347" t="s">
        <v>23</v>
      </c>
      <c r="L1347">
        <v>2009</v>
      </c>
    </row>
    <row r="1348" spans="1:12">
      <c r="A1348" t="s">
        <v>170</v>
      </c>
      <c r="B1348" t="s">
        <v>171</v>
      </c>
      <c r="C1348" t="s">
        <v>173</v>
      </c>
      <c r="D1348" t="s">
        <v>172</v>
      </c>
      <c r="E1348" t="s">
        <v>134</v>
      </c>
      <c r="F1348" t="s">
        <v>134</v>
      </c>
      <c r="G1348" t="s">
        <v>161</v>
      </c>
      <c r="H1348" t="s">
        <v>22</v>
      </c>
      <c r="I1348" t="s">
        <v>169</v>
      </c>
      <c r="J1348" s="6">
        <v>0.51170000000000004</v>
      </c>
      <c r="K1348" t="s">
        <v>23</v>
      </c>
      <c r="L1348">
        <v>2009</v>
      </c>
    </row>
    <row r="1349" spans="1:12">
      <c r="A1349" t="s">
        <v>170</v>
      </c>
      <c r="B1349" t="s">
        <v>171</v>
      </c>
      <c r="C1349" t="s">
        <v>173</v>
      </c>
      <c r="D1349" t="s">
        <v>172</v>
      </c>
      <c r="E1349" t="s">
        <v>134</v>
      </c>
      <c r="F1349" t="s">
        <v>134</v>
      </c>
      <c r="G1349" t="s">
        <v>161</v>
      </c>
      <c r="H1349" t="s">
        <v>22</v>
      </c>
      <c r="I1349" t="s">
        <v>169</v>
      </c>
      <c r="J1349" s="4">
        <v>0</v>
      </c>
      <c r="K1349" t="s">
        <v>23</v>
      </c>
      <c r="L1349">
        <v>2009</v>
      </c>
    </row>
    <row r="1350" spans="1:12">
      <c r="A1350" t="s">
        <v>170</v>
      </c>
      <c r="B1350" t="s">
        <v>171</v>
      </c>
      <c r="C1350" t="s">
        <v>173</v>
      </c>
      <c r="D1350" t="s">
        <v>172</v>
      </c>
      <c r="E1350" t="s">
        <v>134</v>
      </c>
      <c r="F1350" t="s">
        <v>134</v>
      </c>
      <c r="G1350" t="s">
        <v>161</v>
      </c>
      <c r="H1350" t="s">
        <v>22</v>
      </c>
      <c r="I1350" t="s">
        <v>169</v>
      </c>
      <c r="J1350" s="4">
        <v>0</v>
      </c>
      <c r="K1350" t="s">
        <v>23</v>
      </c>
      <c r="L1350">
        <v>2009</v>
      </c>
    </row>
    <row r="1351" spans="1:12">
      <c r="A1351" t="s">
        <v>170</v>
      </c>
      <c r="B1351" t="s">
        <v>171</v>
      </c>
      <c r="C1351" t="s">
        <v>173</v>
      </c>
      <c r="D1351" t="s">
        <v>172</v>
      </c>
      <c r="E1351" t="s">
        <v>134</v>
      </c>
      <c r="F1351" t="s">
        <v>134</v>
      </c>
      <c r="G1351" t="s">
        <v>161</v>
      </c>
      <c r="H1351" t="s">
        <v>24</v>
      </c>
      <c r="I1351" t="s">
        <v>169</v>
      </c>
      <c r="J1351">
        <v>12</v>
      </c>
      <c r="K1351" t="s">
        <v>19</v>
      </c>
      <c r="L1351">
        <v>2009</v>
      </c>
    </row>
    <row r="1352" spans="1:12">
      <c r="A1352" t="s">
        <v>170</v>
      </c>
      <c r="B1352" t="s">
        <v>171</v>
      </c>
      <c r="C1352" t="s">
        <v>173</v>
      </c>
      <c r="D1352" t="s">
        <v>172</v>
      </c>
      <c r="E1352" t="s">
        <v>134</v>
      </c>
      <c r="F1352" t="s">
        <v>134</v>
      </c>
      <c r="G1352" t="s">
        <v>161</v>
      </c>
      <c r="H1352" t="s">
        <v>24</v>
      </c>
      <c r="I1352" t="s">
        <v>169</v>
      </c>
      <c r="J1352">
        <v>5</v>
      </c>
      <c r="K1352" t="s">
        <v>19</v>
      </c>
      <c r="L1352">
        <v>2009</v>
      </c>
    </row>
    <row r="1353" spans="1:12">
      <c r="A1353" t="s">
        <v>170</v>
      </c>
      <c r="B1353" t="s">
        <v>171</v>
      </c>
      <c r="C1353" t="s">
        <v>173</v>
      </c>
      <c r="D1353" t="s">
        <v>172</v>
      </c>
      <c r="E1353" t="s">
        <v>134</v>
      </c>
      <c r="F1353" t="s">
        <v>134</v>
      </c>
      <c r="G1353" t="s">
        <v>161</v>
      </c>
      <c r="H1353" t="s">
        <v>24</v>
      </c>
      <c r="I1353" t="s">
        <v>169</v>
      </c>
      <c r="J1353">
        <v>3</v>
      </c>
      <c r="K1353" t="s">
        <v>19</v>
      </c>
      <c r="L1353">
        <v>2009</v>
      </c>
    </row>
    <row r="1354" spans="1:12">
      <c r="A1354" t="s">
        <v>170</v>
      </c>
      <c r="B1354" t="s">
        <v>171</v>
      </c>
      <c r="C1354" t="s">
        <v>173</v>
      </c>
      <c r="D1354" t="s">
        <v>172</v>
      </c>
      <c r="E1354" t="s">
        <v>134</v>
      </c>
      <c r="F1354" t="s">
        <v>134</v>
      </c>
      <c r="G1354" t="s">
        <v>161</v>
      </c>
      <c r="H1354" t="s">
        <v>24</v>
      </c>
      <c r="I1354" t="s">
        <v>169</v>
      </c>
      <c r="J1354">
        <v>2</v>
      </c>
      <c r="K1354" t="s">
        <v>19</v>
      </c>
      <c r="L1354">
        <v>2009</v>
      </c>
    </row>
    <row r="1355" spans="1:12">
      <c r="A1355" t="s">
        <v>170</v>
      </c>
      <c r="B1355" t="s">
        <v>171</v>
      </c>
      <c r="C1355" t="s">
        <v>173</v>
      </c>
      <c r="D1355" t="s">
        <v>172</v>
      </c>
      <c r="E1355" t="s">
        <v>134</v>
      </c>
      <c r="F1355" t="s">
        <v>134</v>
      </c>
      <c r="G1355" t="s">
        <v>161</v>
      </c>
      <c r="H1355" t="s">
        <v>24</v>
      </c>
      <c r="I1355" t="s">
        <v>169</v>
      </c>
      <c r="J1355">
        <v>2</v>
      </c>
      <c r="K1355" t="s">
        <v>19</v>
      </c>
      <c r="L1355">
        <v>2009</v>
      </c>
    </row>
    <row r="1356" spans="1:12">
      <c r="A1356" t="s">
        <v>170</v>
      </c>
      <c r="B1356" t="s">
        <v>171</v>
      </c>
      <c r="C1356" t="s">
        <v>173</v>
      </c>
      <c r="D1356" t="s">
        <v>172</v>
      </c>
      <c r="E1356" t="s">
        <v>134</v>
      </c>
      <c r="F1356" t="s">
        <v>134</v>
      </c>
      <c r="G1356" t="s">
        <v>161</v>
      </c>
      <c r="H1356" t="s">
        <v>24</v>
      </c>
      <c r="I1356" t="s">
        <v>169</v>
      </c>
      <c r="J1356">
        <v>1</v>
      </c>
      <c r="K1356" t="s">
        <v>19</v>
      </c>
      <c r="L1356">
        <v>2009</v>
      </c>
    </row>
    <row r="1357" spans="1:12">
      <c r="A1357" t="s">
        <v>170</v>
      </c>
      <c r="B1357" t="s">
        <v>183</v>
      </c>
      <c r="C1357" t="s">
        <v>206</v>
      </c>
      <c r="D1357" t="s">
        <v>207</v>
      </c>
      <c r="E1357" t="s">
        <v>139</v>
      </c>
      <c r="F1357" t="s">
        <v>139</v>
      </c>
      <c r="G1357" t="s">
        <v>161</v>
      </c>
      <c r="H1357" t="s">
        <v>24</v>
      </c>
      <c r="I1357" t="s">
        <v>169</v>
      </c>
      <c r="J1357">
        <v>1</v>
      </c>
      <c r="K1357" t="s">
        <v>19</v>
      </c>
      <c r="L1357">
        <v>2009</v>
      </c>
    </row>
    <row r="1358" spans="1:12">
      <c r="A1358" t="s">
        <v>174</v>
      </c>
      <c r="B1358" t="s">
        <v>211</v>
      </c>
      <c r="C1358" t="s">
        <v>212</v>
      </c>
      <c r="D1358" t="s">
        <v>223</v>
      </c>
      <c r="E1358" s="5" t="s">
        <v>224</v>
      </c>
      <c r="F1358" t="s">
        <v>131</v>
      </c>
      <c r="G1358" t="s">
        <v>161</v>
      </c>
      <c r="H1358" t="s">
        <v>24</v>
      </c>
      <c r="I1358" t="s">
        <v>169</v>
      </c>
      <c r="J1358">
        <v>1</v>
      </c>
      <c r="K1358" t="s">
        <v>19</v>
      </c>
      <c r="L1358">
        <v>2009</v>
      </c>
    </row>
    <row r="1359" spans="1:12">
      <c r="A1359" t="s">
        <v>170</v>
      </c>
      <c r="B1359" t="s">
        <v>171</v>
      </c>
      <c r="C1359" t="s">
        <v>173</v>
      </c>
      <c r="D1359" t="s">
        <v>172</v>
      </c>
      <c r="E1359" t="s">
        <v>134</v>
      </c>
      <c r="F1359" t="s">
        <v>134</v>
      </c>
      <c r="G1359" t="s">
        <v>161</v>
      </c>
      <c r="H1359" t="s">
        <v>24</v>
      </c>
      <c r="I1359" t="s">
        <v>169</v>
      </c>
      <c r="J1359">
        <v>0</v>
      </c>
      <c r="K1359" t="s">
        <v>19</v>
      </c>
      <c r="L1359">
        <v>2009</v>
      </c>
    </row>
    <row r="1360" spans="1:12">
      <c r="A1360" t="s">
        <v>170</v>
      </c>
      <c r="B1360" t="s">
        <v>194</v>
      </c>
      <c r="C1360" t="s">
        <v>246</v>
      </c>
      <c r="D1360" t="s">
        <v>247</v>
      </c>
      <c r="E1360" t="s">
        <v>102</v>
      </c>
      <c r="F1360" t="s">
        <v>102</v>
      </c>
      <c r="G1360" t="s">
        <v>161</v>
      </c>
      <c r="H1360" t="s">
        <v>24</v>
      </c>
      <c r="I1360" t="s">
        <v>169</v>
      </c>
      <c r="J1360">
        <v>0</v>
      </c>
      <c r="K1360" t="s">
        <v>19</v>
      </c>
      <c r="L1360">
        <v>2009</v>
      </c>
    </row>
    <row r="1361" spans="1:12">
      <c r="A1361" t="s">
        <v>170</v>
      </c>
      <c r="B1361" t="s">
        <v>244</v>
      </c>
      <c r="C1361" t="s">
        <v>245</v>
      </c>
      <c r="D1361" t="s">
        <v>243</v>
      </c>
      <c r="E1361" t="s">
        <v>102</v>
      </c>
      <c r="F1361" t="s">
        <v>103</v>
      </c>
      <c r="G1361" t="s">
        <v>161</v>
      </c>
      <c r="H1361" t="s">
        <v>24</v>
      </c>
      <c r="I1361" t="s">
        <v>169</v>
      </c>
      <c r="J1361">
        <v>0</v>
      </c>
      <c r="K1361" t="s">
        <v>19</v>
      </c>
      <c r="L1361">
        <v>2009</v>
      </c>
    </row>
    <row r="1362" spans="1:12">
      <c r="A1362" t="s">
        <v>170</v>
      </c>
      <c r="B1362" t="s">
        <v>171</v>
      </c>
      <c r="C1362" t="s">
        <v>173</v>
      </c>
      <c r="D1362" t="s">
        <v>172</v>
      </c>
      <c r="E1362" t="s">
        <v>176</v>
      </c>
      <c r="F1362" t="s">
        <v>152</v>
      </c>
      <c r="G1362" t="s">
        <v>161</v>
      </c>
      <c r="H1362" t="s">
        <v>24</v>
      </c>
      <c r="I1362" t="s">
        <v>169</v>
      </c>
      <c r="J1362">
        <v>0</v>
      </c>
      <c r="K1362" t="s">
        <v>19</v>
      </c>
      <c r="L1362">
        <v>2009</v>
      </c>
    </row>
    <row r="1363" spans="1:12">
      <c r="A1363" t="s">
        <v>174</v>
      </c>
      <c r="B1363" t="s">
        <v>171</v>
      </c>
      <c r="C1363" t="s">
        <v>173</v>
      </c>
      <c r="D1363" t="s">
        <v>172</v>
      </c>
      <c r="E1363" t="s">
        <v>177</v>
      </c>
      <c r="F1363" t="s">
        <v>14</v>
      </c>
      <c r="G1363" t="s">
        <v>161</v>
      </c>
      <c r="H1363" t="s">
        <v>24</v>
      </c>
      <c r="I1363" t="s">
        <v>169</v>
      </c>
      <c r="J1363">
        <v>0</v>
      </c>
      <c r="K1363" t="s">
        <v>19</v>
      </c>
      <c r="L1363">
        <v>2009</v>
      </c>
    </row>
    <row r="1364" spans="1:12">
      <c r="A1364" t="s">
        <v>170</v>
      </c>
      <c r="B1364" t="s">
        <v>171</v>
      </c>
      <c r="C1364" t="s">
        <v>173</v>
      </c>
      <c r="D1364" t="s">
        <v>172</v>
      </c>
      <c r="E1364" t="s">
        <v>178</v>
      </c>
      <c r="F1364" t="s">
        <v>153</v>
      </c>
      <c r="G1364" t="s">
        <v>161</v>
      </c>
      <c r="H1364" t="s">
        <v>24</v>
      </c>
      <c r="I1364" t="s">
        <v>169</v>
      </c>
      <c r="J1364">
        <v>0</v>
      </c>
      <c r="K1364" t="s">
        <v>19</v>
      </c>
      <c r="L1364">
        <v>2009</v>
      </c>
    </row>
    <row r="1365" spans="1:12">
      <c r="F1365" t="s">
        <v>42</v>
      </c>
      <c r="G1365" t="s">
        <v>161</v>
      </c>
      <c r="H1365" t="s">
        <v>24</v>
      </c>
      <c r="I1365" t="s">
        <v>169</v>
      </c>
      <c r="J1365">
        <v>0</v>
      </c>
      <c r="K1365" t="s">
        <v>19</v>
      </c>
      <c r="L1365">
        <v>2009</v>
      </c>
    </row>
    <row r="1366" spans="1:12">
      <c r="A1366" t="s">
        <v>174</v>
      </c>
      <c r="B1366" t="s">
        <v>171</v>
      </c>
      <c r="C1366" t="s">
        <v>173</v>
      </c>
      <c r="D1366" t="s">
        <v>172</v>
      </c>
      <c r="E1366" t="s">
        <v>248</v>
      </c>
      <c r="F1366" t="s">
        <v>116</v>
      </c>
      <c r="G1366" t="s">
        <v>161</v>
      </c>
      <c r="H1366" t="s">
        <v>24</v>
      </c>
      <c r="I1366" t="s">
        <v>169</v>
      </c>
      <c r="J1366">
        <v>0</v>
      </c>
      <c r="K1366" t="s">
        <v>19</v>
      </c>
      <c r="L1366">
        <v>2009</v>
      </c>
    </row>
    <row r="1367" spans="1:12">
      <c r="A1367" t="s">
        <v>170</v>
      </c>
      <c r="B1367" t="s">
        <v>194</v>
      </c>
      <c r="C1367" t="s">
        <v>195</v>
      </c>
      <c r="D1367" t="s">
        <v>241</v>
      </c>
      <c r="E1367" s="5" t="s">
        <v>242</v>
      </c>
      <c r="F1367" t="s">
        <v>104</v>
      </c>
      <c r="G1367" t="s">
        <v>161</v>
      </c>
      <c r="H1367" t="s">
        <v>24</v>
      </c>
      <c r="I1367" t="s">
        <v>169</v>
      </c>
      <c r="J1367">
        <v>0</v>
      </c>
      <c r="K1367" t="s">
        <v>19</v>
      </c>
      <c r="L1367">
        <v>2009</v>
      </c>
    </row>
    <row r="1368" spans="1:12">
      <c r="A1368" t="s">
        <v>170</v>
      </c>
      <c r="B1368" t="s">
        <v>171</v>
      </c>
      <c r="C1368" t="s">
        <v>173</v>
      </c>
      <c r="D1368" t="s">
        <v>172</v>
      </c>
      <c r="E1368" t="s">
        <v>188</v>
      </c>
      <c r="F1368" t="s">
        <v>137</v>
      </c>
      <c r="G1368" t="s">
        <v>161</v>
      </c>
      <c r="H1368" t="s">
        <v>24</v>
      </c>
      <c r="I1368" t="s">
        <v>169</v>
      </c>
      <c r="J1368">
        <v>0</v>
      </c>
      <c r="K1368" t="s">
        <v>19</v>
      </c>
      <c r="L1368">
        <v>2009</v>
      </c>
    </row>
    <row r="1369" spans="1:12">
      <c r="A1369" t="s">
        <v>170</v>
      </c>
      <c r="B1369" t="s">
        <v>171</v>
      </c>
      <c r="C1369" t="s">
        <v>173</v>
      </c>
      <c r="D1369" t="s">
        <v>172</v>
      </c>
      <c r="F1369" t="s">
        <v>154</v>
      </c>
      <c r="G1369" t="s">
        <v>161</v>
      </c>
      <c r="H1369" t="s">
        <v>24</v>
      </c>
      <c r="I1369" t="s">
        <v>169</v>
      </c>
      <c r="J1369">
        <v>0</v>
      </c>
      <c r="K1369" t="s">
        <v>19</v>
      </c>
      <c r="L1369">
        <v>2009</v>
      </c>
    </row>
    <row r="1370" spans="1:12">
      <c r="A1370" t="s">
        <v>170</v>
      </c>
      <c r="B1370" t="s">
        <v>171</v>
      </c>
      <c r="C1370" t="s">
        <v>173</v>
      </c>
      <c r="D1370" t="s">
        <v>172</v>
      </c>
      <c r="E1370" t="s">
        <v>138</v>
      </c>
      <c r="F1370" t="s">
        <v>138</v>
      </c>
      <c r="G1370" t="s">
        <v>161</v>
      </c>
      <c r="H1370" t="s">
        <v>24</v>
      </c>
      <c r="I1370" t="s">
        <v>169</v>
      </c>
      <c r="J1370">
        <v>0</v>
      </c>
      <c r="K1370" t="s">
        <v>19</v>
      </c>
      <c r="L1370">
        <v>2009</v>
      </c>
    </row>
    <row r="1371" spans="1:12">
      <c r="A1371" t="s">
        <v>170</v>
      </c>
      <c r="B1371" t="s">
        <v>194</v>
      </c>
      <c r="C1371" t="s">
        <v>195</v>
      </c>
      <c r="D1371" t="s">
        <v>196</v>
      </c>
      <c r="E1371" t="s">
        <v>197</v>
      </c>
      <c r="F1371" t="s">
        <v>105</v>
      </c>
      <c r="G1371" t="s">
        <v>161</v>
      </c>
      <c r="H1371" t="s">
        <v>24</v>
      </c>
      <c r="I1371" t="s">
        <v>169</v>
      </c>
      <c r="J1371">
        <v>0</v>
      </c>
      <c r="K1371" t="s">
        <v>19</v>
      </c>
      <c r="L1371">
        <v>2009</v>
      </c>
    </row>
    <row r="1372" spans="1:12">
      <c r="A1372" t="s">
        <v>174</v>
      </c>
      <c r="B1372" t="s">
        <v>194</v>
      </c>
      <c r="C1372" t="s">
        <v>203</v>
      </c>
      <c r="D1372" t="s">
        <v>204</v>
      </c>
      <c r="E1372" s="5" t="s">
        <v>205</v>
      </c>
      <c r="F1372" t="s">
        <v>133</v>
      </c>
      <c r="G1372" t="s">
        <v>161</v>
      </c>
      <c r="H1372" t="s">
        <v>24</v>
      </c>
      <c r="I1372" t="s">
        <v>169</v>
      </c>
      <c r="J1372">
        <v>0</v>
      </c>
      <c r="K1372" t="s">
        <v>19</v>
      </c>
      <c r="L1372">
        <v>2009</v>
      </c>
    </row>
    <row r="1373" spans="1:12">
      <c r="A1373" t="s">
        <v>170</v>
      </c>
      <c r="B1373" t="s">
        <v>179</v>
      </c>
      <c r="C1373" t="s">
        <v>208</v>
      </c>
      <c r="D1373" t="s">
        <v>209</v>
      </c>
      <c r="E1373" t="s">
        <v>210</v>
      </c>
      <c r="F1373" t="s">
        <v>39</v>
      </c>
      <c r="G1373" t="s">
        <v>161</v>
      </c>
      <c r="H1373" t="s">
        <v>24</v>
      </c>
      <c r="I1373" t="s">
        <v>169</v>
      </c>
      <c r="J1373">
        <v>0</v>
      </c>
      <c r="K1373" t="s">
        <v>19</v>
      </c>
      <c r="L1373">
        <v>2009</v>
      </c>
    </row>
    <row r="1374" spans="1:12">
      <c r="A1374" t="s">
        <v>174</v>
      </c>
      <c r="B1374" t="s">
        <v>211</v>
      </c>
      <c r="C1374" t="s">
        <v>212</v>
      </c>
      <c r="D1374" t="s">
        <v>213</v>
      </c>
      <c r="E1374" s="5" t="s">
        <v>214</v>
      </c>
      <c r="F1374" t="s">
        <v>140</v>
      </c>
      <c r="G1374" t="s">
        <v>161</v>
      </c>
      <c r="H1374" t="s">
        <v>24</v>
      </c>
      <c r="I1374" t="s">
        <v>169</v>
      </c>
      <c r="J1374">
        <v>0</v>
      </c>
      <c r="K1374" t="s">
        <v>19</v>
      </c>
      <c r="L1374">
        <v>2009</v>
      </c>
    </row>
    <row r="1375" spans="1:12">
      <c r="A1375" t="s">
        <v>174</v>
      </c>
      <c r="B1375" t="s">
        <v>211</v>
      </c>
      <c r="C1375" t="s">
        <v>212</v>
      </c>
      <c r="D1375" t="s">
        <v>213</v>
      </c>
      <c r="E1375" s="5" t="s">
        <v>214</v>
      </c>
      <c r="F1375" t="s">
        <v>87</v>
      </c>
      <c r="G1375" t="s">
        <v>161</v>
      </c>
      <c r="H1375" t="s">
        <v>24</v>
      </c>
      <c r="I1375" t="s">
        <v>169</v>
      </c>
      <c r="J1375">
        <v>0</v>
      </c>
      <c r="K1375" t="s">
        <v>19</v>
      </c>
      <c r="L1375">
        <v>2009</v>
      </c>
    </row>
    <row r="1376" spans="1:12">
      <c r="A1376" t="s">
        <v>174</v>
      </c>
      <c r="B1376" t="s">
        <v>183</v>
      </c>
      <c r="C1376" t="s">
        <v>216</v>
      </c>
      <c r="D1376" t="s">
        <v>216</v>
      </c>
      <c r="E1376" s="5" t="s">
        <v>217</v>
      </c>
      <c r="F1376" t="s">
        <v>15</v>
      </c>
      <c r="G1376" t="s">
        <v>161</v>
      </c>
      <c r="H1376" t="s">
        <v>24</v>
      </c>
      <c r="I1376" t="s">
        <v>169</v>
      </c>
      <c r="J1376">
        <v>0</v>
      </c>
      <c r="K1376" t="s">
        <v>19</v>
      </c>
      <c r="L1376">
        <v>2009</v>
      </c>
    </row>
    <row r="1377" spans="1:12">
      <c r="A1377" t="s">
        <v>174</v>
      </c>
      <c r="B1377" t="s">
        <v>198</v>
      </c>
      <c r="C1377" t="s">
        <v>231</v>
      </c>
      <c r="D1377" t="s">
        <v>234</v>
      </c>
      <c r="E1377" s="5" t="s">
        <v>230</v>
      </c>
      <c r="F1377" t="s">
        <v>51</v>
      </c>
      <c r="G1377" t="s">
        <v>161</v>
      </c>
      <c r="H1377" t="s">
        <v>24</v>
      </c>
      <c r="I1377" t="s">
        <v>169</v>
      </c>
      <c r="J1377">
        <v>0</v>
      </c>
      <c r="K1377" t="s">
        <v>19</v>
      </c>
      <c r="L1377">
        <v>2009</v>
      </c>
    </row>
    <row r="1378" spans="1:12">
      <c r="A1378" t="s">
        <v>174</v>
      </c>
      <c r="B1378" t="s">
        <v>171</v>
      </c>
      <c r="C1378" t="s">
        <v>173</v>
      </c>
      <c r="D1378" t="s">
        <v>233</v>
      </c>
      <c r="E1378" s="5" t="s">
        <v>230</v>
      </c>
      <c r="F1378" t="s">
        <v>52</v>
      </c>
      <c r="G1378" t="s">
        <v>161</v>
      </c>
      <c r="H1378" t="s">
        <v>24</v>
      </c>
      <c r="I1378" t="s">
        <v>169</v>
      </c>
      <c r="J1378">
        <v>0</v>
      </c>
      <c r="K1378" t="s">
        <v>19</v>
      </c>
      <c r="L1378">
        <v>2009</v>
      </c>
    </row>
    <row r="1379" spans="1:12">
      <c r="A1379" t="s">
        <v>174</v>
      </c>
      <c r="B1379" t="s">
        <v>171</v>
      </c>
      <c r="C1379" t="s">
        <v>173</v>
      </c>
      <c r="D1379" t="s">
        <v>172</v>
      </c>
      <c r="E1379" t="s">
        <v>230</v>
      </c>
      <c r="F1379" t="s">
        <v>155</v>
      </c>
      <c r="G1379" t="s">
        <v>161</v>
      </c>
      <c r="H1379" t="s">
        <v>24</v>
      </c>
      <c r="I1379" t="s">
        <v>169</v>
      </c>
      <c r="J1379">
        <v>0</v>
      </c>
      <c r="K1379" t="s">
        <v>19</v>
      </c>
      <c r="L1379">
        <v>2009</v>
      </c>
    </row>
    <row r="1380" spans="1:12">
      <c r="A1380" t="s">
        <v>170</v>
      </c>
      <c r="B1380" t="s">
        <v>198</v>
      </c>
      <c r="C1380" t="s">
        <v>199</v>
      </c>
      <c r="D1380" t="s">
        <v>239</v>
      </c>
      <c r="E1380" t="s">
        <v>142</v>
      </c>
      <c r="F1380" t="s">
        <v>142</v>
      </c>
      <c r="G1380" t="s">
        <v>161</v>
      </c>
      <c r="H1380" t="s">
        <v>24</v>
      </c>
      <c r="I1380" t="s">
        <v>169</v>
      </c>
      <c r="J1380">
        <v>0</v>
      </c>
      <c r="K1380" t="s">
        <v>19</v>
      </c>
      <c r="L1380">
        <v>2009</v>
      </c>
    </row>
    <row r="1381" spans="1:12">
      <c r="A1381" t="s">
        <v>170</v>
      </c>
      <c r="B1381" t="s">
        <v>171</v>
      </c>
      <c r="C1381" t="s">
        <v>173</v>
      </c>
      <c r="D1381" t="s">
        <v>172</v>
      </c>
      <c r="E1381" t="s">
        <v>54</v>
      </c>
      <c r="F1381" t="s">
        <v>54</v>
      </c>
      <c r="G1381" t="s">
        <v>161</v>
      </c>
      <c r="H1381" t="s">
        <v>24</v>
      </c>
      <c r="I1381" t="s">
        <v>169</v>
      </c>
      <c r="J1381">
        <v>0</v>
      </c>
      <c r="K1381" t="s">
        <v>19</v>
      </c>
      <c r="L1381">
        <v>2008</v>
      </c>
    </row>
    <row r="1382" spans="1:12">
      <c r="A1382" t="s">
        <v>174</v>
      </c>
      <c r="B1382" t="s">
        <v>171</v>
      </c>
      <c r="C1382" t="s">
        <v>173</v>
      </c>
      <c r="D1382" t="s">
        <v>172</v>
      </c>
      <c r="E1382" t="s">
        <v>175</v>
      </c>
      <c r="F1382" t="s">
        <v>129</v>
      </c>
      <c r="G1382" t="s">
        <v>161</v>
      </c>
      <c r="H1382" t="s">
        <v>17</v>
      </c>
      <c r="I1382" t="s">
        <v>169</v>
      </c>
      <c r="J1382">
        <v>26</v>
      </c>
      <c r="K1382" t="s">
        <v>19</v>
      </c>
      <c r="L1382">
        <v>2008</v>
      </c>
    </row>
    <row r="1383" spans="1:12">
      <c r="A1383" t="s">
        <v>174</v>
      </c>
      <c r="B1383" t="s">
        <v>179</v>
      </c>
      <c r="C1383" t="s">
        <v>180</v>
      </c>
      <c r="D1383" t="s">
        <v>181</v>
      </c>
      <c r="E1383" t="s">
        <v>182</v>
      </c>
      <c r="F1383" t="s">
        <v>156</v>
      </c>
      <c r="G1383" t="s">
        <v>161</v>
      </c>
      <c r="H1383" t="s">
        <v>17</v>
      </c>
      <c r="I1383" t="s">
        <v>169</v>
      </c>
      <c r="J1383">
        <v>23</v>
      </c>
      <c r="K1383" t="s">
        <v>19</v>
      </c>
      <c r="L1383">
        <v>2008</v>
      </c>
    </row>
    <row r="1384" spans="1:12">
      <c r="A1384" t="s">
        <v>170</v>
      </c>
      <c r="B1384" t="s">
        <v>171</v>
      </c>
      <c r="C1384" t="s">
        <v>173</v>
      </c>
      <c r="D1384" t="s">
        <v>172</v>
      </c>
      <c r="E1384" t="s">
        <v>102</v>
      </c>
      <c r="F1384" t="s">
        <v>101</v>
      </c>
      <c r="G1384" t="s">
        <v>161</v>
      </c>
      <c r="H1384" t="s">
        <v>17</v>
      </c>
      <c r="I1384" t="s">
        <v>169</v>
      </c>
      <c r="J1384">
        <v>7</v>
      </c>
      <c r="K1384" t="s">
        <v>19</v>
      </c>
      <c r="L1384">
        <v>2008</v>
      </c>
    </row>
    <row r="1385" spans="1:12">
      <c r="A1385" t="s">
        <v>174</v>
      </c>
      <c r="B1385" t="s">
        <v>194</v>
      </c>
      <c r="C1385" t="s">
        <v>203</v>
      </c>
      <c r="D1385" t="s">
        <v>204</v>
      </c>
      <c r="E1385" s="5" t="s">
        <v>205</v>
      </c>
      <c r="F1385" t="s">
        <v>133</v>
      </c>
      <c r="G1385" t="s">
        <v>161</v>
      </c>
      <c r="H1385" t="s">
        <v>17</v>
      </c>
      <c r="I1385" t="s">
        <v>169</v>
      </c>
      <c r="J1385">
        <v>6</v>
      </c>
      <c r="K1385" t="s">
        <v>19</v>
      </c>
      <c r="L1385">
        <v>2008</v>
      </c>
    </row>
    <row r="1386" spans="1:12">
      <c r="A1386" t="s">
        <v>174</v>
      </c>
      <c r="B1386" t="s">
        <v>198</v>
      </c>
      <c r="C1386" t="s">
        <v>225</v>
      </c>
      <c r="D1386" t="s">
        <v>226</v>
      </c>
      <c r="E1386" s="5" t="s">
        <v>227</v>
      </c>
      <c r="F1386" t="s">
        <v>132</v>
      </c>
      <c r="G1386" t="s">
        <v>161</v>
      </c>
      <c r="H1386" t="s">
        <v>17</v>
      </c>
      <c r="I1386" t="s">
        <v>169</v>
      </c>
      <c r="J1386">
        <v>6</v>
      </c>
      <c r="K1386" t="s">
        <v>19</v>
      </c>
      <c r="L1386">
        <v>2008</v>
      </c>
    </row>
    <row r="1387" spans="1:12">
      <c r="A1387" t="s">
        <v>170</v>
      </c>
      <c r="B1387" t="s">
        <v>171</v>
      </c>
      <c r="C1387" t="s">
        <v>173</v>
      </c>
      <c r="D1387" t="s">
        <v>172</v>
      </c>
      <c r="E1387" t="s">
        <v>134</v>
      </c>
      <c r="F1387" t="s">
        <v>134</v>
      </c>
      <c r="G1387" t="s">
        <v>161</v>
      </c>
      <c r="H1387" t="s">
        <v>17</v>
      </c>
      <c r="I1387" t="s">
        <v>169</v>
      </c>
      <c r="J1387">
        <v>4</v>
      </c>
      <c r="K1387" t="s">
        <v>19</v>
      </c>
      <c r="L1387">
        <v>2008</v>
      </c>
    </row>
    <row r="1388" spans="1:12">
      <c r="A1388" t="s">
        <v>174</v>
      </c>
      <c r="B1388" t="s">
        <v>189</v>
      </c>
      <c r="C1388" t="s">
        <v>219</v>
      </c>
      <c r="D1388" t="s">
        <v>220</v>
      </c>
      <c r="E1388" s="5" t="s">
        <v>221</v>
      </c>
      <c r="F1388" t="s">
        <v>16</v>
      </c>
      <c r="G1388" t="s">
        <v>161</v>
      </c>
      <c r="H1388" t="s">
        <v>17</v>
      </c>
      <c r="I1388" t="s">
        <v>169</v>
      </c>
      <c r="J1388">
        <v>3</v>
      </c>
      <c r="K1388" t="s">
        <v>19</v>
      </c>
      <c r="L1388">
        <v>2008</v>
      </c>
    </row>
    <row r="1389" spans="1:12">
      <c r="A1389" t="s">
        <v>170</v>
      </c>
      <c r="B1389" t="s">
        <v>194</v>
      </c>
      <c r="C1389" t="s">
        <v>195</v>
      </c>
      <c r="D1389" t="s">
        <v>196</v>
      </c>
      <c r="E1389" t="s">
        <v>197</v>
      </c>
      <c r="F1389" t="s">
        <v>158</v>
      </c>
      <c r="G1389" t="s">
        <v>161</v>
      </c>
      <c r="H1389" t="s">
        <v>17</v>
      </c>
      <c r="I1389" t="s">
        <v>169</v>
      </c>
      <c r="J1389">
        <v>2</v>
      </c>
      <c r="K1389" t="s">
        <v>19</v>
      </c>
      <c r="L1389">
        <v>2008</v>
      </c>
    </row>
    <row r="1390" spans="1:12">
      <c r="A1390" t="s">
        <v>170</v>
      </c>
      <c r="B1390" t="s">
        <v>183</v>
      </c>
      <c r="C1390" t="s">
        <v>206</v>
      </c>
      <c r="D1390" t="s">
        <v>207</v>
      </c>
      <c r="E1390" t="s">
        <v>139</v>
      </c>
      <c r="F1390" t="s">
        <v>139</v>
      </c>
      <c r="G1390" t="s">
        <v>161</v>
      </c>
      <c r="H1390" t="s">
        <v>17</v>
      </c>
      <c r="I1390" t="s">
        <v>169</v>
      </c>
      <c r="J1390">
        <v>2</v>
      </c>
      <c r="K1390" t="s">
        <v>19</v>
      </c>
      <c r="L1390">
        <v>2008</v>
      </c>
    </row>
    <row r="1391" spans="1:12">
      <c r="A1391" t="s">
        <v>170</v>
      </c>
      <c r="B1391" t="s">
        <v>179</v>
      </c>
      <c r="C1391" t="s">
        <v>208</v>
      </c>
      <c r="D1391" t="s">
        <v>209</v>
      </c>
      <c r="E1391" t="s">
        <v>210</v>
      </c>
      <c r="F1391" t="s">
        <v>157</v>
      </c>
      <c r="G1391" t="s">
        <v>161</v>
      </c>
      <c r="H1391" t="s">
        <v>17</v>
      </c>
      <c r="I1391" t="s">
        <v>169</v>
      </c>
      <c r="J1391">
        <v>2</v>
      </c>
      <c r="K1391" t="s">
        <v>19</v>
      </c>
      <c r="L1391">
        <v>2008</v>
      </c>
    </row>
    <row r="1392" spans="1:12">
      <c r="A1392" t="s">
        <v>174</v>
      </c>
      <c r="B1392" t="s">
        <v>211</v>
      </c>
      <c r="C1392" t="s">
        <v>212</v>
      </c>
      <c r="D1392" t="s">
        <v>223</v>
      </c>
      <c r="E1392" s="5" t="s">
        <v>224</v>
      </c>
      <c r="F1392" t="s">
        <v>131</v>
      </c>
      <c r="G1392" t="s">
        <v>161</v>
      </c>
      <c r="H1392" t="s">
        <v>17</v>
      </c>
      <c r="I1392" t="s">
        <v>169</v>
      </c>
      <c r="J1392">
        <v>2</v>
      </c>
      <c r="K1392" t="s">
        <v>19</v>
      </c>
      <c r="L1392">
        <v>2008</v>
      </c>
    </row>
    <row r="1393" spans="1:12">
      <c r="A1393" t="s">
        <v>170</v>
      </c>
      <c r="B1393" t="s">
        <v>244</v>
      </c>
      <c r="C1393" t="s">
        <v>245</v>
      </c>
      <c r="D1393" t="s">
        <v>243</v>
      </c>
      <c r="E1393" t="s">
        <v>102</v>
      </c>
      <c r="F1393" t="s">
        <v>103</v>
      </c>
      <c r="G1393" t="s">
        <v>161</v>
      </c>
      <c r="H1393" t="s">
        <v>17</v>
      </c>
      <c r="I1393" t="s">
        <v>169</v>
      </c>
      <c r="J1393">
        <v>1</v>
      </c>
      <c r="K1393" t="s">
        <v>19</v>
      </c>
      <c r="L1393">
        <v>2008</v>
      </c>
    </row>
    <row r="1394" spans="1:12">
      <c r="A1394" t="s">
        <v>174</v>
      </c>
      <c r="B1394" t="s">
        <v>171</v>
      </c>
      <c r="C1394" t="s">
        <v>173</v>
      </c>
      <c r="D1394" t="s">
        <v>172</v>
      </c>
      <c r="E1394" t="s">
        <v>248</v>
      </c>
      <c r="F1394" t="s">
        <v>116</v>
      </c>
      <c r="G1394" t="s">
        <v>161</v>
      </c>
      <c r="H1394" t="s">
        <v>17</v>
      </c>
      <c r="I1394" t="s">
        <v>169</v>
      </c>
      <c r="J1394">
        <v>1</v>
      </c>
      <c r="K1394" t="s">
        <v>19</v>
      </c>
      <c r="L1394">
        <v>2008</v>
      </c>
    </row>
    <row r="1395" spans="1:12">
      <c r="A1395" t="s">
        <v>170</v>
      </c>
      <c r="B1395" t="s">
        <v>194</v>
      </c>
      <c r="C1395" t="s">
        <v>195</v>
      </c>
      <c r="D1395" t="s">
        <v>241</v>
      </c>
      <c r="E1395" s="5" t="s">
        <v>242</v>
      </c>
      <c r="F1395" t="s">
        <v>159</v>
      </c>
      <c r="G1395" t="s">
        <v>161</v>
      </c>
      <c r="H1395" t="s">
        <v>17</v>
      </c>
      <c r="I1395" t="s">
        <v>169</v>
      </c>
      <c r="J1395">
        <v>1</v>
      </c>
      <c r="K1395" t="s">
        <v>19</v>
      </c>
      <c r="L1395">
        <v>2008</v>
      </c>
    </row>
    <row r="1396" spans="1:12">
      <c r="A1396" t="s">
        <v>174</v>
      </c>
      <c r="B1396" t="s">
        <v>211</v>
      </c>
      <c r="C1396" t="s">
        <v>212</v>
      </c>
      <c r="D1396" t="s">
        <v>213</v>
      </c>
      <c r="E1396" s="5" t="s">
        <v>214</v>
      </c>
      <c r="F1396" t="s">
        <v>140</v>
      </c>
      <c r="G1396" t="s">
        <v>161</v>
      </c>
      <c r="H1396" t="s">
        <v>17</v>
      </c>
      <c r="I1396" t="s">
        <v>169</v>
      </c>
      <c r="J1396">
        <v>1</v>
      </c>
      <c r="K1396" t="s">
        <v>19</v>
      </c>
      <c r="L1396">
        <v>2008</v>
      </c>
    </row>
    <row r="1397" spans="1:12">
      <c r="A1397" t="s">
        <v>174</v>
      </c>
      <c r="B1397" t="s">
        <v>183</v>
      </c>
      <c r="C1397" t="s">
        <v>216</v>
      </c>
      <c r="D1397" t="s">
        <v>216</v>
      </c>
      <c r="E1397" s="5" t="s">
        <v>217</v>
      </c>
      <c r="F1397" t="s">
        <v>15</v>
      </c>
      <c r="G1397" t="s">
        <v>161</v>
      </c>
      <c r="H1397" t="s">
        <v>17</v>
      </c>
      <c r="I1397" t="s">
        <v>169</v>
      </c>
      <c r="J1397">
        <v>1</v>
      </c>
      <c r="K1397" t="s">
        <v>19</v>
      </c>
      <c r="L1397">
        <v>2008</v>
      </c>
    </row>
    <row r="1398" spans="1:12">
      <c r="A1398" t="s">
        <v>170</v>
      </c>
      <c r="B1398" t="s">
        <v>194</v>
      </c>
      <c r="C1398" t="s">
        <v>246</v>
      </c>
      <c r="D1398" t="s">
        <v>247</v>
      </c>
      <c r="E1398" t="s">
        <v>102</v>
      </c>
      <c r="F1398" t="s">
        <v>102</v>
      </c>
      <c r="G1398" t="s">
        <v>161</v>
      </c>
      <c r="H1398" t="s">
        <v>17</v>
      </c>
      <c r="I1398" t="s">
        <v>169</v>
      </c>
      <c r="J1398">
        <v>0</v>
      </c>
      <c r="K1398" t="s">
        <v>19</v>
      </c>
      <c r="L1398">
        <v>2008</v>
      </c>
    </row>
    <row r="1399" spans="1:12">
      <c r="A1399" t="s">
        <v>170</v>
      </c>
      <c r="B1399" t="s">
        <v>171</v>
      </c>
      <c r="C1399" t="s">
        <v>173</v>
      </c>
      <c r="D1399" t="s">
        <v>172</v>
      </c>
      <c r="E1399" t="s">
        <v>176</v>
      </c>
      <c r="F1399" t="s">
        <v>152</v>
      </c>
      <c r="G1399" t="s">
        <v>161</v>
      </c>
      <c r="H1399" t="s">
        <v>17</v>
      </c>
      <c r="I1399" t="s">
        <v>169</v>
      </c>
      <c r="J1399">
        <v>0</v>
      </c>
      <c r="K1399" t="s">
        <v>19</v>
      </c>
      <c r="L1399">
        <v>2008</v>
      </c>
    </row>
    <row r="1400" spans="1:12">
      <c r="A1400" t="s">
        <v>174</v>
      </c>
      <c r="B1400" t="s">
        <v>171</v>
      </c>
      <c r="C1400" t="s">
        <v>173</v>
      </c>
      <c r="D1400" t="s">
        <v>172</v>
      </c>
      <c r="E1400" t="s">
        <v>177</v>
      </c>
      <c r="F1400" t="s">
        <v>14</v>
      </c>
      <c r="G1400" t="s">
        <v>161</v>
      </c>
      <c r="H1400" t="s">
        <v>17</v>
      </c>
      <c r="I1400" t="s">
        <v>169</v>
      </c>
      <c r="J1400">
        <v>0</v>
      </c>
      <c r="K1400" t="s">
        <v>19</v>
      </c>
      <c r="L1400">
        <v>2008</v>
      </c>
    </row>
    <row r="1401" spans="1:12">
      <c r="A1401" t="s">
        <v>170</v>
      </c>
      <c r="B1401" t="s">
        <v>171</v>
      </c>
      <c r="C1401" t="s">
        <v>173</v>
      </c>
      <c r="D1401" t="s">
        <v>172</v>
      </c>
      <c r="E1401" t="s">
        <v>178</v>
      </c>
      <c r="F1401" t="s">
        <v>153</v>
      </c>
      <c r="G1401" t="s">
        <v>161</v>
      </c>
      <c r="H1401" t="s">
        <v>17</v>
      </c>
      <c r="I1401" t="s">
        <v>169</v>
      </c>
      <c r="J1401">
        <v>0</v>
      </c>
      <c r="K1401" t="s">
        <v>19</v>
      </c>
      <c r="L1401">
        <v>2008</v>
      </c>
    </row>
    <row r="1402" spans="1:12">
      <c r="F1402" t="s">
        <v>42</v>
      </c>
      <c r="G1402" t="s">
        <v>161</v>
      </c>
      <c r="H1402" t="s">
        <v>17</v>
      </c>
      <c r="I1402" t="s">
        <v>169</v>
      </c>
      <c r="J1402">
        <v>0</v>
      </c>
      <c r="K1402" t="s">
        <v>19</v>
      </c>
      <c r="L1402">
        <v>2008</v>
      </c>
    </row>
    <row r="1403" spans="1:12">
      <c r="A1403" t="s">
        <v>170</v>
      </c>
      <c r="B1403" t="s">
        <v>171</v>
      </c>
      <c r="C1403" t="s">
        <v>173</v>
      </c>
      <c r="D1403" t="s">
        <v>172</v>
      </c>
      <c r="E1403" t="s">
        <v>188</v>
      </c>
      <c r="F1403" t="s">
        <v>137</v>
      </c>
      <c r="G1403" t="s">
        <v>161</v>
      </c>
      <c r="H1403" t="s">
        <v>17</v>
      </c>
      <c r="I1403" t="s">
        <v>169</v>
      </c>
      <c r="J1403">
        <v>0</v>
      </c>
      <c r="K1403" t="s">
        <v>19</v>
      </c>
      <c r="L1403">
        <v>2008</v>
      </c>
    </row>
    <row r="1404" spans="1:12">
      <c r="A1404" t="s">
        <v>170</v>
      </c>
      <c r="B1404" t="s">
        <v>171</v>
      </c>
      <c r="C1404" t="s">
        <v>173</v>
      </c>
      <c r="D1404" t="s">
        <v>172</v>
      </c>
      <c r="F1404" t="s">
        <v>154</v>
      </c>
      <c r="G1404" t="s">
        <v>161</v>
      </c>
      <c r="H1404" t="s">
        <v>17</v>
      </c>
      <c r="I1404" t="s">
        <v>169</v>
      </c>
      <c r="J1404">
        <v>0</v>
      </c>
      <c r="K1404" t="s">
        <v>19</v>
      </c>
      <c r="L1404">
        <v>2008</v>
      </c>
    </row>
    <row r="1405" spans="1:12">
      <c r="A1405" t="s">
        <v>170</v>
      </c>
      <c r="B1405" t="s">
        <v>171</v>
      </c>
      <c r="C1405" t="s">
        <v>173</v>
      </c>
      <c r="D1405" t="s">
        <v>172</v>
      </c>
      <c r="E1405" t="s">
        <v>138</v>
      </c>
      <c r="F1405" t="s">
        <v>138</v>
      </c>
      <c r="G1405" t="s">
        <v>161</v>
      </c>
      <c r="H1405" t="s">
        <v>17</v>
      </c>
      <c r="I1405" t="s">
        <v>169</v>
      </c>
      <c r="J1405">
        <v>0</v>
      </c>
      <c r="K1405" t="s">
        <v>19</v>
      </c>
      <c r="L1405">
        <v>2008</v>
      </c>
    </row>
    <row r="1406" spans="1:12">
      <c r="A1406" t="s">
        <v>170</v>
      </c>
      <c r="B1406" t="s">
        <v>183</v>
      </c>
      <c r="C1406" t="s">
        <v>184</v>
      </c>
      <c r="D1406" t="s">
        <v>202</v>
      </c>
      <c r="E1406" t="s">
        <v>46</v>
      </c>
      <c r="F1406" t="s">
        <v>46</v>
      </c>
      <c r="G1406" t="s">
        <v>161</v>
      </c>
      <c r="H1406" t="s">
        <v>17</v>
      </c>
      <c r="I1406" t="s">
        <v>169</v>
      </c>
      <c r="J1406">
        <v>0</v>
      </c>
      <c r="K1406" t="s">
        <v>19</v>
      </c>
      <c r="L1406">
        <v>2008</v>
      </c>
    </row>
    <row r="1407" spans="1:12">
      <c r="A1407" t="s">
        <v>174</v>
      </c>
      <c r="B1407" t="s">
        <v>211</v>
      </c>
      <c r="C1407" t="s">
        <v>212</v>
      </c>
      <c r="D1407" t="s">
        <v>213</v>
      </c>
      <c r="E1407" s="5" t="s">
        <v>214</v>
      </c>
      <c r="F1407" t="s">
        <v>87</v>
      </c>
      <c r="G1407" t="s">
        <v>161</v>
      </c>
      <c r="H1407" t="s">
        <v>17</v>
      </c>
      <c r="I1407" t="s">
        <v>169</v>
      </c>
      <c r="J1407">
        <v>0</v>
      </c>
      <c r="K1407" t="s">
        <v>19</v>
      </c>
      <c r="L1407">
        <v>2008</v>
      </c>
    </row>
    <row r="1408" spans="1:12">
      <c r="A1408" t="s">
        <v>174</v>
      </c>
      <c r="B1408" t="s">
        <v>171</v>
      </c>
      <c r="C1408" t="s">
        <v>173</v>
      </c>
      <c r="D1408" t="s">
        <v>233</v>
      </c>
      <c r="E1408" s="5" t="s">
        <v>230</v>
      </c>
      <c r="F1408" t="s">
        <v>52</v>
      </c>
      <c r="G1408" t="s">
        <v>161</v>
      </c>
      <c r="H1408" t="s">
        <v>17</v>
      </c>
      <c r="I1408" t="s">
        <v>169</v>
      </c>
      <c r="J1408">
        <v>0</v>
      </c>
      <c r="K1408" t="s">
        <v>19</v>
      </c>
      <c r="L1408">
        <v>2008</v>
      </c>
    </row>
    <row r="1409" spans="1:12">
      <c r="A1409" t="s">
        <v>174</v>
      </c>
      <c r="B1409" t="s">
        <v>171</v>
      </c>
      <c r="C1409" t="s">
        <v>173</v>
      </c>
      <c r="D1409" t="s">
        <v>172</v>
      </c>
      <c r="E1409" t="s">
        <v>230</v>
      </c>
      <c r="F1409" t="s">
        <v>155</v>
      </c>
      <c r="G1409" t="s">
        <v>161</v>
      </c>
      <c r="H1409" t="s">
        <v>17</v>
      </c>
      <c r="I1409" t="s">
        <v>169</v>
      </c>
      <c r="J1409">
        <v>0</v>
      </c>
      <c r="K1409" t="s">
        <v>19</v>
      </c>
      <c r="L1409">
        <v>2008</v>
      </c>
    </row>
    <row r="1410" spans="1:12">
      <c r="A1410" t="s">
        <v>174</v>
      </c>
      <c r="B1410" t="s">
        <v>198</v>
      </c>
      <c r="C1410" t="s">
        <v>231</v>
      </c>
      <c r="D1410" t="s">
        <v>234</v>
      </c>
      <c r="E1410" t="s">
        <v>230</v>
      </c>
      <c r="F1410" t="s">
        <v>249</v>
      </c>
      <c r="G1410" t="s">
        <v>161</v>
      </c>
      <c r="H1410" t="s">
        <v>17</v>
      </c>
      <c r="I1410" t="s">
        <v>169</v>
      </c>
      <c r="J1410">
        <v>0</v>
      </c>
      <c r="K1410" t="s">
        <v>19</v>
      </c>
      <c r="L1410">
        <v>2008</v>
      </c>
    </row>
    <row r="1411" spans="1:12">
      <c r="A1411" t="s">
        <v>170</v>
      </c>
      <c r="B1411" t="s">
        <v>171</v>
      </c>
      <c r="C1411" t="s">
        <v>173</v>
      </c>
      <c r="D1411" t="s">
        <v>172</v>
      </c>
      <c r="E1411" t="s">
        <v>54</v>
      </c>
      <c r="F1411" t="s">
        <v>54</v>
      </c>
      <c r="G1411" t="s">
        <v>161</v>
      </c>
      <c r="H1411" t="s">
        <v>17</v>
      </c>
      <c r="I1411" t="s">
        <v>169</v>
      </c>
      <c r="J1411">
        <v>0</v>
      </c>
      <c r="K1411" t="s">
        <v>19</v>
      </c>
      <c r="L1411">
        <v>2008</v>
      </c>
    </row>
    <row r="1412" spans="1:12">
      <c r="A1412" t="s">
        <v>174</v>
      </c>
      <c r="B1412" t="s">
        <v>171</v>
      </c>
      <c r="C1412" t="s">
        <v>173</v>
      </c>
      <c r="D1412" t="s">
        <v>172</v>
      </c>
      <c r="E1412" t="s">
        <v>175</v>
      </c>
      <c r="F1412" t="s">
        <v>129</v>
      </c>
      <c r="G1412" t="s">
        <v>161</v>
      </c>
      <c r="H1412" t="s">
        <v>20</v>
      </c>
      <c r="I1412" t="s">
        <v>169</v>
      </c>
      <c r="J1412">
        <v>466.7</v>
      </c>
      <c r="L1412">
        <v>2008</v>
      </c>
    </row>
    <row r="1413" spans="1:12">
      <c r="A1413" t="s">
        <v>174</v>
      </c>
      <c r="B1413" t="s">
        <v>171</v>
      </c>
      <c r="C1413" t="s">
        <v>173</v>
      </c>
      <c r="D1413" t="s">
        <v>172</v>
      </c>
      <c r="E1413" t="s">
        <v>177</v>
      </c>
      <c r="F1413" t="s">
        <v>14</v>
      </c>
      <c r="G1413" t="s">
        <v>161</v>
      </c>
      <c r="H1413" t="s">
        <v>20</v>
      </c>
      <c r="I1413" t="s">
        <v>169</v>
      </c>
      <c r="J1413">
        <v>450.3</v>
      </c>
      <c r="L1413">
        <v>2008</v>
      </c>
    </row>
    <row r="1414" spans="1:12">
      <c r="A1414" t="s">
        <v>174</v>
      </c>
      <c r="B1414" t="s">
        <v>179</v>
      </c>
      <c r="C1414" t="s">
        <v>180</v>
      </c>
      <c r="D1414" t="s">
        <v>181</v>
      </c>
      <c r="E1414" t="s">
        <v>182</v>
      </c>
      <c r="F1414" t="s">
        <v>156</v>
      </c>
      <c r="G1414" t="s">
        <v>161</v>
      </c>
      <c r="H1414" t="s">
        <v>20</v>
      </c>
      <c r="I1414" t="s">
        <v>169</v>
      </c>
      <c r="J1414">
        <v>425.8</v>
      </c>
      <c r="L1414">
        <v>2008</v>
      </c>
    </row>
    <row r="1415" spans="1:12">
      <c r="A1415" t="s">
        <v>174</v>
      </c>
      <c r="B1415" t="s">
        <v>198</v>
      </c>
      <c r="C1415" t="s">
        <v>225</v>
      </c>
      <c r="D1415" t="s">
        <v>226</v>
      </c>
      <c r="E1415" s="5" t="s">
        <v>227</v>
      </c>
      <c r="F1415" t="s">
        <v>132</v>
      </c>
      <c r="G1415" t="s">
        <v>161</v>
      </c>
      <c r="H1415" t="s">
        <v>20</v>
      </c>
      <c r="I1415" t="s">
        <v>169</v>
      </c>
      <c r="J1415">
        <v>425.3</v>
      </c>
      <c r="L1415">
        <v>2008</v>
      </c>
    </row>
    <row r="1416" spans="1:12">
      <c r="A1416" t="s">
        <v>174</v>
      </c>
      <c r="B1416" t="s">
        <v>171</v>
      </c>
      <c r="C1416" t="s">
        <v>173</v>
      </c>
      <c r="D1416" t="s">
        <v>172</v>
      </c>
      <c r="E1416" t="s">
        <v>248</v>
      </c>
      <c r="F1416" t="s">
        <v>116</v>
      </c>
      <c r="G1416" t="s">
        <v>161</v>
      </c>
      <c r="H1416" t="s">
        <v>20</v>
      </c>
      <c r="I1416" t="s">
        <v>169</v>
      </c>
      <c r="J1416">
        <v>418.3</v>
      </c>
      <c r="L1416">
        <v>2008</v>
      </c>
    </row>
    <row r="1417" spans="1:12">
      <c r="A1417" t="s">
        <v>170</v>
      </c>
      <c r="B1417" t="s">
        <v>171</v>
      </c>
      <c r="C1417" t="s">
        <v>173</v>
      </c>
      <c r="D1417" t="s">
        <v>172</v>
      </c>
      <c r="F1417" t="s">
        <v>154</v>
      </c>
      <c r="G1417" t="s">
        <v>161</v>
      </c>
      <c r="H1417" t="s">
        <v>20</v>
      </c>
      <c r="I1417" t="s">
        <v>169</v>
      </c>
      <c r="J1417">
        <v>414.6</v>
      </c>
      <c r="L1417">
        <v>2008</v>
      </c>
    </row>
    <row r="1418" spans="1:12">
      <c r="A1418" t="s">
        <v>174</v>
      </c>
      <c r="B1418" t="s">
        <v>211</v>
      </c>
      <c r="C1418" t="s">
        <v>212</v>
      </c>
      <c r="D1418" t="s">
        <v>213</v>
      </c>
      <c r="E1418" s="5" t="s">
        <v>214</v>
      </c>
      <c r="F1418" t="s">
        <v>140</v>
      </c>
      <c r="G1418" t="s">
        <v>161</v>
      </c>
      <c r="H1418" t="s">
        <v>20</v>
      </c>
      <c r="I1418" t="s">
        <v>169</v>
      </c>
      <c r="J1418">
        <v>413</v>
      </c>
      <c r="L1418">
        <v>2008</v>
      </c>
    </row>
    <row r="1419" spans="1:12">
      <c r="A1419" t="s">
        <v>170</v>
      </c>
      <c r="B1419" t="s">
        <v>171</v>
      </c>
      <c r="C1419" t="s">
        <v>173</v>
      </c>
      <c r="D1419" t="s">
        <v>172</v>
      </c>
      <c r="E1419" t="s">
        <v>54</v>
      </c>
      <c r="F1419" t="s">
        <v>54</v>
      </c>
      <c r="G1419" t="s">
        <v>161</v>
      </c>
      <c r="H1419" t="s">
        <v>20</v>
      </c>
      <c r="I1419" t="s">
        <v>169</v>
      </c>
      <c r="J1419">
        <v>413</v>
      </c>
      <c r="L1419">
        <v>2008</v>
      </c>
    </row>
    <row r="1420" spans="1:12">
      <c r="A1420" t="s">
        <v>170</v>
      </c>
      <c r="B1420" t="s">
        <v>183</v>
      </c>
      <c r="C1420" t="s">
        <v>206</v>
      </c>
      <c r="D1420" t="s">
        <v>207</v>
      </c>
      <c r="E1420" t="s">
        <v>139</v>
      </c>
      <c r="F1420" t="s">
        <v>139</v>
      </c>
      <c r="G1420" t="s">
        <v>161</v>
      </c>
      <c r="H1420" t="s">
        <v>20</v>
      </c>
      <c r="I1420" t="s">
        <v>169</v>
      </c>
      <c r="J1420">
        <v>411.3</v>
      </c>
      <c r="L1420">
        <v>2008</v>
      </c>
    </row>
    <row r="1421" spans="1:12">
      <c r="A1421" t="s">
        <v>174</v>
      </c>
      <c r="B1421" t="s">
        <v>189</v>
      </c>
      <c r="C1421" t="s">
        <v>219</v>
      </c>
      <c r="D1421" t="s">
        <v>220</v>
      </c>
      <c r="E1421" s="5" t="s">
        <v>221</v>
      </c>
      <c r="F1421" t="s">
        <v>16</v>
      </c>
      <c r="G1421" t="s">
        <v>161</v>
      </c>
      <c r="H1421" t="s">
        <v>20</v>
      </c>
      <c r="I1421" t="s">
        <v>169</v>
      </c>
      <c r="J1421">
        <v>410.4</v>
      </c>
      <c r="L1421">
        <v>2008</v>
      </c>
    </row>
    <row r="1422" spans="1:12">
      <c r="A1422" t="s">
        <v>170</v>
      </c>
      <c r="B1422" t="s">
        <v>183</v>
      </c>
      <c r="C1422" t="s">
        <v>184</v>
      </c>
      <c r="D1422" t="s">
        <v>202</v>
      </c>
      <c r="E1422" t="s">
        <v>46</v>
      </c>
      <c r="F1422" t="s">
        <v>46</v>
      </c>
      <c r="G1422" t="s">
        <v>161</v>
      </c>
      <c r="H1422" t="s">
        <v>20</v>
      </c>
      <c r="I1422" t="s">
        <v>169</v>
      </c>
      <c r="J1422">
        <v>409</v>
      </c>
      <c r="L1422">
        <v>2008</v>
      </c>
    </row>
    <row r="1423" spans="1:12">
      <c r="A1423" t="s">
        <v>174</v>
      </c>
      <c r="B1423" t="s">
        <v>211</v>
      </c>
      <c r="C1423" t="s">
        <v>212</v>
      </c>
      <c r="D1423" t="s">
        <v>223</v>
      </c>
      <c r="E1423" s="5" t="s">
        <v>224</v>
      </c>
      <c r="F1423" t="s">
        <v>131</v>
      </c>
      <c r="G1423" t="s">
        <v>161</v>
      </c>
      <c r="H1423" t="s">
        <v>20</v>
      </c>
      <c r="I1423" t="s">
        <v>169</v>
      </c>
      <c r="J1423">
        <v>408.8</v>
      </c>
      <c r="L1423">
        <v>2008</v>
      </c>
    </row>
    <row r="1424" spans="1:12">
      <c r="A1424" t="s">
        <v>170</v>
      </c>
      <c r="B1424" t="s">
        <v>171</v>
      </c>
      <c r="C1424" t="s">
        <v>173</v>
      </c>
      <c r="D1424" t="s">
        <v>172</v>
      </c>
      <c r="E1424" t="s">
        <v>176</v>
      </c>
      <c r="F1424" t="s">
        <v>152</v>
      </c>
      <c r="G1424" t="s">
        <v>161</v>
      </c>
      <c r="H1424" t="s">
        <v>20</v>
      </c>
      <c r="I1424" t="s">
        <v>169</v>
      </c>
      <c r="J1424">
        <v>407.9</v>
      </c>
      <c r="L1424">
        <v>2008</v>
      </c>
    </row>
    <row r="1425" spans="1:12">
      <c r="A1425" t="s">
        <v>174</v>
      </c>
      <c r="B1425" t="s">
        <v>183</v>
      </c>
      <c r="C1425" t="s">
        <v>216</v>
      </c>
      <c r="D1425" t="s">
        <v>216</v>
      </c>
      <c r="E1425" s="5" t="s">
        <v>217</v>
      </c>
      <c r="F1425" t="s">
        <v>15</v>
      </c>
      <c r="G1425" t="s">
        <v>161</v>
      </c>
      <c r="H1425" t="s">
        <v>20</v>
      </c>
      <c r="I1425" t="s">
        <v>169</v>
      </c>
      <c r="J1425">
        <v>407.6</v>
      </c>
      <c r="L1425">
        <v>2008</v>
      </c>
    </row>
    <row r="1426" spans="1:12">
      <c r="A1426" t="s">
        <v>170</v>
      </c>
      <c r="B1426" t="s">
        <v>171</v>
      </c>
      <c r="C1426" t="s">
        <v>173</v>
      </c>
      <c r="D1426" t="s">
        <v>172</v>
      </c>
      <c r="E1426" t="s">
        <v>138</v>
      </c>
      <c r="F1426" t="s">
        <v>138</v>
      </c>
      <c r="G1426" t="s">
        <v>161</v>
      </c>
      <c r="H1426" t="s">
        <v>20</v>
      </c>
      <c r="I1426" t="s">
        <v>169</v>
      </c>
      <c r="J1426">
        <v>407.3</v>
      </c>
      <c r="L1426">
        <v>2008</v>
      </c>
    </row>
    <row r="1427" spans="1:12">
      <c r="A1427" t="s">
        <v>170</v>
      </c>
      <c r="B1427" t="s">
        <v>244</v>
      </c>
      <c r="C1427" t="s">
        <v>245</v>
      </c>
      <c r="D1427" t="s">
        <v>243</v>
      </c>
      <c r="E1427" t="s">
        <v>102</v>
      </c>
      <c r="F1427" t="s">
        <v>103</v>
      </c>
      <c r="G1427" t="s">
        <v>161</v>
      </c>
      <c r="H1427" t="s">
        <v>20</v>
      </c>
      <c r="I1427" t="s">
        <v>169</v>
      </c>
      <c r="J1427">
        <v>407.2</v>
      </c>
      <c r="L1427">
        <v>2008</v>
      </c>
    </row>
    <row r="1428" spans="1:12">
      <c r="A1428" t="s">
        <v>170</v>
      </c>
      <c r="B1428" t="s">
        <v>171</v>
      </c>
      <c r="C1428" t="s">
        <v>173</v>
      </c>
      <c r="D1428" t="s">
        <v>172</v>
      </c>
      <c r="E1428" t="s">
        <v>134</v>
      </c>
      <c r="F1428" t="s">
        <v>134</v>
      </c>
      <c r="G1428" t="s">
        <v>161</v>
      </c>
      <c r="H1428" t="s">
        <v>20</v>
      </c>
      <c r="I1428" t="s">
        <v>169</v>
      </c>
      <c r="J1428">
        <v>406.3</v>
      </c>
      <c r="L1428">
        <v>2008</v>
      </c>
    </row>
    <row r="1429" spans="1:12">
      <c r="A1429" t="s">
        <v>174</v>
      </c>
      <c r="B1429" t="s">
        <v>194</v>
      </c>
      <c r="C1429" t="s">
        <v>203</v>
      </c>
      <c r="D1429" t="s">
        <v>204</v>
      </c>
      <c r="E1429" s="5" t="s">
        <v>205</v>
      </c>
      <c r="F1429" t="s">
        <v>133</v>
      </c>
      <c r="G1429" t="s">
        <v>161</v>
      </c>
      <c r="H1429" t="s">
        <v>20</v>
      </c>
      <c r="I1429" t="s">
        <v>169</v>
      </c>
      <c r="J1429">
        <v>404.9</v>
      </c>
      <c r="L1429">
        <v>2008</v>
      </c>
    </row>
    <row r="1430" spans="1:12">
      <c r="A1430" t="s">
        <v>170</v>
      </c>
      <c r="B1430" t="s">
        <v>171</v>
      </c>
      <c r="C1430" t="s">
        <v>173</v>
      </c>
      <c r="D1430" t="s">
        <v>172</v>
      </c>
      <c r="E1430" t="s">
        <v>102</v>
      </c>
      <c r="F1430" t="s">
        <v>101</v>
      </c>
      <c r="G1430" t="s">
        <v>161</v>
      </c>
      <c r="H1430" t="s">
        <v>20</v>
      </c>
      <c r="I1430" t="s">
        <v>169</v>
      </c>
      <c r="J1430">
        <v>404</v>
      </c>
      <c r="L1430">
        <v>2008</v>
      </c>
    </row>
    <row r="1431" spans="1:12">
      <c r="A1431" t="s">
        <v>170</v>
      </c>
      <c r="B1431" t="s">
        <v>171</v>
      </c>
      <c r="C1431" t="s">
        <v>173</v>
      </c>
      <c r="D1431" t="s">
        <v>172</v>
      </c>
      <c r="E1431" t="s">
        <v>178</v>
      </c>
      <c r="F1431" t="s">
        <v>153</v>
      </c>
      <c r="G1431" t="s">
        <v>161</v>
      </c>
      <c r="H1431" t="s">
        <v>20</v>
      </c>
      <c r="I1431" t="s">
        <v>169</v>
      </c>
      <c r="J1431">
        <v>403.5</v>
      </c>
      <c r="L1431">
        <v>2008</v>
      </c>
    </row>
    <row r="1432" spans="1:12">
      <c r="A1432" t="s">
        <v>170</v>
      </c>
      <c r="B1432" t="s">
        <v>194</v>
      </c>
      <c r="C1432" t="s">
        <v>195</v>
      </c>
      <c r="D1432" t="s">
        <v>196</v>
      </c>
      <c r="E1432" t="s">
        <v>197</v>
      </c>
      <c r="F1432" t="s">
        <v>158</v>
      </c>
      <c r="G1432" t="s">
        <v>161</v>
      </c>
      <c r="H1432" t="s">
        <v>20</v>
      </c>
      <c r="I1432" t="s">
        <v>169</v>
      </c>
      <c r="J1432">
        <v>403.3</v>
      </c>
      <c r="L1432">
        <v>2008</v>
      </c>
    </row>
    <row r="1433" spans="1:12">
      <c r="A1433" t="s">
        <v>170</v>
      </c>
      <c r="B1433" t="s">
        <v>194</v>
      </c>
      <c r="C1433" t="s">
        <v>195</v>
      </c>
      <c r="D1433" t="s">
        <v>241</v>
      </c>
      <c r="E1433" s="5" t="s">
        <v>242</v>
      </c>
      <c r="F1433" t="s">
        <v>159</v>
      </c>
      <c r="G1433" t="s">
        <v>161</v>
      </c>
      <c r="H1433" t="s">
        <v>20</v>
      </c>
      <c r="I1433" t="s">
        <v>169</v>
      </c>
      <c r="J1433">
        <v>401.6</v>
      </c>
      <c r="L1433">
        <v>2008</v>
      </c>
    </row>
    <row r="1434" spans="1:12">
      <c r="A1434" t="s">
        <v>170</v>
      </c>
      <c r="B1434" t="s">
        <v>171</v>
      </c>
      <c r="C1434" t="s">
        <v>173</v>
      </c>
      <c r="D1434" t="s">
        <v>172</v>
      </c>
      <c r="E1434" t="s">
        <v>188</v>
      </c>
      <c r="F1434" t="s">
        <v>137</v>
      </c>
      <c r="G1434" t="s">
        <v>161</v>
      </c>
      <c r="H1434" t="s">
        <v>20</v>
      </c>
      <c r="I1434" t="s">
        <v>169</v>
      </c>
      <c r="J1434">
        <v>400.8</v>
      </c>
      <c r="L1434">
        <v>2008</v>
      </c>
    </row>
    <row r="1435" spans="1:12">
      <c r="A1435" t="s">
        <v>174</v>
      </c>
      <c r="B1435" t="s">
        <v>171</v>
      </c>
      <c r="C1435" t="s">
        <v>173</v>
      </c>
      <c r="D1435" t="s">
        <v>172</v>
      </c>
      <c r="E1435" t="s">
        <v>230</v>
      </c>
      <c r="F1435" t="s">
        <v>155</v>
      </c>
      <c r="G1435" t="s">
        <v>161</v>
      </c>
      <c r="H1435" t="s">
        <v>20</v>
      </c>
      <c r="I1435" t="s">
        <v>169</v>
      </c>
      <c r="J1435">
        <v>400</v>
      </c>
      <c r="L1435">
        <v>2008</v>
      </c>
    </row>
    <row r="1436" spans="1:12">
      <c r="A1436" t="s">
        <v>170</v>
      </c>
      <c r="B1436" t="s">
        <v>194</v>
      </c>
      <c r="C1436" t="s">
        <v>246</v>
      </c>
      <c r="D1436" t="s">
        <v>247</v>
      </c>
      <c r="E1436" t="s">
        <v>102</v>
      </c>
      <c r="F1436" t="s">
        <v>102</v>
      </c>
      <c r="G1436" t="s">
        <v>161</v>
      </c>
      <c r="H1436" t="s">
        <v>20</v>
      </c>
      <c r="I1436" t="s">
        <v>169</v>
      </c>
      <c r="J1436">
        <v>398.3</v>
      </c>
      <c r="L1436">
        <v>2008</v>
      </c>
    </row>
    <row r="1437" spans="1:12">
      <c r="F1437" t="s">
        <v>42</v>
      </c>
      <c r="G1437" t="s">
        <v>161</v>
      </c>
      <c r="H1437" t="s">
        <v>20</v>
      </c>
      <c r="I1437" t="s">
        <v>169</v>
      </c>
      <c r="J1437">
        <v>396.8</v>
      </c>
      <c r="L1437">
        <v>2008</v>
      </c>
    </row>
    <row r="1438" spans="1:12">
      <c r="A1438" t="s">
        <v>174</v>
      </c>
      <c r="B1438" t="s">
        <v>171</v>
      </c>
      <c r="C1438" t="s">
        <v>173</v>
      </c>
      <c r="D1438" t="s">
        <v>233</v>
      </c>
      <c r="E1438" s="5" t="s">
        <v>230</v>
      </c>
      <c r="F1438" t="s">
        <v>52</v>
      </c>
      <c r="G1438" t="s">
        <v>161</v>
      </c>
      <c r="H1438" t="s">
        <v>20</v>
      </c>
      <c r="I1438" t="s">
        <v>169</v>
      </c>
      <c r="J1438">
        <v>394.8</v>
      </c>
      <c r="L1438">
        <v>2008</v>
      </c>
    </row>
    <row r="1439" spans="1:12">
      <c r="A1439" t="s">
        <v>174</v>
      </c>
      <c r="B1439" t="s">
        <v>211</v>
      </c>
      <c r="C1439" t="s">
        <v>212</v>
      </c>
      <c r="D1439" t="s">
        <v>213</v>
      </c>
      <c r="E1439" s="5" t="s">
        <v>214</v>
      </c>
      <c r="F1439" t="s">
        <v>87</v>
      </c>
      <c r="G1439" t="s">
        <v>161</v>
      </c>
      <c r="H1439" t="s">
        <v>20</v>
      </c>
      <c r="I1439" t="s">
        <v>169</v>
      </c>
      <c r="J1439">
        <v>393.3</v>
      </c>
      <c r="L1439">
        <v>2008</v>
      </c>
    </row>
    <row r="1440" spans="1:12">
      <c r="A1440" t="s">
        <v>170</v>
      </c>
      <c r="B1440" t="s">
        <v>179</v>
      </c>
      <c r="C1440" t="s">
        <v>208</v>
      </c>
      <c r="D1440" t="s">
        <v>209</v>
      </c>
      <c r="E1440" t="s">
        <v>210</v>
      </c>
      <c r="F1440" t="s">
        <v>157</v>
      </c>
      <c r="G1440" t="s">
        <v>161</v>
      </c>
      <c r="H1440" t="s">
        <v>20</v>
      </c>
      <c r="I1440" t="s">
        <v>169</v>
      </c>
      <c r="J1440">
        <v>392.6</v>
      </c>
      <c r="L1440">
        <v>2008</v>
      </c>
    </row>
    <row r="1441" spans="1:12">
      <c r="A1441" t="s">
        <v>174</v>
      </c>
      <c r="B1441" t="s">
        <v>198</v>
      </c>
      <c r="C1441" t="s">
        <v>231</v>
      </c>
      <c r="D1441" t="s">
        <v>234</v>
      </c>
      <c r="E1441" t="s">
        <v>230</v>
      </c>
      <c r="F1441" t="s">
        <v>249</v>
      </c>
      <c r="G1441" t="s">
        <v>161</v>
      </c>
      <c r="H1441" t="s">
        <v>20</v>
      </c>
      <c r="I1441" t="s">
        <v>169</v>
      </c>
      <c r="J1441">
        <v>392.3</v>
      </c>
      <c r="L1441">
        <v>2008</v>
      </c>
    </row>
    <row r="1442" spans="1:12">
      <c r="A1442" t="s">
        <v>174</v>
      </c>
      <c r="B1442" t="s">
        <v>171</v>
      </c>
      <c r="C1442" t="s">
        <v>173</v>
      </c>
      <c r="D1442" t="s">
        <v>172</v>
      </c>
      <c r="E1442" t="s">
        <v>175</v>
      </c>
      <c r="F1442" t="s">
        <v>129</v>
      </c>
      <c r="G1442" t="s">
        <v>161</v>
      </c>
      <c r="H1442" t="s">
        <v>21</v>
      </c>
      <c r="I1442" t="s">
        <v>169</v>
      </c>
      <c r="J1442">
        <v>555</v>
      </c>
      <c r="L1442">
        <v>2008</v>
      </c>
    </row>
    <row r="1443" spans="1:12">
      <c r="A1443" t="s">
        <v>174</v>
      </c>
      <c r="B1443" t="s">
        <v>179</v>
      </c>
      <c r="C1443" t="s">
        <v>180</v>
      </c>
      <c r="D1443" t="s">
        <v>181</v>
      </c>
      <c r="E1443" t="s">
        <v>182</v>
      </c>
      <c r="F1443" t="s">
        <v>156</v>
      </c>
      <c r="G1443" t="s">
        <v>161</v>
      </c>
      <c r="H1443" t="s">
        <v>21</v>
      </c>
      <c r="I1443" t="s">
        <v>169</v>
      </c>
      <c r="J1443">
        <v>370</v>
      </c>
      <c r="K1443" t="s">
        <v>19</v>
      </c>
      <c r="L1443">
        <v>2008</v>
      </c>
    </row>
    <row r="1444" spans="1:12">
      <c r="A1444" t="s">
        <v>170</v>
      </c>
      <c r="B1444" t="s">
        <v>171</v>
      </c>
      <c r="C1444" t="s">
        <v>173</v>
      </c>
      <c r="D1444" t="s">
        <v>172</v>
      </c>
      <c r="E1444" t="s">
        <v>134</v>
      </c>
      <c r="F1444" t="s">
        <v>134</v>
      </c>
      <c r="G1444" t="s">
        <v>161</v>
      </c>
      <c r="H1444" t="s">
        <v>21</v>
      </c>
      <c r="I1444" t="s">
        <v>169</v>
      </c>
      <c r="J1444">
        <v>287</v>
      </c>
      <c r="K1444" t="s">
        <v>19</v>
      </c>
      <c r="L1444">
        <v>2008</v>
      </c>
    </row>
    <row r="1445" spans="1:12">
      <c r="A1445" t="s">
        <v>170</v>
      </c>
      <c r="B1445" t="s">
        <v>171</v>
      </c>
      <c r="C1445" t="s">
        <v>173</v>
      </c>
      <c r="D1445" t="s">
        <v>172</v>
      </c>
      <c r="E1445" t="s">
        <v>102</v>
      </c>
      <c r="F1445" t="s">
        <v>101</v>
      </c>
      <c r="G1445" t="s">
        <v>161</v>
      </c>
      <c r="H1445" t="s">
        <v>21</v>
      </c>
      <c r="I1445" t="s">
        <v>169</v>
      </c>
      <c r="J1445">
        <v>271</v>
      </c>
      <c r="K1445" t="s">
        <v>19</v>
      </c>
      <c r="L1445">
        <v>2008</v>
      </c>
    </row>
    <row r="1446" spans="1:12">
      <c r="A1446" t="s">
        <v>174</v>
      </c>
      <c r="B1446" t="s">
        <v>171</v>
      </c>
      <c r="C1446" t="s">
        <v>173</v>
      </c>
      <c r="D1446" t="s">
        <v>172</v>
      </c>
      <c r="E1446" t="s">
        <v>177</v>
      </c>
      <c r="F1446" t="s">
        <v>14</v>
      </c>
      <c r="G1446" t="s">
        <v>161</v>
      </c>
      <c r="H1446" t="s">
        <v>21</v>
      </c>
      <c r="I1446" t="s">
        <v>169</v>
      </c>
      <c r="J1446">
        <v>243</v>
      </c>
      <c r="K1446" t="s">
        <v>19</v>
      </c>
      <c r="L1446">
        <v>2008</v>
      </c>
    </row>
    <row r="1447" spans="1:12">
      <c r="A1447" t="s">
        <v>174</v>
      </c>
      <c r="B1447" t="s">
        <v>198</v>
      </c>
      <c r="C1447" t="s">
        <v>225</v>
      </c>
      <c r="D1447" t="s">
        <v>226</v>
      </c>
      <c r="E1447" s="5" t="s">
        <v>227</v>
      </c>
      <c r="F1447" t="s">
        <v>132</v>
      </c>
      <c r="G1447" t="s">
        <v>161</v>
      </c>
      <c r="H1447" t="s">
        <v>21</v>
      </c>
      <c r="I1447" t="s">
        <v>169</v>
      </c>
      <c r="J1447">
        <v>215</v>
      </c>
      <c r="K1447" t="s">
        <v>19</v>
      </c>
      <c r="L1447">
        <v>2008</v>
      </c>
    </row>
    <row r="1448" spans="1:12">
      <c r="A1448" t="s">
        <v>174</v>
      </c>
      <c r="B1448" t="s">
        <v>189</v>
      </c>
      <c r="C1448" t="s">
        <v>219</v>
      </c>
      <c r="D1448" t="s">
        <v>220</v>
      </c>
      <c r="E1448" s="5" t="s">
        <v>221</v>
      </c>
      <c r="F1448" t="s">
        <v>16</v>
      </c>
      <c r="G1448" t="s">
        <v>161</v>
      </c>
      <c r="H1448" t="s">
        <v>21</v>
      </c>
      <c r="I1448" t="s">
        <v>169</v>
      </c>
      <c r="J1448">
        <v>159</v>
      </c>
      <c r="K1448" t="s">
        <v>19</v>
      </c>
      <c r="L1448">
        <v>2008</v>
      </c>
    </row>
    <row r="1449" spans="1:12">
      <c r="A1449" t="s">
        <v>170</v>
      </c>
      <c r="B1449" t="s">
        <v>179</v>
      </c>
      <c r="C1449" t="s">
        <v>208</v>
      </c>
      <c r="D1449" t="s">
        <v>209</v>
      </c>
      <c r="E1449" t="s">
        <v>210</v>
      </c>
      <c r="F1449" t="s">
        <v>157</v>
      </c>
      <c r="G1449" t="s">
        <v>161</v>
      </c>
      <c r="H1449" t="s">
        <v>21</v>
      </c>
      <c r="I1449" t="s">
        <v>169</v>
      </c>
      <c r="J1449">
        <v>158</v>
      </c>
      <c r="K1449" t="s">
        <v>19</v>
      </c>
      <c r="L1449">
        <v>2008</v>
      </c>
    </row>
    <row r="1450" spans="1:12">
      <c r="A1450" t="s">
        <v>174</v>
      </c>
      <c r="B1450" t="s">
        <v>211</v>
      </c>
      <c r="C1450" t="s">
        <v>212</v>
      </c>
      <c r="D1450" t="s">
        <v>223</v>
      </c>
      <c r="E1450" s="5" t="s">
        <v>224</v>
      </c>
      <c r="F1450" t="s">
        <v>131</v>
      </c>
      <c r="G1450" t="s">
        <v>161</v>
      </c>
      <c r="H1450" t="s">
        <v>21</v>
      </c>
      <c r="I1450" t="s">
        <v>169</v>
      </c>
      <c r="J1450">
        <v>157</v>
      </c>
      <c r="K1450" t="s">
        <v>19</v>
      </c>
      <c r="L1450">
        <v>2008</v>
      </c>
    </row>
    <row r="1451" spans="1:12">
      <c r="A1451" t="s">
        <v>174</v>
      </c>
      <c r="B1451" t="s">
        <v>194</v>
      </c>
      <c r="C1451" t="s">
        <v>203</v>
      </c>
      <c r="D1451" t="s">
        <v>204</v>
      </c>
      <c r="E1451" s="5" t="s">
        <v>205</v>
      </c>
      <c r="F1451" t="s">
        <v>133</v>
      </c>
      <c r="G1451" t="s">
        <v>161</v>
      </c>
      <c r="H1451" t="s">
        <v>21</v>
      </c>
      <c r="I1451" t="s">
        <v>169</v>
      </c>
      <c r="J1451">
        <v>106</v>
      </c>
      <c r="K1451" t="s">
        <v>19</v>
      </c>
      <c r="L1451">
        <v>2008</v>
      </c>
    </row>
    <row r="1452" spans="1:12">
      <c r="F1452" t="s">
        <v>42</v>
      </c>
      <c r="G1452" t="s">
        <v>161</v>
      </c>
      <c r="H1452" t="s">
        <v>21</v>
      </c>
      <c r="I1452" t="s">
        <v>169</v>
      </c>
      <c r="J1452">
        <v>94</v>
      </c>
      <c r="K1452" t="s">
        <v>19</v>
      </c>
      <c r="L1452">
        <v>2008</v>
      </c>
    </row>
    <row r="1453" spans="1:12">
      <c r="A1453" t="s">
        <v>170</v>
      </c>
      <c r="B1453" t="s">
        <v>194</v>
      </c>
      <c r="C1453" t="s">
        <v>195</v>
      </c>
      <c r="D1453" t="s">
        <v>241</v>
      </c>
      <c r="E1453" s="5" t="s">
        <v>242</v>
      </c>
      <c r="F1453" t="s">
        <v>159</v>
      </c>
      <c r="G1453" t="s">
        <v>161</v>
      </c>
      <c r="H1453" t="s">
        <v>21</v>
      </c>
      <c r="I1453" t="s">
        <v>169</v>
      </c>
      <c r="J1453">
        <v>94</v>
      </c>
      <c r="K1453" t="s">
        <v>19</v>
      </c>
      <c r="L1453">
        <v>2008</v>
      </c>
    </row>
    <row r="1454" spans="1:12">
      <c r="A1454" t="s">
        <v>174</v>
      </c>
      <c r="B1454" t="s">
        <v>183</v>
      </c>
      <c r="C1454" t="s">
        <v>216</v>
      </c>
      <c r="D1454" t="s">
        <v>216</v>
      </c>
      <c r="E1454" s="5" t="s">
        <v>217</v>
      </c>
      <c r="F1454" t="s">
        <v>15</v>
      </c>
      <c r="G1454" t="s">
        <v>161</v>
      </c>
      <c r="H1454" t="s">
        <v>21</v>
      </c>
      <c r="I1454" t="s">
        <v>169</v>
      </c>
      <c r="J1454">
        <v>93</v>
      </c>
      <c r="K1454" t="s">
        <v>19</v>
      </c>
      <c r="L1454">
        <v>2008</v>
      </c>
    </row>
    <row r="1455" spans="1:12">
      <c r="A1455" t="s">
        <v>170</v>
      </c>
      <c r="B1455" t="s">
        <v>171</v>
      </c>
      <c r="C1455" t="s">
        <v>173</v>
      </c>
      <c r="D1455" t="s">
        <v>172</v>
      </c>
      <c r="E1455" t="s">
        <v>176</v>
      </c>
      <c r="F1455" t="s">
        <v>152</v>
      </c>
      <c r="G1455" t="s">
        <v>161</v>
      </c>
      <c r="H1455" t="s">
        <v>21</v>
      </c>
      <c r="I1455" t="s">
        <v>169</v>
      </c>
      <c r="J1455">
        <v>75</v>
      </c>
      <c r="K1455" t="s">
        <v>19</v>
      </c>
      <c r="L1455">
        <v>2008</v>
      </c>
    </row>
    <row r="1456" spans="1:12">
      <c r="A1456" t="s">
        <v>170</v>
      </c>
      <c r="B1456" t="s">
        <v>171</v>
      </c>
      <c r="C1456" t="s">
        <v>173</v>
      </c>
      <c r="D1456" t="s">
        <v>172</v>
      </c>
      <c r="E1456" t="s">
        <v>178</v>
      </c>
      <c r="F1456" t="s">
        <v>153</v>
      </c>
      <c r="G1456" t="s">
        <v>161</v>
      </c>
      <c r="H1456" t="s">
        <v>21</v>
      </c>
      <c r="I1456" t="s">
        <v>169</v>
      </c>
      <c r="J1456">
        <v>73</v>
      </c>
      <c r="K1456" t="s">
        <v>19</v>
      </c>
      <c r="L1456">
        <v>2008</v>
      </c>
    </row>
    <row r="1457" spans="1:12">
      <c r="A1457" t="s">
        <v>174</v>
      </c>
      <c r="B1457" t="s">
        <v>171</v>
      </c>
      <c r="C1457" t="s">
        <v>173</v>
      </c>
      <c r="D1457" t="s">
        <v>233</v>
      </c>
      <c r="E1457" s="5" t="s">
        <v>230</v>
      </c>
      <c r="F1457" t="s">
        <v>52</v>
      </c>
      <c r="G1457" t="s">
        <v>161</v>
      </c>
      <c r="H1457" t="s">
        <v>21</v>
      </c>
      <c r="I1457" t="s">
        <v>169</v>
      </c>
      <c r="J1457">
        <v>67</v>
      </c>
      <c r="K1457" t="s">
        <v>19</v>
      </c>
      <c r="L1457">
        <v>2008</v>
      </c>
    </row>
    <row r="1458" spans="1:12">
      <c r="A1458" t="s">
        <v>170</v>
      </c>
      <c r="B1458" t="s">
        <v>183</v>
      </c>
      <c r="C1458" t="s">
        <v>184</v>
      </c>
      <c r="D1458" t="s">
        <v>202</v>
      </c>
      <c r="E1458" t="s">
        <v>46</v>
      </c>
      <c r="F1458" t="s">
        <v>46</v>
      </c>
      <c r="G1458" t="s">
        <v>161</v>
      </c>
      <c r="H1458" t="s">
        <v>21</v>
      </c>
      <c r="I1458" t="s">
        <v>169</v>
      </c>
      <c r="J1458">
        <v>63</v>
      </c>
      <c r="K1458" t="s">
        <v>19</v>
      </c>
      <c r="L1458">
        <v>2008</v>
      </c>
    </row>
    <row r="1459" spans="1:12">
      <c r="A1459" t="s">
        <v>170</v>
      </c>
      <c r="B1459" t="s">
        <v>171</v>
      </c>
      <c r="C1459" t="s">
        <v>173</v>
      </c>
      <c r="D1459" t="s">
        <v>172</v>
      </c>
      <c r="F1459" t="s">
        <v>154</v>
      </c>
      <c r="G1459" t="s">
        <v>161</v>
      </c>
      <c r="H1459" t="s">
        <v>21</v>
      </c>
      <c r="I1459" t="s">
        <v>169</v>
      </c>
      <c r="J1459">
        <v>62</v>
      </c>
      <c r="K1459" t="s">
        <v>19</v>
      </c>
      <c r="L1459">
        <v>2008</v>
      </c>
    </row>
    <row r="1460" spans="1:12">
      <c r="A1460" t="s">
        <v>174</v>
      </c>
      <c r="B1460" t="s">
        <v>211</v>
      </c>
      <c r="C1460" t="s">
        <v>212</v>
      </c>
      <c r="D1460" t="s">
        <v>213</v>
      </c>
      <c r="E1460" s="5" t="s">
        <v>214</v>
      </c>
      <c r="F1460" t="s">
        <v>140</v>
      </c>
      <c r="G1460" t="s">
        <v>161</v>
      </c>
      <c r="H1460" t="s">
        <v>21</v>
      </c>
      <c r="I1460" t="s">
        <v>169</v>
      </c>
      <c r="J1460">
        <v>54</v>
      </c>
      <c r="K1460" t="s">
        <v>19</v>
      </c>
      <c r="L1460">
        <v>2008</v>
      </c>
    </row>
    <row r="1461" spans="1:12">
      <c r="A1461" t="s">
        <v>174</v>
      </c>
      <c r="B1461" t="s">
        <v>211</v>
      </c>
      <c r="C1461" t="s">
        <v>212</v>
      </c>
      <c r="D1461" t="s">
        <v>213</v>
      </c>
      <c r="E1461" s="5" t="s">
        <v>214</v>
      </c>
      <c r="F1461" t="s">
        <v>87</v>
      </c>
      <c r="G1461" t="s">
        <v>161</v>
      </c>
      <c r="H1461" t="s">
        <v>21</v>
      </c>
      <c r="I1461" t="s">
        <v>169</v>
      </c>
      <c r="J1461">
        <v>53</v>
      </c>
      <c r="K1461" t="s">
        <v>19</v>
      </c>
      <c r="L1461">
        <v>2008</v>
      </c>
    </row>
    <row r="1462" spans="1:12">
      <c r="A1462" t="s">
        <v>170</v>
      </c>
      <c r="B1462" t="s">
        <v>183</v>
      </c>
      <c r="C1462" t="s">
        <v>206</v>
      </c>
      <c r="D1462" t="s">
        <v>207</v>
      </c>
      <c r="E1462" t="s">
        <v>139</v>
      </c>
      <c r="F1462" t="s">
        <v>139</v>
      </c>
      <c r="G1462" t="s">
        <v>161</v>
      </c>
      <c r="H1462" t="s">
        <v>21</v>
      </c>
      <c r="I1462" t="s">
        <v>169</v>
      </c>
      <c r="J1462">
        <v>49</v>
      </c>
      <c r="K1462" t="s">
        <v>19</v>
      </c>
      <c r="L1462">
        <v>2008</v>
      </c>
    </row>
    <row r="1463" spans="1:12">
      <c r="A1463" t="s">
        <v>170</v>
      </c>
      <c r="B1463" t="s">
        <v>194</v>
      </c>
      <c r="C1463" t="s">
        <v>195</v>
      </c>
      <c r="D1463" t="s">
        <v>196</v>
      </c>
      <c r="E1463" t="s">
        <v>197</v>
      </c>
      <c r="F1463" t="s">
        <v>158</v>
      </c>
      <c r="G1463" t="s">
        <v>161</v>
      </c>
      <c r="H1463" t="s">
        <v>21</v>
      </c>
      <c r="I1463" t="s">
        <v>169</v>
      </c>
      <c r="J1463">
        <v>47</v>
      </c>
      <c r="K1463" t="s">
        <v>19</v>
      </c>
      <c r="L1463">
        <v>2008</v>
      </c>
    </row>
    <row r="1464" spans="1:12">
      <c r="A1464" t="s">
        <v>174</v>
      </c>
      <c r="B1464" t="s">
        <v>198</v>
      </c>
      <c r="C1464" t="s">
        <v>231</v>
      </c>
      <c r="D1464" t="s">
        <v>234</v>
      </c>
      <c r="E1464" t="s">
        <v>230</v>
      </c>
      <c r="F1464" t="s">
        <v>249</v>
      </c>
      <c r="G1464" t="s">
        <v>161</v>
      </c>
      <c r="H1464" t="s">
        <v>21</v>
      </c>
      <c r="I1464" t="s">
        <v>169</v>
      </c>
      <c r="J1464">
        <v>46</v>
      </c>
      <c r="K1464" t="s">
        <v>19</v>
      </c>
      <c r="L1464">
        <v>2008</v>
      </c>
    </row>
    <row r="1465" spans="1:12">
      <c r="A1465" t="s">
        <v>170</v>
      </c>
      <c r="B1465" t="s">
        <v>244</v>
      </c>
      <c r="C1465" t="s">
        <v>245</v>
      </c>
      <c r="D1465" t="s">
        <v>243</v>
      </c>
      <c r="E1465" t="s">
        <v>102</v>
      </c>
      <c r="F1465" t="s">
        <v>103</v>
      </c>
      <c r="G1465" t="s">
        <v>161</v>
      </c>
      <c r="H1465" t="s">
        <v>21</v>
      </c>
      <c r="I1465" t="s">
        <v>169</v>
      </c>
      <c r="J1465">
        <v>43</v>
      </c>
      <c r="K1465" t="s">
        <v>19</v>
      </c>
      <c r="L1465">
        <v>2008</v>
      </c>
    </row>
    <row r="1466" spans="1:12">
      <c r="A1466" t="s">
        <v>174</v>
      </c>
      <c r="B1466" t="s">
        <v>171</v>
      </c>
      <c r="C1466" t="s">
        <v>173</v>
      </c>
      <c r="D1466" t="s">
        <v>172</v>
      </c>
      <c r="E1466" t="s">
        <v>248</v>
      </c>
      <c r="F1466" t="s">
        <v>116</v>
      </c>
      <c r="G1466" t="s">
        <v>161</v>
      </c>
      <c r="H1466" t="s">
        <v>21</v>
      </c>
      <c r="I1466" t="s">
        <v>169</v>
      </c>
      <c r="J1466">
        <v>38</v>
      </c>
      <c r="K1466" t="s">
        <v>19</v>
      </c>
      <c r="L1466">
        <v>2008</v>
      </c>
    </row>
    <row r="1467" spans="1:12">
      <c r="A1467" t="s">
        <v>174</v>
      </c>
      <c r="B1467" t="s">
        <v>171</v>
      </c>
      <c r="C1467" t="s">
        <v>173</v>
      </c>
      <c r="D1467" t="s">
        <v>172</v>
      </c>
      <c r="E1467" t="s">
        <v>230</v>
      </c>
      <c r="F1467" t="s">
        <v>155</v>
      </c>
      <c r="G1467" t="s">
        <v>161</v>
      </c>
      <c r="H1467" t="s">
        <v>21</v>
      </c>
      <c r="I1467" t="s">
        <v>169</v>
      </c>
      <c r="J1467">
        <v>27</v>
      </c>
      <c r="K1467" t="s">
        <v>19</v>
      </c>
      <c r="L1467">
        <v>2008</v>
      </c>
    </row>
    <row r="1468" spans="1:12">
      <c r="A1468" t="s">
        <v>170</v>
      </c>
      <c r="B1468" t="s">
        <v>171</v>
      </c>
      <c r="C1468" t="s">
        <v>173</v>
      </c>
      <c r="D1468" t="s">
        <v>172</v>
      </c>
      <c r="E1468" t="s">
        <v>54</v>
      </c>
      <c r="F1468" t="s">
        <v>54</v>
      </c>
      <c r="G1468" t="s">
        <v>161</v>
      </c>
      <c r="H1468" t="s">
        <v>21</v>
      </c>
      <c r="I1468" t="s">
        <v>169</v>
      </c>
      <c r="J1468">
        <v>27</v>
      </c>
      <c r="K1468" t="s">
        <v>19</v>
      </c>
      <c r="L1468">
        <v>2008</v>
      </c>
    </row>
    <row r="1469" spans="1:12">
      <c r="A1469" t="s">
        <v>170</v>
      </c>
      <c r="B1469" t="s">
        <v>171</v>
      </c>
      <c r="C1469" t="s">
        <v>173</v>
      </c>
      <c r="D1469" t="s">
        <v>172</v>
      </c>
      <c r="E1469" t="s">
        <v>188</v>
      </c>
      <c r="F1469" t="s">
        <v>137</v>
      </c>
      <c r="G1469" t="s">
        <v>161</v>
      </c>
      <c r="H1469" t="s">
        <v>21</v>
      </c>
      <c r="I1469" t="s">
        <v>169</v>
      </c>
      <c r="J1469">
        <v>26</v>
      </c>
      <c r="K1469" t="s">
        <v>19</v>
      </c>
      <c r="L1469">
        <v>2008</v>
      </c>
    </row>
    <row r="1470" spans="1:12">
      <c r="A1470" t="s">
        <v>170</v>
      </c>
      <c r="B1470" t="s">
        <v>194</v>
      </c>
      <c r="C1470" t="s">
        <v>246</v>
      </c>
      <c r="D1470" t="s">
        <v>247</v>
      </c>
      <c r="E1470" t="s">
        <v>102</v>
      </c>
      <c r="F1470" t="s">
        <v>102</v>
      </c>
      <c r="G1470" t="s">
        <v>161</v>
      </c>
      <c r="H1470" t="s">
        <v>21</v>
      </c>
      <c r="I1470" t="s">
        <v>169</v>
      </c>
      <c r="J1470">
        <v>16</v>
      </c>
      <c r="K1470" t="s">
        <v>19</v>
      </c>
      <c r="L1470">
        <v>2008</v>
      </c>
    </row>
    <row r="1471" spans="1:12">
      <c r="A1471" t="s">
        <v>170</v>
      </c>
      <c r="B1471" t="s">
        <v>171</v>
      </c>
      <c r="C1471" t="s">
        <v>173</v>
      </c>
      <c r="D1471" t="s">
        <v>172</v>
      </c>
      <c r="E1471" t="s">
        <v>138</v>
      </c>
      <c r="F1471" t="s">
        <v>138</v>
      </c>
      <c r="G1471" t="s">
        <v>161</v>
      </c>
      <c r="H1471" t="s">
        <v>21</v>
      </c>
      <c r="I1471" t="s">
        <v>169</v>
      </c>
      <c r="J1471">
        <v>14</v>
      </c>
      <c r="K1471" t="s">
        <v>19</v>
      </c>
      <c r="L1471">
        <v>2008</v>
      </c>
    </row>
    <row r="1472" spans="1:12">
      <c r="A1472" t="s">
        <v>174</v>
      </c>
      <c r="B1472" t="s">
        <v>171</v>
      </c>
      <c r="C1472" t="s">
        <v>173</v>
      </c>
      <c r="D1472" t="s">
        <v>172</v>
      </c>
      <c r="E1472" t="s">
        <v>248</v>
      </c>
      <c r="F1472" t="s">
        <v>116</v>
      </c>
      <c r="G1472" t="s">
        <v>161</v>
      </c>
      <c r="H1472" t="s">
        <v>22</v>
      </c>
      <c r="I1472" t="s">
        <v>169</v>
      </c>
      <c r="J1472" s="6">
        <v>7.8899999999999998E-2</v>
      </c>
      <c r="K1472" t="s">
        <v>23</v>
      </c>
      <c r="L1472">
        <v>2008</v>
      </c>
    </row>
    <row r="1473" spans="1:12">
      <c r="A1473" t="s">
        <v>170</v>
      </c>
      <c r="B1473" t="s">
        <v>183</v>
      </c>
      <c r="C1473" t="s">
        <v>184</v>
      </c>
      <c r="D1473" t="s">
        <v>202</v>
      </c>
      <c r="E1473" t="s">
        <v>46</v>
      </c>
      <c r="F1473" t="s">
        <v>46</v>
      </c>
      <c r="G1473" t="s">
        <v>161</v>
      </c>
      <c r="H1473" t="s">
        <v>22</v>
      </c>
      <c r="I1473" t="s">
        <v>169</v>
      </c>
      <c r="J1473" s="6">
        <v>0.1111</v>
      </c>
      <c r="K1473" t="s">
        <v>23</v>
      </c>
      <c r="L1473">
        <v>2008</v>
      </c>
    </row>
    <row r="1474" spans="1:12">
      <c r="A1474" t="s">
        <v>174</v>
      </c>
      <c r="B1474" t="s">
        <v>211</v>
      </c>
      <c r="C1474" t="s">
        <v>212</v>
      </c>
      <c r="D1474" t="s">
        <v>213</v>
      </c>
      <c r="E1474" s="5" t="s">
        <v>214</v>
      </c>
      <c r="F1474" t="s">
        <v>87</v>
      </c>
      <c r="G1474" t="s">
        <v>161</v>
      </c>
      <c r="H1474" t="s">
        <v>22</v>
      </c>
      <c r="I1474" t="s">
        <v>169</v>
      </c>
      <c r="J1474" s="6">
        <v>0.1132</v>
      </c>
      <c r="K1474" t="s">
        <v>23</v>
      </c>
      <c r="L1474">
        <v>2008</v>
      </c>
    </row>
    <row r="1475" spans="1:12">
      <c r="A1475" t="s">
        <v>174</v>
      </c>
      <c r="B1475" t="s">
        <v>198</v>
      </c>
      <c r="C1475" t="s">
        <v>231</v>
      </c>
      <c r="D1475" t="s">
        <v>234</v>
      </c>
      <c r="E1475" t="s">
        <v>230</v>
      </c>
      <c r="F1475" t="s">
        <v>249</v>
      </c>
      <c r="G1475" t="s">
        <v>161</v>
      </c>
      <c r="H1475" t="s">
        <v>22</v>
      </c>
      <c r="I1475" t="s">
        <v>169</v>
      </c>
      <c r="J1475" s="6">
        <v>0.13039999999999999</v>
      </c>
      <c r="K1475" t="s">
        <v>23</v>
      </c>
      <c r="L1475">
        <v>2008</v>
      </c>
    </row>
    <row r="1476" spans="1:12">
      <c r="A1476" t="s">
        <v>170</v>
      </c>
      <c r="B1476" t="s">
        <v>179</v>
      </c>
      <c r="C1476" t="s">
        <v>208</v>
      </c>
      <c r="D1476" t="s">
        <v>209</v>
      </c>
      <c r="E1476" t="s">
        <v>210</v>
      </c>
      <c r="F1476" t="s">
        <v>157</v>
      </c>
      <c r="G1476" t="s">
        <v>161</v>
      </c>
      <c r="H1476" t="s">
        <v>22</v>
      </c>
      <c r="I1476" t="s">
        <v>169</v>
      </c>
      <c r="J1476" s="6">
        <v>0.14560000000000001</v>
      </c>
      <c r="K1476" t="s">
        <v>23</v>
      </c>
      <c r="L1476">
        <v>2008</v>
      </c>
    </row>
    <row r="1477" spans="1:12">
      <c r="A1477" t="s">
        <v>170</v>
      </c>
      <c r="B1477" t="s">
        <v>171</v>
      </c>
      <c r="C1477" t="s">
        <v>173</v>
      </c>
      <c r="D1477" t="s">
        <v>172</v>
      </c>
      <c r="E1477" t="s">
        <v>188</v>
      </c>
      <c r="F1477" t="s">
        <v>137</v>
      </c>
      <c r="G1477" t="s">
        <v>161</v>
      </c>
      <c r="H1477" t="s">
        <v>22</v>
      </c>
      <c r="I1477" t="s">
        <v>169</v>
      </c>
      <c r="J1477" s="6">
        <v>0.15379999999999999</v>
      </c>
      <c r="K1477" t="s">
        <v>23</v>
      </c>
      <c r="L1477">
        <v>2008</v>
      </c>
    </row>
    <row r="1478" spans="1:12">
      <c r="A1478" t="s">
        <v>174</v>
      </c>
      <c r="B1478" t="s">
        <v>171</v>
      </c>
      <c r="C1478" t="s">
        <v>173</v>
      </c>
      <c r="D1478" t="s">
        <v>172</v>
      </c>
      <c r="E1478" t="s">
        <v>177</v>
      </c>
      <c r="F1478" t="s">
        <v>14</v>
      </c>
      <c r="G1478" t="s">
        <v>161</v>
      </c>
      <c r="H1478" t="s">
        <v>22</v>
      </c>
      <c r="I1478" t="s">
        <v>169</v>
      </c>
      <c r="J1478" s="6">
        <v>0.15640000000000001</v>
      </c>
      <c r="K1478" t="s">
        <v>23</v>
      </c>
      <c r="L1478">
        <v>2008</v>
      </c>
    </row>
    <row r="1479" spans="1:12">
      <c r="A1479" t="s">
        <v>170</v>
      </c>
      <c r="B1479" t="s">
        <v>171</v>
      </c>
      <c r="C1479" t="s">
        <v>173</v>
      </c>
      <c r="D1479" t="s">
        <v>172</v>
      </c>
      <c r="F1479" t="s">
        <v>154</v>
      </c>
      <c r="G1479" t="s">
        <v>161</v>
      </c>
      <c r="H1479" t="s">
        <v>22</v>
      </c>
      <c r="I1479" t="s">
        <v>169</v>
      </c>
      <c r="J1479" s="6">
        <v>0.1774</v>
      </c>
      <c r="K1479" t="s">
        <v>23</v>
      </c>
      <c r="L1479">
        <v>2008</v>
      </c>
    </row>
    <row r="1480" spans="1:12">
      <c r="A1480" t="s">
        <v>170</v>
      </c>
      <c r="B1480" t="s">
        <v>194</v>
      </c>
      <c r="C1480" t="s">
        <v>246</v>
      </c>
      <c r="D1480" t="s">
        <v>247</v>
      </c>
      <c r="E1480" t="s">
        <v>102</v>
      </c>
      <c r="F1480" t="s">
        <v>102</v>
      </c>
      <c r="G1480" t="s">
        <v>161</v>
      </c>
      <c r="H1480" t="s">
        <v>22</v>
      </c>
      <c r="I1480" t="s">
        <v>169</v>
      </c>
      <c r="J1480" s="6">
        <v>0.1875</v>
      </c>
      <c r="K1480" t="s">
        <v>23</v>
      </c>
      <c r="L1480">
        <v>2008</v>
      </c>
    </row>
    <row r="1481" spans="1:12">
      <c r="F1481" t="s">
        <v>42</v>
      </c>
      <c r="G1481" t="s">
        <v>161</v>
      </c>
      <c r="H1481" t="s">
        <v>22</v>
      </c>
      <c r="I1481" t="s">
        <v>169</v>
      </c>
      <c r="J1481" s="6">
        <v>0.1915</v>
      </c>
      <c r="K1481" t="s">
        <v>23</v>
      </c>
      <c r="L1481">
        <v>2008</v>
      </c>
    </row>
    <row r="1482" spans="1:12">
      <c r="A1482" t="s">
        <v>170</v>
      </c>
      <c r="B1482" t="s">
        <v>194</v>
      </c>
      <c r="C1482" t="s">
        <v>195</v>
      </c>
      <c r="D1482" t="s">
        <v>241</v>
      </c>
      <c r="E1482" s="5" t="s">
        <v>242</v>
      </c>
      <c r="F1482" t="s">
        <v>159</v>
      </c>
      <c r="G1482" t="s">
        <v>161</v>
      </c>
      <c r="H1482" t="s">
        <v>22</v>
      </c>
      <c r="I1482" t="s">
        <v>169</v>
      </c>
      <c r="J1482" s="6">
        <v>0.1915</v>
      </c>
      <c r="K1482" t="s">
        <v>23</v>
      </c>
      <c r="L1482">
        <v>2008</v>
      </c>
    </row>
    <row r="1483" spans="1:12">
      <c r="A1483" t="s">
        <v>170</v>
      </c>
      <c r="B1483" t="s">
        <v>194</v>
      </c>
      <c r="C1483" t="s">
        <v>195</v>
      </c>
      <c r="D1483" t="s">
        <v>196</v>
      </c>
      <c r="E1483" t="s">
        <v>197</v>
      </c>
      <c r="F1483" t="s">
        <v>158</v>
      </c>
      <c r="G1483" t="s">
        <v>161</v>
      </c>
      <c r="H1483" t="s">
        <v>22</v>
      </c>
      <c r="I1483" t="s">
        <v>169</v>
      </c>
      <c r="J1483" s="6">
        <v>0.1915</v>
      </c>
      <c r="K1483" t="s">
        <v>23</v>
      </c>
      <c r="L1483">
        <v>2008</v>
      </c>
    </row>
    <row r="1484" spans="1:12">
      <c r="A1484" t="s">
        <v>174</v>
      </c>
      <c r="B1484" t="s">
        <v>171</v>
      </c>
      <c r="C1484" t="s">
        <v>173</v>
      </c>
      <c r="D1484" t="s">
        <v>233</v>
      </c>
      <c r="E1484" s="5" t="s">
        <v>230</v>
      </c>
      <c r="F1484" t="s">
        <v>52</v>
      </c>
      <c r="G1484" t="s">
        <v>161</v>
      </c>
      <c r="H1484" t="s">
        <v>22</v>
      </c>
      <c r="I1484" t="s">
        <v>169</v>
      </c>
      <c r="J1484" s="6">
        <v>0.20899999999999999</v>
      </c>
      <c r="K1484" t="s">
        <v>23</v>
      </c>
      <c r="L1484">
        <v>2008</v>
      </c>
    </row>
    <row r="1485" spans="1:12">
      <c r="A1485" t="s">
        <v>170</v>
      </c>
      <c r="B1485" t="s">
        <v>171</v>
      </c>
      <c r="C1485" t="s">
        <v>173</v>
      </c>
      <c r="D1485" t="s">
        <v>172</v>
      </c>
      <c r="E1485" t="s">
        <v>138</v>
      </c>
      <c r="F1485" t="s">
        <v>138</v>
      </c>
      <c r="G1485" t="s">
        <v>161</v>
      </c>
      <c r="H1485" t="s">
        <v>22</v>
      </c>
      <c r="I1485" t="s">
        <v>169</v>
      </c>
      <c r="J1485" s="6">
        <v>0.21429999999999999</v>
      </c>
      <c r="K1485" t="s">
        <v>23</v>
      </c>
      <c r="L1485">
        <v>2008</v>
      </c>
    </row>
    <row r="1486" spans="1:12">
      <c r="A1486" t="s">
        <v>170</v>
      </c>
      <c r="B1486" t="s">
        <v>171</v>
      </c>
      <c r="C1486" t="s">
        <v>173</v>
      </c>
      <c r="D1486" t="s">
        <v>172</v>
      </c>
      <c r="E1486" t="s">
        <v>176</v>
      </c>
      <c r="F1486" t="s">
        <v>152</v>
      </c>
      <c r="G1486" t="s">
        <v>161</v>
      </c>
      <c r="H1486" t="s">
        <v>22</v>
      </c>
      <c r="I1486" t="s">
        <v>169</v>
      </c>
      <c r="J1486" s="6">
        <v>0.22670000000000001</v>
      </c>
      <c r="K1486" t="s">
        <v>23</v>
      </c>
      <c r="L1486">
        <v>2008</v>
      </c>
    </row>
    <row r="1487" spans="1:12">
      <c r="A1487" t="s">
        <v>170</v>
      </c>
      <c r="B1487" t="s">
        <v>171</v>
      </c>
      <c r="C1487" t="s">
        <v>173</v>
      </c>
      <c r="D1487" t="s">
        <v>172</v>
      </c>
      <c r="E1487" t="s">
        <v>134</v>
      </c>
      <c r="F1487" t="s">
        <v>134</v>
      </c>
      <c r="G1487" t="s">
        <v>161</v>
      </c>
      <c r="H1487" t="s">
        <v>22</v>
      </c>
      <c r="I1487" t="s">
        <v>169</v>
      </c>
      <c r="J1487" s="4">
        <v>0.23</v>
      </c>
      <c r="K1487" t="s">
        <v>23</v>
      </c>
      <c r="L1487">
        <v>2008</v>
      </c>
    </row>
    <row r="1488" spans="1:12">
      <c r="A1488" t="s">
        <v>174</v>
      </c>
      <c r="B1488" t="s">
        <v>171</v>
      </c>
      <c r="C1488" t="s">
        <v>173</v>
      </c>
      <c r="D1488" t="s">
        <v>172</v>
      </c>
      <c r="E1488" t="s">
        <v>175</v>
      </c>
      <c r="F1488" t="s">
        <v>129</v>
      </c>
      <c r="G1488" t="s">
        <v>161</v>
      </c>
      <c r="H1488" t="s">
        <v>22</v>
      </c>
      <c r="I1488" t="s">
        <v>169</v>
      </c>
      <c r="J1488" s="6">
        <v>0.2414</v>
      </c>
      <c r="K1488" t="s">
        <v>23</v>
      </c>
      <c r="L1488">
        <v>2008</v>
      </c>
    </row>
    <row r="1489" spans="1:12">
      <c r="A1489" t="s">
        <v>170</v>
      </c>
      <c r="B1489" t="s">
        <v>183</v>
      </c>
      <c r="C1489" t="s">
        <v>206</v>
      </c>
      <c r="D1489" t="s">
        <v>207</v>
      </c>
      <c r="E1489" t="s">
        <v>139</v>
      </c>
      <c r="F1489" t="s">
        <v>139</v>
      </c>
      <c r="G1489" t="s">
        <v>161</v>
      </c>
      <c r="H1489" t="s">
        <v>22</v>
      </c>
      <c r="I1489" t="s">
        <v>169</v>
      </c>
      <c r="J1489" s="6">
        <v>0.24490000000000001</v>
      </c>
      <c r="K1489" t="s">
        <v>23</v>
      </c>
      <c r="L1489">
        <v>2008</v>
      </c>
    </row>
    <row r="1490" spans="1:12">
      <c r="A1490" t="s">
        <v>174</v>
      </c>
      <c r="B1490" t="s">
        <v>194</v>
      </c>
      <c r="C1490" t="s">
        <v>203</v>
      </c>
      <c r="D1490" t="s">
        <v>204</v>
      </c>
      <c r="E1490" s="5" t="s">
        <v>205</v>
      </c>
      <c r="F1490" t="s">
        <v>133</v>
      </c>
      <c r="G1490" t="s">
        <v>161</v>
      </c>
      <c r="H1490" t="s">
        <v>22</v>
      </c>
      <c r="I1490" t="s">
        <v>169</v>
      </c>
      <c r="J1490" s="6">
        <v>0.25469999999999998</v>
      </c>
      <c r="K1490" t="s">
        <v>23</v>
      </c>
      <c r="L1490">
        <v>2008</v>
      </c>
    </row>
    <row r="1491" spans="1:12">
      <c r="A1491" t="s">
        <v>170</v>
      </c>
      <c r="B1491" t="s">
        <v>171</v>
      </c>
      <c r="C1491" t="s">
        <v>173</v>
      </c>
      <c r="D1491" t="s">
        <v>172</v>
      </c>
      <c r="E1491" t="s">
        <v>54</v>
      </c>
      <c r="F1491" t="s">
        <v>54</v>
      </c>
      <c r="G1491" t="s">
        <v>161</v>
      </c>
      <c r="H1491" t="s">
        <v>22</v>
      </c>
      <c r="I1491" t="s">
        <v>169</v>
      </c>
      <c r="J1491" s="6">
        <v>0.25929999999999997</v>
      </c>
      <c r="K1491" t="s">
        <v>23</v>
      </c>
      <c r="L1491">
        <v>2008</v>
      </c>
    </row>
    <row r="1492" spans="1:12">
      <c r="A1492" t="s">
        <v>170</v>
      </c>
      <c r="B1492" t="s">
        <v>171</v>
      </c>
      <c r="C1492" t="s">
        <v>173</v>
      </c>
      <c r="D1492" t="s">
        <v>172</v>
      </c>
      <c r="E1492" t="s">
        <v>178</v>
      </c>
      <c r="F1492" t="s">
        <v>153</v>
      </c>
      <c r="G1492" t="s">
        <v>161</v>
      </c>
      <c r="H1492" t="s">
        <v>22</v>
      </c>
      <c r="I1492" t="s">
        <v>169</v>
      </c>
      <c r="J1492" s="6">
        <v>0.27400000000000002</v>
      </c>
      <c r="K1492" t="s">
        <v>23</v>
      </c>
      <c r="L1492">
        <v>2008</v>
      </c>
    </row>
    <row r="1493" spans="1:12">
      <c r="A1493" t="s">
        <v>174</v>
      </c>
      <c r="B1493" t="s">
        <v>171</v>
      </c>
      <c r="C1493" t="s">
        <v>173</v>
      </c>
      <c r="D1493" t="s">
        <v>172</v>
      </c>
      <c r="E1493" t="s">
        <v>230</v>
      </c>
      <c r="F1493" t="s">
        <v>155</v>
      </c>
      <c r="G1493" t="s">
        <v>161</v>
      </c>
      <c r="H1493" t="s">
        <v>22</v>
      </c>
      <c r="I1493" t="s">
        <v>169</v>
      </c>
      <c r="J1493" s="6">
        <v>0.29630000000000001</v>
      </c>
      <c r="K1493" t="s">
        <v>23</v>
      </c>
      <c r="L1493">
        <v>2008</v>
      </c>
    </row>
    <row r="1494" spans="1:12">
      <c r="A1494" t="s">
        <v>174</v>
      </c>
      <c r="B1494" t="s">
        <v>198</v>
      </c>
      <c r="C1494" t="s">
        <v>225</v>
      </c>
      <c r="D1494" t="s">
        <v>226</v>
      </c>
      <c r="E1494" s="5" t="s">
        <v>227</v>
      </c>
      <c r="F1494" t="s">
        <v>132</v>
      </c>
      <c r="G1494" t="s">
        <v>161</v>
      </c>
      <c r="H1494" t="s">
        <v>22</v>
      </c>
      <c r="I1494" t="s">
        <v>169</v>
      </c>
      <c r="J1494" s="6">
        <v>0.31159999999999999</v>
      </c>
      <c r="K1494" t="s">
        <v>23</v>
      </c>
      <c r="L1494">
        <v>2008</v>
      </c>
    </row>
    <row r="1495" spans="1:12">
      <c r="A1495" t="s">
        <v>174</v>
      </c>
      <c r="B1495" t="s">
        <v>183</v>
      </c>
      <c r="C1495" t="s">
        <v>216</v>
      </c>
      <c r="D1495" t="s">
        <v>216</v>
      </c>
      <c r="E1495" s="5" t="s">
        <v>217</v>
      </c>
      <c r="F1495" t="s">
        <v>15</v>
      </c>
      <c r="G1495" t="s">
        <v>161</v>
      </c>
      <c r="H1495" t="s">
        <v>22</v>
      </c>
      <c r="I1495" t="s">
        <v>169</v>
      </c>
      <c r="J1495" s="6">
        <v>0.31180000000000002</v>
      </c>
      <c r="K1495" t="s">
        <v>23</v>
      </c>
      <c r="L1495">
        <v>2008</v>
      </c>
    </row>
    <row r="1496" spans="1:12">
      <c r="A1496" t="s">
        <v>170</v>
      </c>
      <c r="B1496" t="s">
        <v>171</v>
      </c>
      <c r="C1496" t="s">
        <v>173</v>
      </c>
      <c r="D1496" t="s">
        <v>172</v>
      </c>
      <c r="E1496" t="s">
        <v>102</v>
      </c>
      <c r="F1496" t="s">
        <v>101</v>
      </c>
      <c r="G1496" t="s">
        <v>161</v>
      </c>
      <c r="H1496" t="s">
        <v>22</v>
      </c>
      <c r="I1496" t="s">
        <v>169</v>
      </c>
      <c r="J1496" s="6">
        <v>0.31369999999999998</v>
      </c>
      <c r="K1496" t="s">
        <v>23</v>
      </c>
      <c r="L1496">
        <v>2008</v>
      </c>
    </row>
    <row r="1497" spans="1:12">
      <c r="A1497" t="s">
        <v>170</v>
      </c>
      <c r="B1497" t="s">
        <v>244</v>
      </c>
      <c r="C1497" t="s">
        <v>245</v>
      </c>
      <c r="D1497" t="s">
        <v>243</v>
      </c>
      <c r="E1497" t="s">
        <v>102</v>
      </c>
      <c r="F1497" t="s">
        <v>103</v>
      </c>
      <c r="G1497" t="s">
        <v>161</v>
      </c>
      <c r="H1497" t="s">
        <v>22</v>
      </c>
      <c r="I1497" t="s">
        <v>169</v>
      </c>
      <c r="J1497" s="6">
        <v>0.3488</v>
      </c>
      <c r="K1497" t="s">
        <v>19</v>
      </c>
      <c r="L1497">
        <v>2008</v>
      </c>
    </row>
    <row r="1498" spans="1:12">
      <c r="A1498" t="s">
        <v>174</v>
      </c>
      <c r="B1498" t="s">
        <v>211</v>
      </c>
      <c r="C1498" t="s">
        <v>212</v>
      </c>
      <c r="D1498" t="s">
        <v>223</v>
      </c>
      <c r="E1498" s="5" t="s">
        <v>224</v>
      </c>
      <c r="F1498" t="s">
        <v>131</v>
      </c>
      <c r="G1498" t="s">
        <v>161</v>
      </c>
      <c r="H1498" t="s">
        <v>22</v>
      </c>
      <c r="I1498" t="s">
        <v>169</v>
      </c>
      <c r="J1498" s="6">
        <v>0.36309999999999998</v>
      </c>
      <c r="K1498" t="s">
        <v>19</v>
      </c>
      <c r="L1498">
        <v>2008</v>
      </c>
    </row>
    <row r="1499" spans="1:12">
      <c r="A1499" t="s">
        <v>174</v>
      </c>
      <c r="B1499" t="s">
        <v>179</v>
      </c>
      <c r="C1499" t="s">
        <v>180</v>
      </c>
      <c r="D1499" t="s">
        <v>181</v>
      </c>
      <c r="E1499" t="s">
        <v>182</v>
      </c>
      <c r="F1499" t="s">
        <v>156</v>
      </c>
      <c r="G1499" t="s">
        <v>161</v>
      </c>
      <c r="H1499" t="s">
        <v>22</v>
      </c>
      <c r="I1499" t="s">
        <v>169</v>
      </c>
      <c r="J1499" s="6">
        <v>0.43240000000000001</v>
      </c>
      <c r="K1499" t="s">
        <v>19</v>
      </c>
      <c r="L1499">
        <v>2008</v>
      </c>
    </row>
    <row r="1500" spans="1:12">
      <c r="A1500" t="s">
        <v>174</v>
      </c>
      <c r="B1500" t="s">
        <v>189</v>
      </c>
      <c r="C1500" t="s">
        <v>219</v>
      </c>
      <c r="D1500" t="s">
        <v>220</v>
      </c>
      <c r="E1500" s="5" t="s">
        <v>221</v>
      </c>
      <c r="F1500" t="s">
        <v>16</v>
      </c>
      <c r="G1500" t="s">
        <v>161</v>
      </c>
      <c r="H1500" t="s">
        <v>22</v>
      </c>
      <c r="I1500" t="s">
        <v>169</v>
      </c>
      <c r="J1500" s="6">
        <v>0.49690000000000001</v>
      </c>
      <c r="K1500" t="s">
        <v>19</v>
      </c>
      <c r="L1500">
        <v>2008</v>
      </c>
    </row>
    <row r="1501" spans="1:12">
      <c r="A1501" t="s">
        <v>174</v>
      </c>
      <c r="B1501" t="s">
        <v>211</v>
      </c>
      <c r="C1501" t="s">
        <v>212</v>
      </c>
      <c r="D1501" t="s">
        <v>213</v>
      </c>
      <c r="E1501" s="5" t="s">
        <v>214</v>
      </c>
      <c r="F1501" t="s">
        <v>140</v>
      </c>
      <c r="G1501" t="s">
        <v>161</v>
      </c>
      <c r="H1501" t="s">
        <v>22</v>
      </c>
      <c r="I1501" t="s">
        <v>169</v>
      </c>
      <c r="J1501" s="6">
        <v>0.51849999999999996</v>
      </c>
      <c r="K1501" t="s">
        <v>19</v>
      </c>
      <c r="L1501">
        <v>2008</v>
      </c>
    </row>
    <row r="1502" spans="1:12">
      <c r="A1502" t="s">
        <v>174</v>
      </c>
      <c r="B1502" t="s">
        <v>171</v>
      </c>
      <c r="C1502" t="s">
        <v>173</v>
      </c>
      <c r="D1502" t="s">
        <v>172</v>
      </c>
      <c r="E1502" t="s">
        <v>175</v>
      </c>
      <c r="F1502" t="s">
        <v>129</v>
      </c>
      <c r="G1502" t="s">
        <v>161</v>
      </c>
      <c r="H1502" t="s">
        <v>24</v>
      </c>
      <c r="I1502" t="s">
        <v>169</v>
      </c>
      <c r="J1502">
        <v>6</v>
      </c>
      <c r="K1502" t="s">
        <v>19</v>
      </c>
      <c r="L1502">
        <v>2008</v>
      </c>
    </row>
    <row r="1503" spans="1:12">
      <c r="A1503" t="s">
        <v>174</v>
      </c>
      <c r="B1503" t="s">
        <v>179</v>
      </c>
      <c r="C1503" t="s">
        <v>180</v>
      </c>
      <c r="D1503" t="s">
        <v>181</v>
      </c>
      <c r="E1503" t="s">
        <v>182</v>
      </c>
      <c r="F1503" t="s">
        <v>156</v>
      </c>
      <c r="G1503" t="s">
        <v>161</v>
      </c>
      <c r="H1503" t="s">
        <v>24</v>
      </c>
      <c r="I1503" t="s">
        <v>169</v>
      </c>
      <c r="J1503">
        <v>3</v>
      </c>
      <c r="K1503" t="s">
        <v>19</v>
      </c>
      <c r="L1503">
        <v>2008</v>
      </c>
    </row>
    <row r="1504" spans="1:12">
      <c r="A1504" t="s">
        <v>174</v>
      </c>
      <c r="B1504" t="s">
        <v>171</v>
      </c>
      <c r="C1504" t="s">
        <v>173</v>
      </c>
      <c r="D1504" t="s">
        <v>172</v>
      </c>
      <c r="E1504" t="s">
        <v>177</v>
      </c>
      <c r="F1504" t="s">
        <v>14</v>
      </c>
      <c r="G1504" t="s">
        <v>161</v>
      </c>
      <c r="H1504" t="s">
        <v>24</v>
      </c>
      <c r="I1504" t="s">
        <v>169</v>
      </c>
      <c r="J1504">
        <v>1</v>
      </c>
      <c r="K1504" t="s">
        <v>19</v>
      </c>
      <c r="L1504">
        <v>2008</v>
      </c>
    </row>
    <row r="1505" spans="1:12">
      <c r="A1505" t="s">
        <v>174</v>
      </c>
      <c r="B1505" t="s">
        <v>189</v>
      </c>
      <c r="C1505" t="s">
        <v>219</v>
      </c>
      <c r="D1505" t="s">
        <v>220</v>
      </c>
      <c r="E1505" s="5" t="s">
        <v>221</v>
      </c>
      <c r="F1505" t="s">
        <v>16</v>
      </c>
      <c r="G1505" t="s">
        <v>161</v>
      </c>
      <c r="H1505" t="s">
        <v>24</v>
      </c>
      <c r="I1505" t="s">
        <v>169</v>
      </c>
      <c r="J1505">
        <v>1</v>
      </c>
      <c r="K1505" t="s">
        <v>19</v>
      </c>
      <c r="L1505">
        <v>2008</v>
      </c>
    </row>
    <row r="1506" spans="1:12">
      <c r="A1506" t="s">
        <v>174</v>
      </c>
      <c r="B1506" t="s">
        <v>198</v>
      </c>
      <c r="C1506" t="s">
        <v>225</v>
      </c>
      <c r="D1506" t="s">
        <v>226</v>
      </c>
      <c r="E1506" s="5" t="s">
        <v>227</v>
      </c>
      <c r="F1506" t="s">
        <v>132</v>
      </c>
      <c r="G1506" t="s">
        <v>161</v>
      </c>
      <c r="H1506" t="s">
        <v>24</v>
      </c>
      <c r="I1506" t="s">
        <v>169</v>
      </c>
      <c r="J1506">
        <v>1</v>
      </c>
      <c r="K1506" t="s">
        <v>19</v>
      </c>
      <c r="L1506">
        <v>2008</v>
      </c>
    </row>
    <row r="1507" spans="1:12">
      <c r="A1507" t="s">
        <v>170</v>
      </c>
      <c r="B1507" t="s">
        <v>171</v>
      </c>
      <c r="C1507" t="s">
        <v>173</v>
      </c>
      <c r="D1507" t="s">
        <v>172</v>
      </c>
      <c r="E1507" t="s">
        <v>134</v>
      </c>
      <c r="F1507" t="s">
        <v>134</v>
      </c>
      <c r="G1507" t="s">
        <v>161</v>
      </c>
      <c r="H1507" t="s">
        <v>24</v>
      </c>
      <c r="I1507" t="s">
        <v>169</v>
      </c>
      <c r="J1507">
        <v>0</v>
      </c>
      <c r="K1507" t="s">
        <v>19</v>
      </c>
      <c r="L1507">
        <v>2008</v>
      </c>
    </row>
    <row r="1508" spans="1:12">
      <c r="A1508" t="s">
        <v>170</v>
      </c>
      <c r="B1508" t="s">
        <v>171</v>
      </c>
      <c r="C1508" t="s">
        <v>173</v>
      </c>
      <c r="D1508" t="s">
        <v>172</v>
      </c>
      <c r="E1508" t="s">
        <v>102</v>
      </c>
      <c r="F1508" t="s">
        <v>101</v>
      </c>
      <c r="G1508" t="s">
        <v>161</v>
      </c>
      <c r="H1508" t="s">
        <v>24</v>
      </c>
      <c r="I1508" t="s">
        <v>169</v>
      </c>
      <c r="J1508">
        <v>0</v>
      </c>
      <c r="K1508" t="s">
        <v>19</v>
      </c>
      <c r="L1508">
        <v>2008</v>
      </c>
    </row>
    <row r="1509" spans="1:12">
      <c r="A1509" t="s">
        <v>170</v>
      </c>
      <c r="B1509" t="s">
        <v>194</v>
      </c>
      <c r="C1509" t="s">
        <v>246</v>
      </c>
      <c r="D1509" t="s">
        <v>247</v>
      </c>
      <c r="E1509" t="s">
        <v>102</v>
      </c>
      <c r="F1509" t="s">
        <v>102</v>
      </c>
      <c r="G1509" t="s">
        <v>161</v>
      </c>
      <c r="H1509" t="s">
        <v>24</v>
      </c>
      <c r="I1509" t="s">
        <v>169</v>
      </c>
      <c r="J1509">
        <v>0</v>
      </c>
      <c r="K1509" t="s">
        <v>19</v>
      </c>
      <c r="L1509">
        <v>2008</v>
      </c>
    </row>
    <row r="1510" spans="1:12">
      <c r="A1510" t="s">
        <v>170</v>
      </c>
      <c r="B1510" t="s">
        <v>244</v>
      </c>
      <c r="C1510" t="s">
        <v>245</v>
      </c>
      <c r="D1510" t="s">
        <v>243</v>
      </c>
      <c r="E1510" t="s">
        <v>102</v>
      </c>
      <c r="F1510" t="s">
        <v>103</v>
      </c>
      <c r="G1510" t="s">
        <v>161</v>
      </c>
      <c r="H1510" t="s">
        <v>24</v>
      </c>
      <c r="I1510" t="s">
        <v>169</v>
      </c>
      <c r="J1510">
        <v>0</v>
      </c>
      <c r="K1510" t="s">
        <v>19</v>
      </c>
      <c r="L1510">
        <v>2008</v>
      </c>
    </row>
    <row r="1511" spans="1:12">
      <c r="A1511" t="s">
        <v>170</v>
      </c>
      <c r="B1511" t="s">
        <v>171</v>
      </c>
      <c r="C1511" t="s">
        <v>173</v>
      </c>
      <c r="D1511" t="s">
        <v>172</v>
      </c>
      <c r="E1511" t="s">
        <v>176</v>
      </c>
      <c r="F1511" t="s">
        <v>152</v>
      </c>
      <c r="G1511" t="s">
        <v>161</v>
      </c>
      <c r="H1511" t="s">
        <v>24</v>
      </c>
      <c r="I1511" t="s">
        <v>169</v>
      </c>
      <c r="J1511">
        <v>0</v>
      </c>
      <c r="K1511" t="s">
        <v>19</v>
      </c>
      <c r="L1511">
        <v>2008</v>
      </c>
    </row>
    <row r="1512" spans="1:12">
      <c r="A1512" t="s">
        <v>170</v>
      </c>
      <c r="B1512" t="s">
        <v>171</v>
      </c>
      <c r="C1512" t="s">
        <v>173</v>
      </c>
      <c r="D1512" t="s">
        <v>172</v>
      </c>
      <c r="E1512" t="s">
        <v>178</v>
      </c>
      <c r="F1512" t="s">
        <v>153</v>
      </c>
      <c r="G1512" t="s">
        <v>161</v>
      </c>
      <c r="H1512" t="s">
        <v>24</v>
      </c>
      <c r="I1512" t="s">
        <v>169</v>
      </c>
      <c r="J1512">
        <v>0</v>
      </c>
      <c r="K1512" t="s">
        <v>19</v>
      </c>
      <c r="L1512">
        <v>2008</v>
      </c>
    </row>
    <row r="1513" spans="1:12">
      <c r="F1513" t="s">
        <v>42</v>
      </c>
      <c r="G1513" t="s">
        <v>161</v>
      </c>
      <c r="H1513" t="s">
        <v>24</v>
      </c>
      <c r="I1513" t="s">
        <v>169</v>
      </c>
      <c r="J1513">
        <v>0</v>
      </c>
      <c r="K1513" t="s">
        <v>19</v>
      </c>
      <c r="L1513">
        <v>2008</v>
      </c>
    </row>
    <row r="1514" spans="1:12">
      <c r="A1514" t="s">
        <v>174</v>
      </c>
      <c r="B1514" t="s">
        <v>171</v>
      </c>
      <c r="C1514" t="s">
        <v>173</v>
      </c>
      <c r="D1514" t="s">
        <v>172</v>
      </c>
      <c r="E1514" t="s">
        <v>248</v>
      </c>
      <c r="F1514" t="s">
        <v>116</v>
      </c>
      <c r="G1514" t="s">
        <v>161</v>
      </c>
      <c r="H1514" t="s">
        <v>24</v>
      </c>
      <c r="I1514" t="s">
        <v>169</v>
      </c>
      <c r="J1514">
        <v>0</v>
      </c>
      <c r="K1514" t="s">
        <v>19</v>
      </c>
      <c r="L1514">
        <v>2008</v>
      </c>
    </row>
    <row r="1515" spans="1:12">
      <c r="A1515" t="s">
        <v>170</v>
      </c>
      <c r="B1515" t="s">
        <v>194</v>
      </c>
      <c r="C1515" t="s">
        <v>195</v>
      </c>
      <c r="D1515" t="s">
        <v>241</v>
      </c>
      <c r="E1515" s="5" t="s">
        <v>242</v>
      </c>
      <c r="F1515" t="s">
        <v>159</v>
      </c>
      <c r="G1515" t="s">
        <v>161</v>
      </c>
      <c r="H1515" t="s">
        <v>24</v>
      </c>
      <c r="I1515" t="s">
        <v>169</v>
      </c>
      <c r="J1515">
        <v>0</v>
      </c>
      <c r="K1515" t="s">
        <v>19</v>
      </c>
      <c r="L1515">
        <v>2008</v>
      </c>
    </row>
    <row r="1516" spans="1:12">
      <c r="A1516" t="s">
        <v>170</v>
      </c>
      <c r="B1516" t="s">
        <v>171</v>
      </c>
      <c r="C1516" t="s">
        <v>173</v>
      </c>
      <c r="D1516" t="s">
        <v>172</v>
      </c>
      <c r="E1516" t="s">
        <v>188</v>
      </c>
      <c r="F1516" t="s">
        <v>137</v>
      </c>
      <c r="G1516" t="s">
        <v>161</v>
      </c>
      <c r="H1516" t="s">
        <v>24</v>
      </c>
      <c r="I1516" t="s">
        <v>169</v>
      </c>
      <c r="J1516">
        <v>0</v>
      </c>
      <c r="K1516" t="s">
        <v>19</v>
      </c>
      <c r="L1516">
        <v>2008</v>
      </c>
    </row>
    <row r="1517" spans="1:12">
      <c r="A1517" t="s">
        <v>170</v>
      </c>
      <c r="B1517" t="s">
        <v>171</v>
      </c>
      <c r="C1517" t="s">
        <v>173</v>
      </c>
      <c r="D1517" t="s">
        <v>172</v>
      </c>
      <c r="F1517" t="s">
        <v>154</v>
      </c>
      <c r="G1517" t="s">
        <v>161</v>
      </c>
      <c r="H1517" t="s">
        <v>24</v>
      </c>
      <c r="I1517" t="s">
        <v>169</v>
      </c>
      <c r="J1517">
        <v>0</v>
      </c>
      <c r="K1517" t="s">
        <v>19</v>
      </c>
      <c r="L1517">
        <v>2008</v>
      </c>
    </row>
    <row r="1518" spans="1:12">
      <c r="A1518" t="s">
        <v>170</v>
      </c>
      <c r="B1518" t="s">
        <v>171</v>
      </c>
      <c r="C1518" t="s">
        <v>173</v>
      </c>
      <c r="D1518" t="s">
        <v>172</v>
      </c>
      <c r="E1518" t="s">
        <v>138</v>
      </c>
      <c r="F1518" t="s">
        <v>138</v>
      </c>
      <c r="G1518" t="s">
        <v>161</v>
      </c>
      <c r="H1518" t="s">
        <v>24</v>
      </c>
      <c r="I1518" t="s">
        <v>169</v>
      </c>
      <c r="J1518">
        <v>0</v>
      </c>
      <c r="K1518" t="s">
        <v>19</v>
      </c>
      <c r="L1518">
        <v>2008</v>
      </c>
    </row>
    <row r="1519" spans="1:12">
      <c r="A1519" t="s">
        <v>170</v>
      </c>
      <c r="B1519" t="s">
        <v>183</v>
      </c>
      <c r="C1519" t="s">
        <v>184</v>
      </c>
      <c r="D1519" t="s">
        <v>202</v>
      </c>
      <c r="E1519" t="s">
        <v>46</v>
      </c>
      <c r="F1519" t="s">
        <v>46</v>
      </c>
      <c r="G1519" t="s">
        <v>161</v>
      </c>
      <c r="H1519" t="s">
        <v>24</v>
      </c>
      <c r="I1519" t="s">
        <v>169</v>
      </c>
      <c r="J1519">
        <v>0</v>
      </c>
      <c r="K1519" t="s">
        <v>19</v>
      </c>
      <c r="L1519">
        <v>2008</v>
      </c>
    </row>
    <row r="1520" spans="1:12">
      <c r="A1520" t="s">
        <v>170</v>
      </c>
      <c r="B1520" t="s">
        <v>194</v>
      </c>
      <c r="C1520" t="s">
        <v>195</v>
      </c>
      <c r="D1520" t="s">
        <v>196</v>
      </c>
      <c r="E1520" t="s">
        <v>197</v>
      </c>
      <c r="F1520" t="s">
        <v>158</v>
      </c>
      <c r="G1520" t="s">
        <v>161</v>
      </c>
      <c r="H1520" t="s">
        <v>24</v>
      </c>
      <c r="I1520" t="s">
        <v>169</v>
      </c>
      <c r="J1520">
        <v>0</v>
      </c>
      <c r="K1520" t="s">
        <v>19</v>
      </c>
      <c r="L1520">
        <v>2008</v>
      </c>
    </row>
    <row r="1521" spans="1:12">
      <c r="A1521" t="s">
        <v>174</v>
      </c>
      <c r="B1521" t="s">
        <v>194</v>
      </c>
      <c r="C1521" t="s">
        <v>203</v>
      </c>
      <c r="D1521" t="s">
        <v>204</v>
      </c>
      <c r="E1521" s="5" t="s">
        <v>205</v>
      </c>
      <c r="F1521" t="s">
        <v>133</v>
      </c>
      <c r="G1521" t="s">
        <v>161</v>
      </c>
      <c r="H1521" t="s">
        <v>24</v>
      </c>
      <c r="I1521" t="s">
        <v>169</v>
      </c>
      <c r="J1521">
        <v>0</v>
      </c>
      <c r="K1521" t="s">
        <v>19</v>
      </c>
      <c r="L1521">
        <v>2008</v>
      </c>
    </row>
    <row r="1522" spans="1:12">
      <c r="A1522" t="s">
        <v>170</v>
      </c>
      <c r="B1522" t="s">
        <v>183</v>
      </c>
      <c r="C1522" t="s">
        <v>206</v>
      </c>
      <c r="D1522" t="s">
        <v>207</v>
      </c>
      <c r="E1522" t="s">
        <v>139</v>
      </c>
      <c r="F1522" t="s">
        <v>139</v>
      </c>
      <c r="G1522" t="s">
        <v>161</v>
      </c>
      <c r="H1522" t="s">
        <v>24</v>
      </c>
      <c r="I1522" t="s">
        <v>169</v>
      </c>
      <c r="J1522">
        <v>0</v>
      </c>
      <c r="K1522" t="s">
        <v>19</v>
      </c>
      <c r="L1522">
        <v>2008</v>
      </c>
    </row>
    <row r="1523" spans="1:12">
      <c r="A1523" t="s">
        <v>170</v>
      </c>
      <c r="B1523" t="s">
        <v>179</v>
      </c>
      <c r="C1523" t="s">
        <v>208</v>
      </c>
      <c r="D1523" t="s">
        <v>209</v>
      </c>
      <c r="E1523" t="s">
        <v>210</v>
      </c>
      <c r="F1523" t="s">
        <v>157</v>
      </c>
      <c r="G1523" t="s">
        <v>161</v>
      </c>
      <c r="H1523" t="s">
        <v>24</v>
      </c>
      <c r="I1523" t="s">
        <v>169</v>
      </c>
      <c r="J1523">
        <v>0</v>
      </c>
      <c r="K1523" t="s">
        <v>19</v>
      </c>
      <c r="L1523">
        <v>2008</v>
      </c>
    </row>
    <row r="1524" spans="1:12">
      <c r="A1524" t="s">
        <v>174</v>
      </c>
      <c r="B1524" t="s">
        <v>211</v>
      </c>
      <c r="C1524" t="s">
        <v>212</v>
      </c>
      <c r="D1524" t="s">
        <v>213</v>
      </c>
      <c r="E1524" s="5" t="s">
        <v>214</v>
      </c>
      <c r="F1524" t="s">
        <v>140</v>
      </c>
      <c r="G1524" t="s">
        <v>161</v>
      </c>
      <c r="H1524" t="s">
        <v>24</v>
      </c>
      <c r="I1524" t="s">
        <v>169</v>
      </c>
      <c r="J1524">
        <v>0</v>
      </c>
      <c r="K1524" t="s">
        <v>19</v>
      </c>
      <c r="L1524">
        <v>2008</v>
      </c>
    </row>
    <row r="1525" spans="1:12">
      <c r="A1525" t="s">
        <v>174</v>
      </c>
      <c r="B1525" t="s">
        <v>211</v>
      </c>
      <c r="C1525" t="s">
        <v>212</v>
      </c>
      <c r="D1525" t="s">
        <v>213</v>
      </c>
      <c r="E1525" s="5" t="s">
        <v>214</v>
      </c>
      <c r="F1525" t="s">
        <v>87</v>
      </c>
      <c r="G1525" t="s">
        <v>161</v>
      </c>
      <c r="H1525" t="s">
        <v>24</v>
      </c>
      <c r="I1525" t="s">
        <v>169</v>
      </c>
      <c r="J1525">
        <v>0</v>
      </c>
      <c r="K1525" t="s">
        <v>19</v>
      </c>
      <c r="L1525">
        <v>2008</v>
      </c>
    </row>
    <row r="1526" spans="1:12">
      <c r="A1526" t="s">
        <v>174</v>
      </c>
      <c r="B1526" t="s">
        <v>183</v>
      </c>
      <c r="C1526" t="s">
        <v>216</v>
      </c>
      <c r="D1526" t="s">
        <v>216</v>
      </c>
      <c r="E1526" s="5" t="s">
        <v>217</v>
      </c>
      <c r="F1526" t="s">
        <v>15</v>
      </c>
      <c r="G1526" t="s">
        <v>161</v>
      </c>
      <c r="H1526" t="s">
        <v>24</v>
      </c>
      <c r="I1526" t="s">
        <v>169</v>
      </c>
      <c r="J1526">
        <v>0</v>
      </c>
      <c r="K1526" t="s">
        <v>19</v>
      </c>
      <c r="L1526">
        <v>2008</v>
      </c>
    </row>
    <row r="1527" spans="1:12">
      <c r="A1527" t="s">
        <v>174</v>
      </c>
      <c r="B1527" t="s">
        <v>211</v>
      </c>
      <c r="C1527" t="s">
        <v>212</v>
      </c>
      <c r="D1527" t="s">
        <v>223</v>
      </c>
      <c r="E1527" s="5" t="s">
        <v>224</v>
      </c>
      <c r="F1527" t="s">
        <v>131</v>
      </c>
      <c r="G1527" t="s">
        <v>161</v>
      </c>
      <c r="H1527" t="s">
        <v>24</v>
      </c>
      <c r="I1527" t="s">
        <v>169</v>
      </c>
      <c r="J1527">
        <v>0</v>
      </c>
      <c r="K1527" t="s">
        <v>19</v>
      </c>
      <c r="L1527">
        <v>2008</v>
      </c>
    </row>
    <row r="1528" spans="1:12">
      <c r="A1528" t="s">
        <v>174</v>
      </c>
      <c r="B1528" t="s">
        <v>171</v>
      </c>
      <c r="C1528" t="s">
        <v>173</v>
      </c>
      <c r="D1528" t="s">
        <v>233</v>
      </c>
      <c r="E1528" s="5" t="s">
        <v>230</v>
      </c>
      <c r="F1528" t="s">
        <v>52</v>
      </c>
      <c r="G1528" t="s">
        <v>161</v>
      </c>
      <c r="H1528" t="s">
        <v>24</v>
      </c>
      <c r="I1528" t="s">
        <v>169</v>
      </c>
      <c r="J1528">
        <v>0</v>
      </c>
      <c r="K1528" t="s">
        <v>19</v>
      </c>
      <c r="L1528">
        <v>2008</v>
      </c>
    </row>
    <row r="1529" spans="1:12">
      <c r="A1529" t="s">
        <v>174</v>
      </c>
      <c r="B1529" t="s">
        <v>171</v>
      </c>
      <c r="C1529" t="s">
        <v>173</v>
      </c>
      <c r="D1529" t="s">
        <v>172</v>
      </c>
      <c r="E1529" t="s">
        <v>230</v>
      </c>
      <c r="F1529" t="s">
        <v>155</v>
      </c>
      <c r="G1529" t="s">
        <v>161</v>
      </c>
      <c r="H1529" t="s">
        <v>24</v>
      </c>
      <c r="I1529" t="s">
        <v>169</v>
      </c>
      <c r="J1529">
        <v>0</v>
      </c>
      <c r="K1529" t="s">
        <v>19</v>
      </c>
      <c r="L1529">
        <v>2008</v>
      </c>
    </row>
    <row r="1530" spans="1:12">
      <c r="A1530" t="s">
        <v>174</v>
      </c>
      <c r="B1530" t="s">
        <v>198</v>
      </c>
      <c r="C1530" t="s">
        <v>231</v>
      </c>
      <c r="D1530" t="s">
        <v>234</v>
      </c>
      <c r="E1530" t="s">
        <v>230</v>
      </c>
      <c r="F1530" t="s">
        <v>249</v>
      </c>
      <c r="G1530" t="s">
        <v>161</v>
      </c>
      <c r="H1530" t="s">
        <v>24</v>
      </c>
      <c r="I1530" t="s">
        <v>169</v>
      </c>
      <c r="J1530">
        <v>0</v>
      </c>
      <c r="K1530" t="s">
        <v>19</v>
      </c>
      <c r="L1530">
        <v>2008</v>
      </c>
    </row>
    <row r="1531" spans="1:12">
      <c r="A1531" t="s">
        <v>170</v>
      </c>
      <c r="B1531" t="s">
        <v>171</v>
      </c>
      <c r="C1531" t="s">
        <v>173</v>
      </c>
      <c r="D1531" t="s">
        <v>172</v>
      </c>
      <c r="E1531" t="s">
        <v>54</v>
      </c>
      <c r="F1531" t="s">
        <v>54</v>
      </c>
      <c r="G1531" t="s">
        <v>161</v>
      </c>
      <c r="H1531" t="s">
        <v>24</v>
      </c>
      <c r="I1531" t="s">
        <v>169</v>
      </c>
      <c r="J1531">
        <v>0</v>
      </c>
      <c r="K1531" t="s">
        <v>19</v>
      </c>
      <c r="L1531">
        <v>2008</v>
      </c>
    </row>
    <row r="1532" spans="1:12">
      <c r="A1532" t="s">
        <v>174</v>
      </c>
      <c r="B1532" t="s">
        <v>171</v>
      </c>
      <c r="C1532" t="s">
        <v>173</v>
      </c>
      <c r="D1532" t="s">
        <v>172</v>
      </c>
      <c r="E1532" t="s">
        <v>175</v>
      </c>
      <c r="F1532" t="s">
        <v>129</v>
      </c>
      <c r="G1532" t="s">
        <v>161</v>
      </c>
      <c r="H1532" t="s">
        <v>17</v>
      </c>
      <c r="I1532" t="s">
        <v>169</v>
      </c>
      <c r="J1532">
        <v>55</v>
      </c>
      <c r="K1532" t="s">
        <v>19</v>
      </c>
      <c r="L1532">
        <v>2007</v>
      </c>
    </row>
    <row r="1533" spans="1:12">
      <c r="A1533" t="s">
        <v>174</v>
      </c>
      <c r="B1533" t="s">
        <v>179</v>
      </c>
      <c r="C1533" t="s">
        <v>180</v>
      </c>
      <c r="D1533" t="s">
        <v>181</v>
      </c>
      <c r="E1533" t="s">
        <v>182</v>
      </c>
      <c r="F1533" t="s">
        <v>156</v>
      </c>
      <c r="G1533" t="s">
        <v>161</v>
      </c>
      <c r="H1533" t="s">
        <v>17</v>
      </c>
      <c r="I1533" t="s">
        <v>169</v>
      </c>
      <c r="J1533">
        <v>28</v>
      </c>
      <c r="K1533" t="s">
        <v>19</v>
      </c>
      <c r="L1533">
        <v>2007</v>
      </c>
    </row>
    <row r="1534" spans="1:12">
      <c r="A1534" t="s">
        <v>170</v>
      </c>
      <c r="B1534" t="s">
        <v>171</v>
      </c>
      <c r="C1534" t="s">
        <v>173</v>
      </c>
      <c r="D1534" t="s">
        <v>172</v>
      </c>
      <c r="E1534" t="s">
        <v>102</v>
      </c>
      <c r="F1534" t="s">
        <v>101</v>
      </c>
      <c r="G1534" t="s">
        <v>161</v>
      </c>
      <c r="H1534" t="s">
        <v>17</v>
      </c>
      <c r="I1534" t="s">
        <v>169</v>
      </c>
      <c r="J1534">
        <v>20</v>
      </c>
      <c r="K1534" t="s">
        <v>19</v>
      </c>
      <c r="L1534">
        <v>2007</v>
      </c>
    </row>
    <row r="1535" spans="1:12">
      <c r="A1535" t="s">
        <v>174</v>
      </c>
      <c r="B1535" t="s">
        <v>198</v>
      </c>
      <c r="C1535" t="s">
        <v>225</v>
      </c>
      <c r="D1535" t="s">
        <v>226</v>
      </c>
      <c r="E1535" s="5" t="s">
        <v>227</v>
      </c>
      <c r="F1535" t="s">
        <v>132</v>
      </c>
      <c r="G1535" t="s">
        <v>161</v>
      </c>
      <c r="H1535" t="s">
        <v>17</v>
      </c>
      <c r="I1535" t="s">
        <v>169</v>
      </c>
      <c r="J1535">
        <v>15</v>
      </c>
      <c r="K1535" t="s">
        <v>19</v>
      </c>
      <c r="L1535">
        <v>2007</v>
      </c>
    </row>
    <row r="1536" spans="1:12">
      <c r="A1536" t="s">
        <v>170</v>
      </c>
      <c r="B1536" t="s">
        <v>171</v>
      </c>
      <c r="C1536" t="s">
        <v>173</v>
      </c>
      <c r="D1536" t="s">
        <v>172</v>
      </c>
      <c r="E1536" t="s">
        <v>134</v>
      </c>
      <c r="F1536" t="s">
        <v>134</v>
      </c>
      <c r="G1536" t="s">
        <v>161</v>
      </c>
      <c r="H1536" t="s">
        <v>17</v>
      </c>
      <c r="I1536" t="s">
        <v>169</v>
      </c>
      <c r="J1536">
        <v>7</v>
      </c>
      <c r="K1536" t="s">
        <v>19</v>
      </c>
      <c r="L1536">
        <v>2007</v>
      </c>
    </row>
    <row r="1537" spans="1:12">
      <c r="A1537" t="s">
        <v>174</v>
      </c>
      <c r="B1537" t="s">
        <v>171</v>
      </c>
      <c r="C1537" t="s">
        <v>173</v>
      </c>
      <c r="D1537" t="s">
        <v>172</v>
      </c>
      <c r="E1537" t="s">
        <v>177</v>
      </c>
      <c r="F1537" t="s">
        <v>14</v>
      </c>
      <c r="G1537" t="s">
        <v>161</v>
      </c>
      <c r="H1537" t="s">
        <v>17</v>
      </c>
      <c r="I1537" t="s">
        <v>169</v>
      </c>
      <c r="J1537">
        <v>7</v>
      </c>
      <c r="K1537" t="s">
        <v>19</v>
      </c>
      <c r="L1537">
        <v>2007</v>
      </c>
    </row>
    <row r="1538" spans="1:12">
      <c r="A1538" t="s">
        <v>170</v>
      </c>
      <c r="B1538" t="s">
        <v>171</v>
      </c>
      <c r="C1538" t="s">
        <v>173</v>
      </c>
      <c r="D1538" t="s">
        <v>172</v>
      </c>
      <c r="E1538" t="s">
        <v>178</v>
      </c>
      <c r="F1538" t="s">
        <v>153</v>
      </c>
      <c r="G1538" t="s">
        <v>161</v>
      </c>
      <c r="H1538" t="s">
        <v>17</v>
      </c>
      <c r="I1538" t="s">
        <v>169</v>
      </c>
      <c r="J1538">
        <v>7</v>
      </c>
      <c r="K1538" t="s">
        <v>19</v>
      </c>
      <c r="L1538">
        <v>2007</v>
      </c>
    </row>
    <row r="1539" spans="1:12">
      <c r="A1539" t="s">
        <v>174</v>
      </c>
      <c r="B1539" t="s">
        <v>194</v>
      </c>
      <c r="C1539" t="s">
        <v>203</v>
      </c>
      <c r="D1539" t="s">
        <v>204</v>
      </c>
      <c r="E1539" s="5" t="s">
        <v>205</v>
      </c>
      <c r="F1539" t="s">
        <v>133</v>
      </c>
      <c r="G1539" t="s">
        <v>161</v>
      </c>
      <c r="H1539" t="s">
        <v>17</v>
      </c>
      <c r="I1539" t="s">
        <v>169</v>
      </c>
      <c r="J1539">
        <v>7</v>
      </c>
      <c r="K1539" t="s">
        <v>19</v>
      </c>
      <c r="L1539">
        <v>2007</v>
      </c>
    </row>
    <row r="1540" spans="1:12">
      <c r="A1540" t="s">
        <v>174</v>
      </c>
      <c r="B1540" t="s">
        <v>211</v>
      </c>
      <c r="C1540" t="s">
        <v>212</v>
      </c>
      <c r="D1540" t="s">
        <v>223</v>
      </c>
      <c r="E1540" s="5" t="s">
        <v>224</v>
      </c>
      <c r="F1540" t="s">
        <v>131</v>
      </c>
      <c r="G1540" t="s">
        <v>161</v>
      </c>
      <c r="H1540" t="s">
        <v>17</v>
      </c>
      <c r="I1540" t="s">
        <v>169</v>
      </c>
      <c r="J1540">
        <v>7</v>
      </c>
      <c r="K1540" t="s">
        <v>19</v>
      </c>
      <c r="L1540">
        <v>2007</v>
      </c>
    </row>
    <row r="1541" spans="1:12">
      <c r="A1541" t="s">
        <v>170</v>
      </c>
      <c r="B1541" t="s">
        <v>171</v>
      </c>
      <c r="C1541" t="s">
        <v>173</v>
      </c>
      <c r="D1541" t="s">
        <v>172</v>
      </c>
      <c r="F1541" t="s">
        <v>154</v>
      </c>
      <c r="G1541" t="s">
        <v>161</v>
      </c>
      <c r="H1541" t="s">
        <v>17</v>
      </c>
      <c r="I1541" t="s">
        <v>169</v>
      </c>
      <c r="J1541">
        <v>4</v>
      </c>
      <c r="K1541" t="s">
        <v>19</v>
      </c>
      <c r="L1541">
        <v>2007</v>
      </c>
    </row>
    <row r="1542" spans="1:12">
      <c r="A1542" t="s">
        <v>174</v>
      </c>
      <c r="B1542" t="s">
        <v>189</v>
      </c>
      <c r="C1542" t="s">
        <v>219</v>
      </c>
      <c r="D1542" t="s">
        <v>220</v>
      </c>
      <c r="E1542" s="5" t="s">
        <v>221</v>
      </c>
      <c r="F1542" t="s">
        <v>16</v>
      </c>
      <c r="G1542" t="s">
        <v>161</v>
      </c>
      <c r="H1542" t="s">
        <v>17</v>
      </c>
      <c r="I1542" t="s">
        <v>169</v>
      </c>
      <c r="J1542">
        <v>4</v>
      </c>
      <c r="K1542" t="s">
        <v>19</v>
      </c>
      <c r="L1542">
        <v>2007</v>
      </c>
    </row>
    <row r="1543" spans="1:12">
      <c r="A1543" t="s">
        <v>170</v>
      </c>
      <c r="B1543" t="s">
        <v>183</v>
      </c>
      <c r="C1543" t="s">
        <v>206</v>
      </c>
      <c r="D1543" t="s">
        <v>207</v>
      </c>
      <c r="E1543" t="s">
        <v>139</v>
      </c>
      <c r="F1543" t="s">
        <v>139</v>
      </c>
      <c r="G1543" t="s">
        <v>161</v>
      </c>
      <c r="H1543" t="s">
        <v>17</v>
      </c>
      <c r="I1543" t="s">
        <v>169</v>
      </c>
      <c r="J1543">
        <v>3</v>
      </c>
      <c r="K1543" t="s">
        <v>19</v>
      </c>
      <c r="L1543">
        <v>2007</v>
      </c>
    </row>
    <row r="1544" spans="1:12">
      <c r="A1544" t="s">
        <v>170</v>
      </c>
      <c r="B1544" t="s">
        <v>179</v>
      </c>
      <c r="C1544" t="s">
        <v>208</v>
      </c>
      <c r="D1544" t="s">
        <v>209</v>
      </c>
      <c r="E1544" t="s">
        <v>210</v>
      </c>
      <c r="F1544" t="s">
        <v>157</v>
      </c>
      <c r="G1544" t="s">
        <v>161</v>
      </c>
      <c r="H1544" t="s">
        <v>17</v>
      </c>
      <c r="I1544" t="s">
        <v>169</v>
      </c>
      <c r="J1544">
        <v>3</v>
      </c>
      <c r="K1544" t="s">
        <v>19</v>
      </c>
      <c r="L1544">
        <v>2007</v>
      </c>
    </row>
    <row r="1545" spans="1:12">
      <c r="A1545" t="s">
        <v>170</v>
      </c>
      <c r="B1545" t="s">
        <v>171</v>
      </c>
      <c r="C1545" t="s">
        <v>173</v>
      </c>
      <c r="D1545" t="s">
        <v>172</v>
      </c>
      <c r="E1545" t="s">
        <v>176</v>
      </c>
      <c r="F1545" t="s">
        <v>152</v>
      </c>
      <c r="G1545" t="s">
        <v>161</v>
      </c>
      <c r="H1545" t="s">
        <v>17</v>
      </c>
      <c r="I1545" t="s">
        <v>169</v>
      </c>
      <c r="J1545">
        <v>2</v>
      </c>
      <c r="K1545" t="s">
        <v>19</v>
      </c>
      <c r="L1545">
        <v>2007</v>
      </c>
    </row>
    <row r="1546" spans="1:12">
      <c r="F1546" t="s">
        <v>42</v>
      </c>
      <c r="G1546" t="s">
        <v>161</v>
      </c>
      <c r="H1546" t="s">
        <v>17</v>
      </c>
      <c r="I1546" t="s">
        <v>169</v>
      </c>
      <c r="J1546">
        <v>2</v>
      </c>
      <c r="K1546" t="s">
        <v>19</v>
      </c>
      <c r="L1546">
        <v>2007</v>
      </c>
    </row>
    <row r="1547" spans="1:12">
      <c r="A1547" t="s">
        <v>170</v>
      </c>
      <c r="B1547" t="s">
        <v>194</v>
      </c>
      <c r="C1547" t="s">
        <v>195</v>
      </c>
      <c r="D1547" t="s">
        <v>196</v>
      </c>
      <c r="E1547" t="s">
        <v>197</v>
      </c>
      <c r="F1547" t="s">
        <v>158</v>
      </c>
      <c r="G1547" t="s">
        <v>161</v>
      </c>
      <c r="H1547" t="s">
        <v>17</v>
      </c>
      <c r="I1547" t="s">
        <v>169</v>
      </c>
      <c r="J1547">
        <v>2</v>
      </c>
      <c r="K1547" t="s">
        <v>19</v>
      </c>
      <c r="L1547">
        <v>2007</v>
      </c>
    </row>
    <row r="1548" spans="1:12">
      <c r="A1548" t="s">
        <v>174</v>
      </c>
      <c r="B1548" t="s">
        <v>183</v>
      </c>
      <c r="C1548" t="s">
        <v>216</v>
      </c>
      <c r="D1548" t="s">
        <v>216</v>
      </c>
      <c r="E1548" s="5" t="s">
        <v>217</v>
      </c>
      <c r="F1548" t="s">
        <v>15</v>
      </c>
      <c r="G1548" t="s">
        <v>161</v>
      </c>
      <c r="H1548" t="s">
        <v>17</v>
      </c>
      <c r="I1548" t="s">
        <v>169</v>
      </c>
      <c r="J1548">
        <v>2</v>
      </c>
      <c r="K1548" t="s">
        <v>19</v>
      </c>
      <c r="L1548">
        <v>2007</v>
      </c>
    </row>
    <row r="1549" spans="1:12">
      <c r="A1549" t="s">
        <v>174</v>
      </c>
      <c r="B1549" t="s">
        <v>171</v>
      </c>
      <c r="C1549" t="s">
        <v>173</v>
      </c>
      <c r="D1549" t="s">
        <v>172</v>
      </c>
      <c r="E1549" t="s">
        <v>230</v>
      </c>
      <c r="F1549" t="s">
        <v>155</v>
      </c>
      <c r="G1549" t="s">
        <v>161</v>
      </c>
      <c r="H1549" t="s">
        <v>17</v>
      </c>
      <c r="I1549" t="s">
        <v>169</v>
      </c>
      <c r="J1549">
        <v>2</v>
      </c>
      <c r="K1549" t="s">
        <v>19</v>
      </c>
      <c r="L1549">
        <v>2007</v>
      </c>
    </row>
    <row r="1550" spans="1:12">
      <c r="A1550" t="s">
        <v>170</v>
      </c>
      <c r="B1550" t="s">
        <v>244</v>
      </c>
      <c r="C1550" t="s">
        <v>245</v>
      </c>
      <c r="D1550" t="s">
        <v>243</v>
      </c>
      <c r="E1550" t="s">
        <v>102</v>
      </c>
      <c r="F1550" t="s">
        <v>103</v>
      </c>
      <c r="G1550" t="s">
        <v>161</v>
      </c>
      <c r="H1550" t="s">
        <v>17</v>
      </c>
      <c r="I1550" t="s">
        <v>169</v>
      </c>
      <c r="J1550">
        <v>1</v>
      </c>
      <c r="K1550" t="s">
        <v>19</v>
      </c>
      <c r="L1550">
        <v>2007</v>
      </c>
    </row>
    <row r="1551" spans="1:12">
      <c r="A1551" t="s">
        <v>174</v>
      </c>
      <c r="B1551" t="s">
        <v>171</v>
      </c>
      <c r="C1551" t="s">
        <v>173</v>
      </c>
      <c r="D1551" t="s">
        <v>172</v>
      </c>
      <c r="E1551" t="s">
        <v>248</v>
      </c>
      <c r="F1551" t="s">
        <v>116</v>
      </c>
      <c r="G1551" t="s">
        <v>161</v>
      </c>
      <c r="H1551" t="s">
        <v>17</v>
      </c>
      <c r="I1551" t="s">
        <v>169</v>
      </c>
      <c r="J1551">
        <v>1</v>
      </c>
      <c r="K1551" t="s">
        <v>19</v>
      </c>
      <c r="L1551">
        <v>2007</v>
      </c>
    </row>
    <row r="1552" spans="1:12">
      <c r="A1552" t="s">
        <v>170</v>
      </c>
      <c r="B1552" t="s">
        <v>194</v>
      </c>
      <c r="C1552" t="s">
        <v>195</v>
      </c>
      <c r="D1552" t="s">
        <v>241</v>
      </c>
      <c r="E1552" s="5" t="s">
        <v>242</v>
      </c>
      <c r="F1552" t="s">
        <v>159</v>
      </c>
      <c r="G1552" t="s">
        <v>161</v>
      </c>
      <c r="H1552" t="s">
        <v>17</v>
      </c>
      <c r="I1552" t="s">
        <v>169</v>
      </c>
      <c r="J1552">
        <v>1</v>
      </c>
      <c r="K1552" t="s">
        <v>19</v>
      </c>
      <c r="L1552">
        <v>2007</v>
      </c>
    </row>
    <row r="1553" spans="1:12">
      <c r="A1553" t="s">
        <v>170</v>
      </c>
      <c r="B1553" t="s">
        <v>183</v>
      </c>
      <c r="C1553" t="s">
        <v>184</v>
      </c>
      <c r="D1553" t="s">
        <v>202</v>
      </c>
      <c r="E1553" t="s">
        <v>46</v>
      </c>
      <c r="F1553" t="s">
        <v>46</v>
      </c>
      <c r="G1553" t="s">
        <v>161</v>
      </c>
      <c r="H1553" t="s">
        <v>17</v>
      </c>
      <c r="I1553" t="s">
        <v>169</v>
      </c>
      <c r="J1553">
        <v>1</v>
      </c>
      <c r="K1553" t="s">
        <v>19</v>
      </c>
      <c r="L1553">
        <v>2007</v>
      </c>
    </row>
    <row r="1554" spans="1:12">
      <c r="A1554" t="s">
        <v>170</v>
      </c>
      <c r="B1554" t="s">
        <v>194</v>
      </c>
      <c r="C1554" t="s">
        <v>246</v>
      </c>
      <c r="D1554" t="s">
        <v>247</v>
      </c>
      <c r="E1554" t="s">
        <v>102</v>
      </c>
      <c r="F1554" t="s">
        <v>102</v>
      </c>
      <c r="G1554" t="s">
        <v>161</v>
      </c>
      <c r="H1554" t="s">
        <v>17</v>
      </c>
      <c r="I1554" t="s">
        <v>169</v>
      </c>
      <c r="J1554">
        <v>0</v>
      </c>
      <c r="K1554" t="s">
        <v>19</v>
      </c>
      <c r="L1554">
        <v>2007</v>
      </c>
    </row>
    <row r="1555" spans="1:12">
      <c r="A1555" t="s">
        <v>170</v>
      </c>
      <c r="B1555" t="s">
        <v>171</v>
      </c>
      <c r="C1555" t="s">
        <v>173</v>
      </c>
      <c r="D1555" t="s">
        <v>172</v>
      </c>
      <c r="E1555" t="s">
        <v>188</v>
      </c>
      <c r="F1555" t="s">
        <v>137</v>
      </c>
      <c r="G1555" t="s">
        <v>161</v>
      </c>
      <c r="H1555" t="s">
        <v>17</v>
      </c>
      <c r="I1555" t="s">
        <v>169</v>
      </c>
      <c r="J1555">
        <v>0</v>
      </c>
      <c r="K1555" t="s">
        <v>19</v>
      </c>
      <c r="L1555">
        <v>2007</v>
      </c>
    </row>
    <row r="1556" spans="1:12">
      <c r="A1556" t="s">
        <v>170</v>
      </c>
      <c r="B1556" t="s">
        <v>171</v>
      </c>
      <c r="C1556" t="s">
        <v>173</v>
      </c>
      <c r="D1556" t="s">
        <v>172</v>
      </c>
      <c r="E1556" t="s">
        <v>138</v>
      </c>
      <c r="F1556" t="s">
        <v>138</v>
      </c>
      <c r="G1556" t="s">
        <v>161</v>
      </c>
      <c r="H1556" t="s">
        <v>17</v>
      </c>
      <c r="I1556" t="s">
        <v>169</v>
      </c>
      <c r="J1556">
        <v>0</v>
      </c>
      <c r="K1556" t="s">
        <v>19</v>
      </c>
      <c r="L1556">
        <v>2007</v>
      </c>
    </row>
    <row r="1557" spans="1:12">
      <c r="A1557" t="s">
        <v>174</v>
      </c>
      <c r="B1557" t="s">
        <v>211</v>
      </c>
      <c r="C1557" t="s">
        <v>212</v>
      </c>
      <c r="D1557" t="s">
        <v>213</v>
      </c>
      <c r="E1557" s="5" t="s">
        <v>214</v>
      </c>
      <c r="F1557" t="s">
        <v>140</v>
      </c>
      <c r="G1557" t="s">
        <v>161</v>
      </c>
      <c r="H1557" t="s">
        <v>17</v>
      </c>
      <c r="I1557" t="s">
        <v>169</v>
      </c>
      <c r="J1557">
        <v>0</v>
      </c>
      <c r="K1557" t="s">
        <v>19</v>
      </c>
      <c r="L1557">
        <v>2007</v>
      </c>
    </row>
    <row r="1558" spans="1:12">
      <c r="A1558" t="s">
        <v>174</v>
      </c>
      <c r="B1558" t="s">
        <v>171</v>
      </c>
      <c r="C1558" t="s">
        <v>173</v>
      </c>
      <c r="D1558" t="s">
        <v>233</v>
      </c>
      <c r="E1558" s="5" t="s">
        <v>230</v>
      </c>
      <c r="F1558" t="s">
        <v>52</v>
      </c>
      <c r="G1558" t="s">
        <v>161</v>
      </c>
      <c r="H1558" t="s">
        <v>17</v>
      </c>
      <c r="I1558" t="s">
        <v>169</v>
      </c>
      <c r="J1558">
        <v>0</v>
      </c>
      <c r="K1558" t="s">
        <v>19</v>
      </c>
      <c r="L1558">
        <v>2007</v>
      </c>
    </row>
    <row r="1559" spans="1:12">
      <c r="A1559" t="s">
        <v>170</v>
      </c>
      <c r="B1559" t="s">
        <v>198</v>
      </c>
      <c r="C1559" t="s">
        <v>199</v>
      </c>
      <c r="D1559" t="s">
        <v>239</v>
      </c>
      <c r="E1559" t="s">
        <v>142</v>
      </c>
      <c r="F1559" t="s">
        <v>142</v>
      </c>
      <c r="G1559" t="s">
        <v>161</v>
      </c>
      <c r="H1559" t="s">
        <v>17</v>
      </c>
      <c r="I1559" t="s">
        <v>169</v>
      </c>
      <c r="J1559">
        <v>0</v>
      </c>
      <c r="K1559" t="s">
        <v>19</v>
      </c>
      <c r="L1559">
        <v>2007</v>
      </c>
    </row>
    <row r="1560" spans="1:12">
      <c r="A1560" t="s">
        <v>174</v>
      </c>
      <c r="B1560" t="s">
        <v>198</v>
      </c>
      <c r="C1560" t="s">
        <v>231</v>
      </c>
      <c r="D1560" t="s">
        <v>234</v>
      </c>
      <c r="E1560" t="s">
        <v>230</v>
      </c>
      <c r="F1560" t="s">
        <v>249</v>
      </c>
      <c r="G1560" t="s">
        <v>161</v>
      </c>
      <c r="H1560" t="s">
        <v>17</v>
      </c>
      <c r="I1560" t="s">
        <v>169</v>
      </c>
      <c r="J1560">
        <v>0</v>
      </c>
      <c r="K1560" t="s">
        <v>19</v>
      </c>
      <c r="L1560">
        <v>2007</v>
      </c>
    </row>
    <row r="1561" spans="1:12">
      <c r="A1561" t="s">
        <v>170</v>
      </c>
      <c r="B1561" t="s">
        <v>171</v>
      </c>
      <c r="C1561" t="s">
        <v>173</v>
      </c>
      <c r="D1561" t="s">
        <v>172</v>
      </c>
      <c r="E1561" t="s">
        <v>54</v>
      </c>
      <c r="F1561" t="s">
        <v>54</v>
      </c>
      <c r="G1561" t="s">
        <v>161</v>
      </c>
      <c r="H1561" t="s">
        <v>17</v>
      </c>
      <c r="I1561" t="s">
        <v>169</v>
      </c>
      <c r="J1561">
        <v>0</v>
      </c>
      <c r="K1561" t="s">
        <v>19</v>
      </c>
      <c r="L1561">
        <v>2007</v>
      </c>
    </row>
    <row r="1562" spans="1:12">
      <c r="A1562" t="s">
        <v>174</v>
      </c>
      <c r="B1562" t="s">
        <v>171</v>
      </c>
      <c r="C1562" t="s">
        <v>173</v>
      </c>
      <c r="D1562" t="s">
        <v>172</v>
      </c>
      <c r="E1562" t="s">
        <v>175</v>
      </c>
      <c r="F1562" t="s">
        <v>129</v>
      </c>
      <c r="G1562" t="s">
        <v>161</v>
      </c>
      <c r="H1562" t="s">
        <v>20</v>
      </c>
      <c r="I1562" t="s">
        <v>169</v>
      </c>
      <c r="J1562">
        <v>142.5</v>
      </c>
      <c r="L1562">
        <v>2007</v>
      </c>
    </row>
    <row r="1563" spans="1:12">
      <c r="A1563" t="s">
        <v>174</v>
      </c>
      <c r="B1563" t="s">
        <v>171</v>
      </c>
      <c r="C1563" t="s">
        <v>173</v>
      </c>
      <c r="D1563" t="s">
        <v>172</v>
      </c>
      <c r="E1563" t="s">
        <v>177</v>
      </c>
      <c r="F1563" t="s">
        <v>14</v>
      </c>
      <c r="G1563" t="s">
        <v>161</v>
      </c>
      <c r="H1563" t="s">
        <v>20</v>
      </c>
      <c r="I1563" t="s">
        <v>169</v>
      </c>
      <c r="J1563">
        <v>135.6</v>
      </c>
      <c r="L1563">
        <v>2007</v>
      </c>
    </row>
    <row r="1564" spans="1:12">
      <c r="A1564" t="s">
        <v>174</v>
      </c>
      <c r="B1564" t="s">
        <v>198</v>
      </c>
      <c r="C1564" t="s">
        <v>225</v>
      </c>
      <c r="D1564" t="s">
        <v>226</v>
      </c>
      <c r="E1564" s="5" t="s">
        <v>227</v>
      </c>
      <c r="F1564" t="s">
        <v>132</v>
      </c>
      <c r="G1564" t="s">
        <v>161</v>
      </c>
      <c r="H1564" t="s">
        <v>20</v>
      </c>
      <c r="I1564" t="s">
        <v>169</v>
      </c>
      <c r="J1564">
        <v>133.69999999999999</v>
      </c>
      <c r="L1564">
        <v>2007</v>
      </c>
    </row>
    <row r="1565" spans="1:12">
      <c r="A1565" t="s">
        <v>174</v>
      </c>
      <c r="B1565" t="s">
        <v>179</v>
      </c>
      <c r="C1565" t="s">
        <v>180</v>
      </c>
      <c r="D1565" t="s">
        <v>181</v>
      </c>
      <c r="E1565" t="s">
        <v>182</v>
      </c>
      <c r="F1565" t="s">
        <v>156</v>
      </c>
      <c r="G1565" t="s">
        <v>161</v>
      </c>
      <c r="H1565" t="s">
        <v>20</v>
      </c>
      <c r="I1565" t="s">
        <v>169</v>
      </c>
      <c r="J1565">
        <v>131.80000000000001</v>
      </c>
      <c r="L1565">
        <v>2007</v>
      </c>
    </row>
    <row r="1566" spans="1:12">
      <c r="A1566" t="s">
        <v>174</v>
      </c>
      <c r="B1566" t="s">
        <v>189</v>
      </c>
      <c r="C1566" t="s">
        <v>219</v>
      </c>
      <c r="D1566" t="s">
        <v>220</v>
      </c>
      <c r="E1566" s="5" t="s">
        <v>221</v>
      </c>
      <c r="F1566" t="s">
        <v>16</v>
      </c>
      <c r="G1566" t="s">
        <v>161</v>
      </c>
      <c r="H1566" t="s">
        <v>20</v>
      </c>
      <c r="I1566" t="s">
        <v>169</v>
      </c>
      <c r="J1566">
        <v>131.19999999999999</v>
      </c>
      <c r="L1566">
        <v>2007</v>
      </c>
    </row>
    <row r="1567" spans="1:12">
      <c r="A1567" t="s">
        <v>170</v>
      </c>
      <c r="B1567" t="s">
        <v>171</v>
      </c>
      <c r="C1567" t="s">
        <v>173</v>
      </c>
      <c r="D1567" t="s">
        <v>172</v>
      </c>
      <c r="E1567" t="s">
        <v>134</v>
      </c>
      <c r="F1567" t="s">
        <v>134</v>
      </c>
      <c r="G1567" t="s">
        <v>161</v>
      </c>
      <c r="H1567" t="s">
        <v>20</v>
      </c>
      <c r="I1567" t="s">
        <v>169</v>
      </c>
      <c r="J1567">
        <v>130.69999999999999</v>
      </c>
      <c r="L1567">
        <v>2007</v>
      </c>
    </row>
    <row r="1568" spans="1:12">
      <c r="A1568" t="s">
        <v>174</v>
      </c>
      <c r="B1568" t="s">
        <v>211</v>
      </c>
      <c r="C1568" t="s">
        <v>212</v>
      </c>
      <c r="D1568" t="s">
        <v>223</v>
      </c>
      <c r="E1568" s="5" t="s">
        <v>224</v>
      </c>
      <c r="F1568" t="s">
        <v>131</v>
      </c>
      <c r="G1568" t="s">
        <v>161</v>
      </c>
      <c r="H1568" t="s">
        <v>20</v>
      </c>
      <c r="I1568" t="s">
        <v>169</v>
      </c>
      <c r="J1568">
        <v>130.1</v>
      </c>
      <c r="L1568">
        <v>2007</v>
      </c>
    </row>
    <row r="1569" spans="1:12">
      <c r="A1569" t="s">
        <v>170</v>
      </c>
      <c r="B1569" t="s">
        <v>171</v>
      </c>
      <c r="C1569" t="s">
        <v>173</v>
      </c>
      <c r="D1569" t="s">
        <v>172</v>
      </c>
      <c r="E1569" t="s">
        <v>188</v>
      </c>
      <c r="F1569" t="s">
        <v>137</v>
      </c>
      <c r="G1569" t="s">
        <v>161</v>
      </c>
      <c r="H1569" t="s">
        <v>20</v>
      </c>
      <c r="I1569" t="s">
        <v>169</v>
      </c>
      <c r="J1569">
        <v>129.80000000000001</v>
      </c>
      <c r="L1569">
        <v>2007</v>
      </c>
    </row>
    <row r="1570" spans="1:12">
      <c r="A1570" t="s">
        <v>174</v>
      </c>
      <c r="B1570" t="s">
        <v>194</v>
      </c>
      <c r="C1570" t="s">
        <v>203</v>
      </c>
      <c r="D1570" t="s">
        <v>204</v>
      </c>
      <c r="E1570" s="5" t="s">
        <v>205</v>
      </c>
      <c r="F1570" t="s">
        <v>133</v>
      </c>
      <c r="G1570" t="s">
        <v>161</v>
      </c>
      <c r="H1570" t="s">
        <v>20</v>
      </c>
      <c r="I1570" t="s">
        <v>169</v>
      </c>
      <c r="J1570">
        <v>129.69999999999999</v>
      </c>
      <c r="L1570">
        <v>2007</v>
      </c>
    </row>
    <row r="1571" spans="1:12">
      <c r="A1571" t="s">
        <v>170</v>
      </c>
      <c r="B1571" t="s">
        <v>194</v>
      </c>
      <c r="C1571" t="s">
        <v>246</v>
      </c>
      <c r="D1571" t="s">
        <v>247</v>
      </c>
      <c r="E1571" t="s">
        <v>102</v>
      </c>
      <c r="F1571" t="s">
        <v>102</v>
      </c>
      <c r="G1571" t="s">
        <v>161</v>
      </c>
      <c r="H1571" t="s">
        <v>20</v>
      </c>
      <c r="I1571" t="s">
        <v>169</v>
      </c>
      <c r="J1571">
        <v>129.5</v>
      </c>
      <c r="L1571">
        <v>2007</v>
      </c>
    </row>
    <row r="1572" spans="1:12">
      <c r="A1572" t="s">
        <v>170</v>
      </c>
      <c r="B1572" t="s">
        <v>171</v>
      </c>
      <c r="C1572" t="s">
        <v>173</v>
      </c>
      <c r="D1572" t="s">
        <v>172</v>
      </c>
      <c r="E1572" t="s">
        <v>102</v>
      </c>
      <c r="F1572" t="s">
        <v>101</v>
      </c>
      <c r="G1572" t="s">
        <v>161</v>
      </c>
      <c r="H1572" t="s">
        <v>20</v>
      </c>
      <c r="I1572" t="s">
        <v>169</v>
      </c>
      <c r="J1572">
        <v>129.30000000000001</v>
      </c>
      <c r="L1572">
        <v>2007</v>
      </c>
    </row>
    <row r="1573" spans="1:12">
      <c r="A1573" t="s">
        <v>174</v>
      </c>
      <c r="B1573" t="s">
        <v>171</v>
      </c>
      <c r="C1573" t="s">
        <v>173</v>
      </c>
      <c r="D1573" t="s">
        <v>233</v>
      </c>
      <c r="E1573" s="5" t="s">
        <v>230</v>
      </c>
      <c r="F1573" t="s">
        <v>52</v>
      </c>
      <c r="G1573" t="s">
        <v>161</v>
      </c>
      <c r="H1573" t="s">
        <v>20</v>
      </c>
      <c r="I1573" t="s">
        <v>169</v>
      </c>
      <c r="J1573">
        <v>129.30000000000001</v>
      </c>
      <c r="L1573">
        <v>2007</v>
      </c>
    </row>
    <row r="1574" spans="1:12">
      <c r="A1574" t="s">
        <v>170</v>
      </c>
      <c r="B1574" t="s">
        <v>171</v>
      </c>
      <c r="C1574" t="s">
        <v>173</v>
      </c>
      <c r="D1574" t="s">
        <v>172</v>
      </c>
      <c r="E1574" t="s">
        <v>54</v>
      </c>
      <c r="F1574" t="s">
        <v>54</v>
      </c>
      <c r="G1574" t="s">
        <v>161</v>
      </c>
      <c r="H1574" t="s">
        <v>20</v>
      </c>
      <c r="I1574" t="s">
        <v>169</v>
      </c>
      <c r="J1574">
        <v>128.5</v>
      </c>
      <c r="L1574">
        <v>2007</v>
      </c>
    </row>
    <row r="1575" spans="1:12">
      <c r="A1575" t="s">
        <v>170</v>
      </c>
      <c r="B1575" t="s">
        <v>171</v>
      </c>
      <c r="C1575" t="s">
        <v>173</v>
      </c>
      <c r="D1575" t="s">
        <v>172</v>
      </c>
      <c r="E1575" t="s">
        <v>176</v>
      </c>
      <c r="F1575" t="s">
        <v>152</v>
      </c>
      <c r="G1575" t="s">
        <v>161</v>
      </c>
      <c r="H1575" t="s">
        <v>20</v>
      </c>
      <c r="I1575" t="s">
        <v>169</v>
      </c>
      <c r="J1575">
        <v>128.19999999999999</v>
      </c>
      <c r="L1575">
        <v>2007</v>
      </c>
    </row>
    <row r="1576" spans="1:12">
      <c r="A1576" t="s">
        <v>174</v>
      </c>
      <c r="B1576" t="s">
        <v>183</v>
      </c>
      <c r="C1576" t="s">
        <v>216</v>
      </c>
      <c r="D1576" t="s">
        <v>216</v>
      </c>
      <c r="E1576" s="5" t="s">
        <v>217</v>
      </c>
      <c r="F1576" t="s">
        <v>15</v>
      </c>
      <c r="G1576" t="s">
        <v>161</v>
      </c>
      <c r="H1576" t="s">
        <v>20</v>
      </c>
      <c r="I1576" t="s">
        <v>169</v>
      </c>
      <c r="J1576">
        <v>128.19999999999999</v>
      </c>
      <c r="L1576">
        <v>2007</v>
      </c>
    </row>
    <row r="1577" spans="1:12">
      <c r="A1577" t="s">
        <v>170</v>
      </c>
      <c r="B1577" t="s">
        <v>171</v>
      </c>
      <c r="C1577" t="s">
        <v>173</v>
      </c>
      <c r="D1577" t="s">
        <v>172</v>
      </c>
      <c r="F1577" t="s">
        <v>154</v>
      </c>
      <c r="G1577" t="s">
        <v>161</v>
      </c>
      <c r="H1577" t="s">
        <v>20</v>
      </c>
      <c r="I1577" t="s">
        <v>169</v>
      </c>
      <c r="J1577">
        <v>128</v>
      </c>
      <c r="L1577">
        <v>2007</v>
      </c>
    </row>
    <row r="1578" spans="1:12">
      <c r="A1578" t="s">
        <v>170</v>
      </c>
      <c r="B1578" t="s">
        <v>171</v>
      </c>
      <c r="C1578" t="s">
        <v>173</v>
      </c>
      <c r="D1578" t="s">
        <v>172</v>
      </c>
      <c r="E1578" t="s">
        <v>178</v>
      </c>
      <c r="F1578" t="s">
        <v>153</v>
      </c>
      <c r="G1578" t="s">
        <v>161</v>
      </c>
      <c r="H1578" t="s">
        <v>20</v>
      </c>
      <c r="I1578" t="s">
        <v>169</v>
      </c>
      <c r="J1578">
        <v>127.7</v>
      </c>
      <c r="L1578">
        <v>2007</v>
      </c>
    </row>
    <row r="1579" spans="1:12">
      <c r="A1579" t="s">
        <v>174</v>
      </c>
      <c r="B1579" t="s">
        <v>211</v>
      </c>
      <c r="C1579" t="s">
        <v>212</v>
      </c>
      <c r="D1579" t="s">
        <v>213</v>
      </c>
      <c r="E1579" s="5" t="s">
        <v>214</v>
      </c>
      <c r="F1579" t="s">
        <v>140</v>
      </c>
      <c r="G1579" t="s">
        <v>161</v>
      </c>
      <c r="H1579" t="s">
        <v>20</v>
      </c>
      <c r="I1579" t="s">
        <v>169</v>
      </c>
      <c r="J1579">
        <v>127.6</v>
      </c>
      <c r="L1579">
        <v>2007</v>
      </c>
    </row>
    <row r="1580" spans="1:12">
      <c r="A1580" t="s">
        <v>170</v>
      </c>
      <c r="B1580" t="s">
        <v>244</v>
      </c>
      <c r="C1580" t="s">
        <v>245</v>
      </c>
      <c r="D1580" t="s">
        <v>243</v>
      </c>
      <c r="E1580" t="s">
        <v>102</v>
      </c>
      <c r="F1580" t="s">
        <v>103</v>
      </c>
      <c r="G1580" t="s">
        <v>161</v>
      </c>
      <c r="H1580" t="s">
        <v>20</v>
      </c>
      <c r="I1580" t="s">
        <v>169</v>
      </c>
      <c r="J1580">
        <v>127.2</v>
      </c>
      <c r="L1580">
        <v>2007</v>
      </c>
    </row>
    <row r="1581" spans="1:12">
      <c r="A1581" t="s">
        <v>170</v>
      </c>
      <c r="B1581" t="s">
        <v>194</v>
      </c>
      <c r="C1581" t="s">
        <v>195</v>
      </c>
      <c r="D1581" t="s">
        <v>241</v>
      </c>
      <c r="E1581" s="5" t="s">
        <v>242</v>
      </c>
      <c r="F1581" t="s">
        <v>159</v>
      </c>
      <c r="G1581" t="s">
        <v>161</v>
      </c>
      <c r="H1581" t="s">
        <v>20</v>
      </c>
      <c r="I1581" t="s">
        <v>169</v>
      </c>
      <c r="J1581">
        <v>126.6</v>
      </c>
      <c r="L1581">
        <v>2007</v>
      </c>
    </row>
    <row r="1582" spans="1:12">
      <c r="A1582" t="s">
        <v>170</v>
      </c>
      <c r="B1582" t="s">
        <v>171</v>
      </c>
      <c r="C1582" t="s">
        <v>173</v>
      </c>
      <c r="D1582" t="s">
        <v>172</v>
      </c>
      <c r="E1582" t="s">
        <v>138</v>
      </c>
      <c r="F1582" t="s">
        <v>138</v>
      </c>
      <c r="G1582" t="s">
        <v>161</v>
      </c>
      <c r="H1582" t="s">
        <v>20</v>
      </c>
      <c r="I1582" t="s">
        <v>169</v>
      </c>
      <c r="J1582">
        <v>126.5</v>
      </c>
      <c r="L1582">
        <v>2007</v>
      </c>
    </row>
    <row r="1583" spans="1:12">
      <c r="A1583" t="s">
        <v>174</v>
      </c>
      <c r="B1583" t="s">
        <v>171</v>
      </c>
      <c r="C1583" t="s">
        <v>173</v>
      </c>
      <c r="D1583" t="s">
        <v>172</v>
      </c>
      <c r="E1583" t="s">
        <v>248</v>
      </c>
      <c r="F1583" t="s">
        <v>116</v>
      </c>
      <c r="G1583" t="s">
        <v>161</v>
      </c>
      <c r="H1583" t="s">
        <v>20</v>
      </c>
      <c r="I1583" t="s">
        <v>169</v>
      </c>
      <c r="J1583">
        <v>126.3</v>
      </c>
      <c r="L1583">
        <v>2007</v>
      </c>
    </row>
    <row r="1584" spans="1:12">
      <c r="A1584" t="s">
        <v>170</v>
      </c>
      <c r="B1584" t="s">
        <v>183</v>
      </c>
      <c r="C1584" t="s">
        <v>184</v>
      </c>
      <c r="D1584" t="s">
        <v>202</v>
      </c>
      <c r="E1584" t="s">
        <v>46</v>
      </c>
      <c r="F1584" t="s">
        <v>46</v>
      </c>
      <c r="G1584" t="s">
        <v>161</v>
      </c>
      <c r="H1584" t="s">
        <v>20</v>
      </c>
      <c r="I1584" t="s">
        <v>169</v>
      </c>
      <c r="J1584">
        <v>126.2</v>
      </c>
      <c r="L1584">
        <v>2007</v>
      </c>
    </row>
    <row r="1585" spans="1:12">
      <c r="A1585" t="s">
        <v>170</v>
      </c>
      <c r="B1585" t="s">
        <v>183</v>
      </c>
      <c r="C1585" t="s">
        <v>206</v>
      </c>
      <c r="D1585" t="s">
        <v>207</v>
      </c>
      <c r="E1585" t="s">
        <v>139</v>
      </c>
      <c r="F1585" t="s">
        <v>139</v>
      </c>
      <c r="G1585" t="s">
        <v>161</v>
      </c>
      <c r="H1585" t="s">
        <v>20</v>
      </c>
      <c r="I1585" t="s">
        <v>169</v>
      </c>
      <c r="J1585">
        <v>126.1</v>
      </c>
      <c r="L1585">
        <v>2007</v>
      </c>
    </row>
    <row r="1586" spans="1:12">
      <c r="A1586" t="s">
        <v>174</v>
      </c>
      <c r="B1586" t="s">
        <v>198</v>
      </c>
      <c r="C1586" t="s">
        <v>231</v>
      </c>
      <c r="D1586" t="s">
        <v>234</v>
      </c>
      <c r="E1586" t="s">
        <v>230</v>
      </c>
      <c r="F1586" t="s">
        <v>249</v>
      </c>
      <c r="G1586" t="s">
        <v>161</v>
      </c>
      <c r="H1586" t="s">
        <v>20</v>
      </c>
      <c r="I1586" t="s">
        <v>169</v>
      </c>
      <c r="J1586">
        <v>126.1</v>
      </c>
      <c r="L1586">
        <v>2007</v>
      </c>
    </row>
    <row r="1587" spans="1:12">
      <c r="A1587" t="s">
        <v>170</v>
      </c>
      <c r="B1587" t="s">
        <v>179</v>
      </c>
      <c r="C1587" t="s">
        <v>208</v>
      </c>
      <c r="D1587" t="s">
        <v>209</v>
      </c>
      <c r="E1587" t="s">
        <v>210</v>
      </c>
      <c r="F1587" t="s">
        <v>157</v>
      </c>
      <c r="G1587" t="s">
        <v>161</v>
      </c>
      <c r="H1587" t="s">
        <v>20</v>
      </c>
      <c r="I1587" t="s">
        <v>169</v>
      </c>
      <c r="J1587">
        <v>126</v>
      </c>
      <c r="L1587">
        <v>2007</v>
      </c>
    </row>
    <row r="1588" spans="1:12">
      <c r="A1588" t="s">
        <v>174</v>
      </c>
      <c r="B1588" t="s">
        <v>171</v>
      </c>
      <c r="C1588" t="s">
        <v>173</v>
      </c>
      <c r="D1588" t="s">
        <v>172</v>
      </c>
      <c r="E1588" t="s">
        <v>230</v>
      </c>
      <c r="F1588" t="s">
        <v>155</v>
      </c>
      <c r="G1588" t="s">
        <v>161</v>
      </c>
      <c r="H1588" t="s">
        <v>20</v>
      </c>
      <c r="I1588" t="s">
        <v>169</v>
      </c>
      <c r="J1588">
        <v>125.5</v>
      </c>
      <c r="L1588">
        <v>2007</v>
      </c>
    </row>
    <row r="1589" spans="1:12">
      <c r="A1589" t="s">
        <v>170</v>
      </c>
      <c r="B1589" t="s">
        <v>198</v>
      </c>
      <c r="C1589" t="s">
        <v>199</v>
      </c>
      <c r="D1589" t="s">
        <v>239</v>
      </c>
      <c r="E1589" t="s">
        <v>142</v>
      </c>
      <c r="F1589" t="s">
        <v>142</v>
      </c>
      <c r="G1589" t="s">
        <v>161</v>
      </c>
      <c r="H1589" t="s">
        <v>20</v>
      </c>
      <c r="I1589" t="s">
        <v>169</v>
      </c>
      <c r="J1589">
        <v>125</v>
      </c>
      <c r="L1589">
        <v>2007</v>
      </c>
    </row>
    <row r="1590" spans="1:12">
      <c r="F1590" t="s">
        <v>42</v>
      </c>
      <c r="G1590" t="s">
        <v>161</v>
      </c>
      <c r="H1590" t="s">
        <v>20</v>
      </c>
      <c r="I1590" t="s">
        <v>169</v>
      </c>
      <c r="J1590">
        <v>124.8</v>
      </c>
      <c r="L1590">
        <v>2007</v>
      </c>
    </row>
    <row r="1591" spans="1:12">
      <c r="A1591" t="s">
        <v>170</v>
      </c>
      <c r="B1591" t="s">
        <v>194</v>
      </c>
      <c r="C1591" t="s">
        <v>195</v>
      </c>
      <c r="D1591" t="s">
        <v>196</v>
      </c>
      <c r="E1591" t="s">
        <v>197</v>
      </c>
      <c r="F1591" t="s">
        <v>158</v>
      </c>
      <c r="G1591" t="s">
        <v>161</v>
      </c>
      <c r="H1591" t="s">
        <v>20</v>
      </c>
      <c r="I1591" t="s">
        <v>169</v>
      </c>
      <c r="J1591">
        <v>124.6</v>
      </c>
      <c r="L1591">
        <v>2007</v>
      </c>
    </row>
    <row r="1592" spans="1:12">
      <c r="A1592" t="s">
        <v>174</v>
      </c>
      <c r="B1592" t="s">
        <v>171</v>
      </c>
      <c r="C1592" t="s">
        <v>173</v>
      </c>
      <c r="D1592" t="s">
        <v>172</v>
      </c>
      <c r="E1592" t="s">
        <v>175</v>
      </c>
      <c r="F1592" t="s">
        <v>129</v>
      </c>
      <c r="G1592" t="s">
        <v>161</v>
      </c>
      <c r="H1592" t="s">
        <v>21</v>
      </c>
      <c r="I1592" t="s">
        <v>169</v>
      </c>
      <c r="J1592">
        <v>471</v>
      </c>
      <c r="K1592" t="s">
        <v>19</v>
      </c>
      <c r="L1592">
        <v>2007</v>
      </c>
    </row>
    <row r="1593" spans="1:12">
      <c r="A1593" t="s">
        <v>170</v>
      </c>
      <c r="B1593" t="s">
        <v>171</v>
      </c>
      <c r="C1593" t="s">
        <v>173</v>
      </c>
      <c r="D1593" t="s">
        <v>172</v>
      </c>
      <c r="E1593" t="s">
        <v>102</v>
      </c>
      <c r="F1593" t="s">
        <v>101</v>
      </c>
      <c r="G1593" t="s">
        <v>161</v>
      </c>
      <c r="H1593" t="s">
        <v>21</v>
      </c>
      <c r="I1593" t="s">
        <v>169</v>
      </c>
      <c r="J1593">
        <v>339</v>
      </c>
      <c r="K1593" t="s">
        <v>19</v>
      </c>
      <c r="L1593">
        <v>2007</v>
      </c>
    </row>
    <row r="1594" spans="1:12">
      <c r="A1594" t="s">
        <v>174</v>
      </c>
      <c r="B1594" t="s">
        <v>179</v>
      </c>
      <c r="C1594" t="s">
        <v>180</v>
      </c>
      <c r="D1594" t="s">
        <v>181</v>
      </c>
      <c r="E1594" t="s">
        <v>182</v>
      </c>
      <c r="F1594" t="s">
        <v>156</v>
      </c>
      <c r="G1594" t="s">
        <v>161</v>
      </c>
      <c r="H1594" t="s">
        <v>21</v>
      </c>
      <c r="I1594" t="s">
        <v>169</v>
      </c>
      <c r="J1594">
        <v>279</v>
      </c>
      <c r="K1594" t="s">
        <v>19</v>
      </c>
      <c r="L1594">
        <v>2007</v>
      </c>
    </row>
    <row r="1595" spans="1:12">
      <c r="A1595" t="s">
        <v>170</v>
      </c>
      <c r="B1595" t="s">
        <v>179</v>
      </c>
      <c r="C1595" t="s">
        <v>208</v>
      </c>
      <c r="D1595" t="s">
        <v>209</v>
      </c>
      <c r="E1595" t="s">
        <v>210</v>
      </c>
      <c r="F1595" t="s">
        <v>157</v>
      </c>
      <c r="G1595" t="s">
        <v>161</v>
      </c>
      <c r="H1595" t="s">
        <v>21</v>
      </c>
      <c r="I1595" t="s">
        <v>169</v>
      </c>
      <c r="J1595">
        <v>239</v>
      </c>
      <c r="K1595" t="s">
        <v>19</v>
      </c>
      <c r="L1595">
        <v>2007</v>
      </c>
    </row>
    <row r="1596" spans="1:12">
      <c r="A1596" t="s">
        <v>170</v>
      </c>
      <c r="B1596" t="s">
        <v>171</v>
      </c>
      <c r="C1596" t="s">
        <v>173</v>
      </c>
      <c r="D1596" t="s">
        <v>172</v>
      </c>
      <c r="E1596" t="s">
        <v>134</v>
      </c>
      <c r="F1596" t="s">
        <v>134</v>
      </c>
      <c r="G1596" t="s">
        <v>161</v>
      </c>
      <c r="H1596" t="s">
        <v>21</v>
      </c>
      <c r="I1596" t="s">
        <v>169</v>
      </c>
      <c r="J1596">
        <v>236</v>
      </c>
      <c r="K1596" t="s">
        <v>19</v>
      </c>
      <c r="L1596">
        <v>2007</v>
      </c>
    </row>
    <row r="1597" spans="1:12">
      <c r="F1597" t="s">
        <v>42</v>
      </c>
      <c r="G1597" t="s">
        <v>161</v>
      </c>
      <c r="H1597" t="s">
        <v>21</v>
      </c>
      <c r="I1597" t="s">
        <v>169</v>
      </c>
      <c r="J1597">
        <v>201</v>
      </c>
      <c r="K1597" t="s">
        <v>19</v>
      </c>
      <c r="L1597">
        <v>2007</v>
      </c>
    </row>
    <row r="1598" spans="1:12">
      <c r="A1598" t="s">
        <v>174</v>
      </c>
      <c r="B1598" t="s">
        <v>198</v>
      </c>
      <c r="C1598" t="s">
        <v>225</v>
      </c>
      <c r="D1598" t="s">
        <v>226</v>
      </c>
      <c r="E1598" s="5" t="s">
        <v>227</v>
      </c>
      <c r="F1598" t="s">
        <v>132</v>
      </c>
      <c r="G1598" t="s">
        <v>161</v>
      </c>
      <c r="H1598" t="s">
        <v>21</v>
      </c>
      <c r="I1598" t="s">
        <v>169</v>
      </c>
      <c r="J1598">
        <v>188</v>
      </c>
      <c r="K1598" t="s">
        <v>19</v>
      </c>
      <c r="L1598">
        <v>2007</v>
      </c>
    </row>
    <row r="1599" spans="1:12">
      <c r="A1599" t="s">
        <v>174</v>
      </c>
      <c r="B1599" t="s">
        <v>211</v>
      </c>
      <c r="C1599" t="s">
        <v>212</v>
      </c>
      <c r="D1599" t="s">
        <v>223</v>
      </c>
      <c r="E1599" s="5" t="s">
        <v>224</v>
      </c>
      <c r="F1599" t="s">
        <v>131</v>
      </c>
      <c r="G1599" t="s">
        <v>161</v>
      </c>
      <c r="H1599" t="s">
        <v>21</v>
      </c>
      <c r="I1599" t="s">
        <v>169</v>
      </c>
      <c r="J1599">
        <v>178</v>
      </c>
      <c r="K1599" t="s">
        <v>19</v>
      </c>
      <c r="L1599">
        <v>2007</v>
      </c>
    </row>
    <row r="1600" spans="1:12">
      <c r="A1600" t="s">
        <v>170</v>
      </c>
      <c r="B1600" t="s">
        <v>171</v>
      </c>
      <c r="C1600" t="s">
        <v>173</v>
      </c>
      <c r="D1600" t="s">
        <v>172</v>
      </c>
      <c r="E1600" t="s">
        <v>178</v>
      </c>
      <c r="F1600" t="s">
        <v>153</v>
      </c>
      <c r="G1600" t="s">
        <v>161</v>
      </c>
      <c r="H1600" t="s">
        <v>21</v>
      </c>
      <c r="I1600" t="s">
        <v>169</v>
      </c>
      <c r="J1600">
        <v>171</v>
      </c>
      <c r="K1600" t="s">
        <v>19</v>
      </c>
      <c r="L1600">
        <v>2007</v>
      </c>
    </row>
    <row r="1601" spans="1:12">
      <c r="A1601" t="s">
        <v>174</v>
      </c>
      <c r="B1601" t="s">
        <v>171</v>
      </c>
      <c r="C1601" t="s">
        <v>173</v>
      </c>
      <c r="D1601" t="s">
        <v>172</v>
      </c>
      <c r="E1601" t="s">
        <v>177</v>
      </c>
      <c r="F1601" t="s">
        <v>14</v>
      </c>
      <c r="G1601" t="s">
        <v>161</v>
      </c>
      <c r="H1601" t="s">
        <v>21</v>
      </c>
      <c r="I1601" t="s">
        <v>169</v>
      </c>
      <c r="J1601">
        <v>148</v>
      </c>
      <c r="K1601" t="s">
        <v>19</v>
      </c>
      <c r="L1601">
        <v>2007</v>
      </c>
    </row>
    <row r="1602" spans="1:12">
      <c r="A1602" t="s">
        <v>174</v>
      </c>
      <c r="B1602" t="s">
        <v>189</v>
      </c>
      <c r="C1602" t="s">
        <v>219</v>
      </c>
      <c r="D1602" t="s">
        <v>220</v>
      </c>
      <c r="E1602" s="5" t="s">
        <v>221</v>
      </c>
      <c r="F1602" t="s">
        <v>16</v>
      </c>
      <c r="G1602" t="s">
        <v>161</v>
      </c>
      <c r="H1602" t="s">
        <v>21</v>
      </c>
      <c r="I1602" t="s">
        <v>169</v>
      </c>
      <c r="J1602">
        <v>143</v>
      </c>
      <c r="K1602" t="s">
        <v>19</v>
      </c>
      <c r="L1602">
        <v>2007</v>
      </c>
    </row>
    <row r="1603" spans="1:12">
      <c r="A1603" t="s">
        <v>170</v>
      </c>
      <c r="B1603" t="s">
        <v>194</v>
      </c>
      <c r="C1603" t="s">
        <v>195</v>
      </c>
      <c r="D1603" t="s">
        <v>196</v>
      </c>
      <c r="E1603" t="s">
        <v>197</v>
      </c>
      <c r="F1603" t="s">
        <v>158</v>
      </c>
      <c r="G1603" t="s">
        <v>161</v>
      </c>
      <c r="H1603" t="s">
        <v>21</v>
      </c>
      <c r="I1603" t="s">
        <v>169</v>
      </c>
      <c r="J1603">
        <v>127</v>
      </c>
      <c r="K1603" t="s">
        <v>19</v>
      </c>
      <c r="L1603">
        <v>2007</v>
      </c>
    </row>
    <row r="1604" spans="1:12">
      <c r="A1604" t="s">
        <v>174</v>
      </c>
      <c r="B1604" t="s">
        <v>194</v>
      </c>
      <c r="C1604" t="s">
        <v>203</v>
      </c>
      <c r="D1604" t="s">
        <v>204</v>
      </c>
      <c r="E1604" s="5" t="s">
        <v>205</v>
      </c>
      <c r="F1604" t="s">
        <v>133</v>
      </c>
      <c r="G1604" t="s">
        <v>161</v>
      </c>
      <c r="H1604" t="s">
        <v>21</v>
      </c>
      <c r="I1604" t="s">
        <v>169</v>
      </c>
      <c r="J1604">
        <v>126</v>
      </c>
      <c r="K1604" t="s">
        <v>19</v>
      </c>
      <c r="L1604">
        <v>2007</v>
      </c>
    </row>
    <row r="1605" spans="1:12">
      <c r="A1605" t="s">
        <v>174</v>
      </c>
      <c r="B1605" t="s">
        <v>211</v>
      </c>
      <c r="C1605" t="s">
        <v>212</v>
      </c>
      <c r="D1605" t="s">
        <v>213</v>
      </c>
      <c r="E1605" s="5" t="s">
        <v>214</v>
      </c>
      <c r="F1605" t="s">
        <v>140</v>
      </c>
      <c r="G1605" t="s">
        <v>161</v>
      </c>
      <c r="H1605" t="s">
        <v>21</v>
      </c>
      <c r="I1605" t="s">
        <v>169</v>
      </c>
      <c r="J1605">
        <v>112</v>
      </c>
      <c r="K1605" t="s">
        <v>19</v>
      </c>
      <c r="L1605">
        <v>2007</v>
      </c>
    </row>
    <row r="1606" spans="1:12">
      <c r="A1606" t="s">
        <v>174</v>
      </c>
      <c r="B1606" t="s">
        <v>183</v>
      </c>
      <c r="C1606" t="s">
        <v>216</v>
      </c>
      <c r="D1606" t="s">
        <v>216</v>
      </c>
      <c r="E1606" s="5" t="s">
        <v>217</v>
      </c>
      <c r="F1606" t="s">
        <v>15</v>
      </c>
      <c r="G1606" t="s">
        <v>161</v>
      </c>
      <c r="H1606" t="s">
        <v>21</v>
      </c>
      <c r="I1606" t="s">
        <v>169</v>
      </c>
      <c r="J1606">
        <v>109</v>
      </c>
      <c r="K1606" t="s">
        <v>19</v>
      </c>
      <c r="L1606">
        <v>2007</v>
      </c>
    </row>
    <row r="1607" spans="1:12">
      <c r="A1607" t="s">
        <v>170</v>
      </c>
      <c r="B1607" t="s">
        <v>183</v>
      </c>
      <c r="C1607" t="s">
        <v>206</v>
      </c>
      <c r="D1607" t="s">
        <v>207</v>
      </c>
      <c r="E1607" t="s">
        <v>139</v>
      </c>
      <c r="F1607" t="s">
        <v>139</v>
      </c>
      <c r="G1607" t="s">
        <v>161</v>
      </c>
      <c r="H1607" t="s">
        <v>21</v>
      </c>
      <c r="I1607" t="s">
        <v>169</v>
      </c>
      <c r="J1607">
        <v>100</v>
      </c>
      <c r="K1607" t="s">
        <v>19</v>
      </c>
      <c r="L1607">
        <v>2007</v>
      </c>
    </row>
    <row r="1608" spans="1:12">
      <c r="A1608" t="s">
        <v>174</v>
      </c>
      <c r="B1608" t="s">
        <v>171</v>
      </c>
      <c r="C1608" t="s">
        <v>173</v>
      </c>
      <c r="D1608" t="s">
        <v>233</v>
      </c>
      <c r="E1608" s="5" t="s">
        <v>230</v>
      </c>
      <c r="F1608" t="s">
        <v>52</v>
      </c>
      <c r="G1608" t="s">
        <v>161</v>
      </c>
      <c r="H1608" t="s">
        <v>21</v>
      </c>
      <c r="I1608" t="s">
        <v>169</v>
      </c>
      <c r="J1608">
        <v>90</v>
      </c>
      <c r="K1608" t="s">
        <v>19</v>
      </c>
      <c r="L1608">
        <v>2007</v>
      </c>
    </row>
    <row r="1609" spans="1:12">
      <c r="A1609" t="s">
        <v>170</v>
      </c>
      <c r="B1609" t="s">
        <v>194</v>
      </c>
      <c r="C1609" t="s">
        <v>195</v>
      </c>
      <c r="D1609" t="s">
        <v>241</v>
      </c>
      <c r="E1609" s="5" t="s">
        <v>242</v>
      </c>
      <c r="F1609" t="s">
        <v>159</v>
      </c>
      <c r="G1609" t="s">
        <v>161</v>
      </c>
      <c r="H1609" t="s">
        <v>21</v>
      </c>
      <c r="I1609" t="s">
        <v>169</v>
      </c>
      <c r="J1609">
        <v>89</v>
      </c>
      <c r="K1609" t="s">
        <v>19</v>
      </c>
      <c r="L1609">
        <v>2007</v>
      </c>
    </row>
    <row r="1610" spans="1:12">
      <c r="A1610" t="s">
        <v>170</v>
      </c>
      <c r="B1610" t="s">
        <v>171</v>
      </c>
      <c r="C1610" t="s">
        <v>173</v>
      </c>
      <c r="D1610" t="s">
        <v>172</v>
      </c>
      <c r="E1610" t="s">
        <v>176</v>
      </c>
      <c r="F1610" t="s">
        <v>152</v>
      </c>
      <c r="G1610" t="s">
        <v>161</v>
      </c>
      <c r="H1610" t="s">
        <v>21</v>
      </c>
      <c r="I1610" t="s">
        <v>169</v>
      </c>
      <c r="J1610">
        <v>86</v>
      </c>
      <c r="K1610" t="s">
        <v>19</v>
      </c>
      <c r="L1610">
        <v>2007</v>
      </c>
    </row>
    <row r="1611" spans="1:12">
      <c r="A1611" t="s">
        <v>170</v>
      </c>
      <c r="B1611" t="s">
        <v>244</v>
      </c>
      <c r="C1611" t="s">
        <v>245</v>
      </c>
      <c r="D1611" t="s">
        <v>243</v>
      </c>
      <c r="E1611" t="s">
        <v>102</v>
      </c>
      <c r="F1611" t="s">
        <v>103</v>
      </c>
      <c r="G1611" t="s">
        <v>161</v>
      </c>
      <c r="H1611" t="s">
        <v>21</v>
      </c>
      <c r="I1611" t="s">
        <v>169</v>
      </c>
      <c r="J1611">
        <v>84</v>
      </c>
      <c r="K1611" t="s">
        <v>19</v>
      </c>
      <c r="L1611">
        <v>2007</v>
      </c>
    </row>
    <row r="1612" spans="1:12">
      <c r="A1612" t="s">
        <v>170</v>
      </c>
      <c r="B1612" t="s">
        <v>183</v>
      </c>
      <c r="C1612" t="s">
        <v>184</v>
      </c>
      <c r="D1612" t="s">
        <v>202</v>
      </c>
      <c r="E1612" t="s">
        <v>46</v>
      </c>
      <c r="F1612" t="s">
        <v>46</v>
      </c>
      <c r="G1612" t="s">
        <v>161</v>
      </c>
      <c r="H1612" t="s">
        <v>21</v>
      </c>
      <c r="I1612" t="s">
        <v>169</v>
      </c>
      <c r="J1612">
        <v>64</v>
      </c>
      <c r="K1612" t="s">
        <v>19</v>
      </c>
      <c r="L1612">
        <v>2007</v>
      </c>
    </row>
    <row r="1613" spans="1:12">
      <c r="A1613" t="s">
        <v>174</v>
      </c>
      <c r="B1613" t="s">
        <v>198</v>
      </c>
      <c r="C1613" t="s">
        <v>231</v>
      </c>
      <c r="D1613" t="s">
        <v>234</v>
      </c>
      <c r="E1613" t="s">
        <v>230</v>
      </c>
      <c r="F1613" t="s">
        <v>249</v>
      </c>
      <c r="G1613" t="s">
        <v>161</v>
      </c>
      <c r="H1613" t="s">
        <v>21</v>
      </c>
      <c r="I1613" t="s">
        <v>169</v>
      </c>
      <c r="J1613">
        <v>60</v>
      </c>
      <c r="K1613" t="s">
        <v>19</v>
      </c>
      <c r="L1613">
        <v>2007</v>
      </c>
    </row>
    <row r="1614" spans="1:12">
      <c r="A1614" t="s">
        <v>170</v>
      </c>
      <c r="B1614" t="s">
        <v>171</v>
      </c>
      <c r="C1614" t="s">
        <v>173</v>
      </c>
      <c r="D1614" t="s">
        <v>172</v>
      </c>
      <c r="F1614" t="s">
        <v>154</v>
      </c>
      <c r="G1614" t="s">
        <v>161</v>
      </c>
      <c r="H1614" t="s">
        <v>21</v>
      </c>
      <c r="I1614" t="s">
        <v>169</v>
      </c>
      <c r="J1614">
        <v>55</v>
      </c>
      <c r="K1614" t="s">
        <v>19</v>
      </c>
      <c r="L1614">
        <v>2007</v>
      </c>
    </row>
    <row r="1615" spans="1:12">
      <c r="A1615" t="s">
        <v>174</v>
      </c>
      <c r="B1615" t="s">
        <v>171</v>
      </c>
      <c r="C1615" t="s">
        <v>173</v>
      </c>
      <c r="D1615" t="s">
        <v>172</v>
      </c>
      <c r="E1615" t="s">
        <v>248</v>
      </c>
      <c r="F1615" t="s">
        <v>116</v>
      </c>
      <c r="G1615" t="s">
        <v>161</v>
      </c>
      <c r="H1615" t="s">
        <v>21</v>
      </c>
      <c r="I1615" t="s">
        <v>169</v>
      </c>
      <c r="J1615">
        <v>51</v>
      </c>
      <c r="K1615" t="s">
        <v>19</v>
      </c>
      <c r="L1615">
        <v>2007</v>
      </c>
    </row>
    <row r="1616" spans="1:12">
      <c r="A1616" t="s">
        <v>170</v>
      </c>
      <c r="B1616" t="s">
        <v>171</v>
      </c>
      <c r="C1616" t="s">
        <v>173</v>
      </c>
      <c r="D1616" t="s">
        <v>172</v>
      </c>
      <c r="E1616" t="s">
        <v>188</v>
      </c>
      <c r="F1616" t="s">
        <v>137</v>
      </c>
      <c r="G1616" t="s">
        <v>161</v>
      </c>
      <c r="H1616" t="s">
        <v>21</v>
      </c>
      <c r="I1616" t="s">
        <v>169</v>
      </c>
      <c r="J1616">
        <v>51</v>
      </c>
      <c r="K1616" t="s">
        <v>19</v>
      </c>
      <c r="L1616">
        <v>2007</v>
      </c>
    </row>
    <row r="1617" spans="1:12">
      <c r="A1617" t="s">
        <v>174</v>
      </c>
      <c r="B1617" t="s">
        <v>171</v>
      </c>
      <c r="C1617" t="s">
        <v>173</v>
      </c>
      <c r="D1617" t="s">
        <v>172</v>
      </c>
      <c r="E1617" t="s">
        <v>230</v>
      </c>
      <c r="F1617" t="s">
        <v>155</v>
      </c>
      <c r="G1617" t="s">
        <v>161</v>
      </c>
      <c r="H1617" t="s">
        <v>21</v>
      </c>
      <c r="I1617" t="s">
        <v>169</v>
      </c>
      <c r="J1617">
        <v>46</v>
      </c>
      <c r="K1617" t="s">
        <v>19</v>
      </c>
      <c r="L1617">
        <v>2007</v>
      </c>
    </row>
    <row r="1618" spans="1:12">
      <c r="A1618" t="s">
        <v>170</v>
      </c>
      <c r="B1618" t="s">
        <v>194</v>
      </c>
      <c r="C1618" t="s">
        <v>246</v>
      </c>
      <c r="D1618" t="s">
        <v>247</v>
      </c>
      <c r="E1618" t="s">
        <v>102</v>
      </c>
      <c r="F1618" t="s">
        <v>102</v>
      </c>
      <c r="G1618" t="s">
        <v>161</v>
      </c>
      <c r="H1618" t="s">
        <v>21</v>
      </c>
      <c r="I1618" t="s">
        <v>169</v>
      </c>
      <c r="J1618">
        <v>38</v>
      </c>
      <c r="K1618" t="s">
        <v>19</v>
      </c>
      <c r="L1618">
        <v>2007</v>
      </c>
    </row>
    <row r="1619" spans="1:12">
      <c r="A1619" t="s">
        <v>170</v>
      </c>
      <c r="B1619" t="s">
        <v>171</v>
      </c>
      <c r="C1619" t="s">
        <v>173</v>
      </c>
      <c r="D1619" t="s">
        <v>172</v>
      </c>
      <c r="E1619" t="s">
        <v>138</v>
      </c>
      <c r="F1619" t="s">
        <v>138</v>
      </c>
      <c r="G1619" t="s">
        <v>161</v>
      </c>
      <c r="H1619" t="s">
        <v>21</v>
      </c>
      <c r="I1619" t="s">
        <v>169</v>
      </c>
      <c r="J1619">
        <v>38</v>
      </c>
      <c r="K1619" t="s">
        <v>19</v>
      </c>
      <c r="L1619">
        <v>2007</v>
      </c>
    </row>
    <row r="1620" spans="1:12">
      <c r="A1620" t="s">
        <v>170</v>
      </c>
      <c r="B1620" t="s">
        <v>198</v>
      </c>
      <c r="C1620" t="s">
        <v>199</v>
      </c>
      <c r="D1620" t="s">
        <v>239</v>
      </c>
      <c r="E1620" t="s">
        <v>142</v>
      </c>
      <c r="F1620" t="s">
        <v>142</v>
      </c>
      <c r="G1620" t="s">
        <v>161</v>
      </c>
      <c r="H1620" t="s">
        <v>21</v>
      </c>
      <c r="I1620" t="s">
        <v>169</v>
      </c>
      <c r="J1620">
        <v>33</v>
      </c>
      <c r="K1620" t="s">
        <v>19</v>
      </c>
      <c r="L1620">
        <v>2007</v>
      </c>
    </row>
    <row r="1621" spans="1:12">
      <c r="A1621" t="s">
        <v>170</v>
      </c>
      <c r="B1621" t="s">
        <v>171</v>
      </c>
      <c r="C1621" t="s">
        <v>173</v>
      </c>
      <c r="D1621" t="s">
        <v>172</v>
      </c>
      <c r="E1621" t="s">
        <v>54</v>
      </c>
      <c r="F1621" t="s">
        <v>54</v>
      </c>
      <c r="G1621" t="s">
        <v>161</v>
      </c>
      <c r="H1621" t="s">
        <v>21</v>
      </c>
      <c r="I1621" t="s">
        <v>169</v>
      </c>
      <c r="J1621">
        <v>22</v>
      </c>
      <c r="K1621" t="s">
        <v>19</v>
      </c>
      <c r="L1621">
        <v>2007</v>
      </c>
    </row>
    <row r="1622" spans="1:12">
      <c r="A1622" t="s">
        <v>170</v>
      </c>
      <c r="B1622" t="s">
        <v>198</v>
      </c>
      <c r="C1622" t="s">
        <v>199</v>
      </c>
      <c r="D1622" t="s">
        <v>239</v>
      </c>
      <c r="E1622" t="s">
        <v>142</v>
      </c>
      <c r="F1622" t="s">
        <v>142</v>
      </c>
      <c r="G1622" t="s">
        <v>161</v>
      </c>
      <c r="H1622" t="s">
        <v>22</v>
      </c>
      <c r="I1622" t="s">
        <v>169</v>
      </c>
      <c r="J1622" s="6">
        <v>3.0300000000000001E-2</v>
      </c>
      <c r="K1622" t="s">
        <v>23</v>
      </c>
      <c r="L1622">
        <v>2007</v>
      </c>
    </row>
    <row r="1623" spans="1:12">
      <c r="A1623" t="s">
        <v>170</v>
      </c>
      <c r="B1623" t="s">
        <v>171</v>
      </c>
      <c r="C1623" t="s">
        <v>173</v>
      </c>
      <c r="D1623" t="s">
        <v>172</v>
      </c>
      <c r="E1623" t="s">
        <v>138</v>
      </c>
      <c r="F1623" t="s">
        <v>138</v>
      </c>
      <c r="G1623" t="s">
        <v>161</v>
      </c>
      <c r="H1623" t="s">
        <v>22</v>
      </c>
      <c r="I1623" t="s">
        <v>169</v>
      </c>
      <c r="J1623" s="6">
        <v>5.2600000000000001E-2</v>
      </c>
      <c r="K1623" t="s">
        <v>23</v>
      </c>
      <c r="L1623">
        <v>2007</v>
      </c>
    </row>
    <row r="1624" spans="1:12">
      <c r="F1624" t="s">
        <v>42</v>
      </c>
      <c r="G1624" t="s">
        <v>161</v>
      </c>
      <c r="H1624" t="s">
        <v>22</v>
      </c>
      <c r="I1624" t="s">
        <v>169</v>
      </c>
      <c r="J1624" s="6">
        <v>6.4699999999999994E-2</v>
      </c>
      <c r="K1624" t="s">
        <v>23</v>
      </c>
      <c r="L1624">
        <v>2007</v>
      </c>
    </row>
    <row r="1625" spans="1:12">
      <c r="A1625" t="s">
        <v>170</v>
      </c>
      <c r="B1625" t="s">
        <v>179</v>
      </c>
      <c r="C1625" t="s">
        <v>208</v>
      </c>
      <c r="D1625" t="s">
        <v>209</v>
      </c>
      <c r="E1625" t="s">
        <v>210</v>
      </c>
      <c r="F1625" t="s">
        <v>157</v>
      </c>
      <c r="G1625" t="s">
        <v>161</v>
      </c>
      <c r="H1625" t="s">
        <v>22</v>
      </c>
      <c r="I1625" t="s">
        <v>169</v>
      </c>
      <c r="J1625" s="6">
        <v>7.1099999999999997E-2</v>
      </c>
      <c r="K1625" t="s">
        <v>23</v>
      </c>
      <c r="L1625">
        <v>2007</v>
      </c>
    </row>
    <row r="1626" spans="1:12">
      <c r="A1626" t="s">
        <v>170</v>
      </c>
      <c r="B1626" t="s">
        <v>171</v>
      </c>
      <c r="C1626" t="s">
        <v>173</v>
      </c>
      <c r="D1626" t="s">
        <v>172</v>
      </c>
      <c r="E1626" t="s">
        <v>188</v>
      </c>
      <c r="F1626" t="s">
        <v>137</v>
      </c>
      <c r="G1626" t="s">
        <v>161</v>
      </c>
      <c r="H1626" t="s">
        <v>22</v>
      </c>
      <c r="I1626" t="s">
        <v>169</v>
      </c>
      <c r="J1626" s="6">
        <v>7.8399999999999997E-2</v>
      </c>
      <c r="K1626" t="s">
        <v>23</v>
      </c>
      <c r="L1626">
        <v>2007</v>
      </c>
    </row>
    <row r="1627" spans="1:12">
      <c r="A1627" t="s">
        <v>170</v>
      </c>
      <c r="B1627" t="s">
        <v>194</v>
      </c>
      <c r="C1627" t="s">
        <v>195</v>
      </c>
      <c r="D1627" t="s">
        <v>196</v>
      </c>
      <c r="E1627" t="s">
        <v>197</v>
      </c>
      <c r="F1627" t="s">
        <v>158</v>
      </c>
      <c r="G1627" t="s">
        <v>161</v>
      </c>
      <c r="H1627" t="s">
        <v>22</v>
      </c>
      <c r="I1627" t="s">
        <v>169</v>
      </c>
      <c r="J1627" s="6">
        <v>7.8700000000000006E-2</v>
      </c>
      <c r="K1627" t="s">
        <v>23</v>
      </c>
      <c r="L1627">
        <v>2007</v>
      </c>
    </row>
    <row r="1628" spans="1:12">
      <c r="A1628" t="s">
        <v>174</v>
      </c>
      <c r="B1628" t="s">
        <v>198</v>
      </c>
      <c r="C1628" t="s">
        <v>231</v>
      </c>
      <c r="D1628" t="s">
        <v>234</v>
      </c>
      <c r="E1628" t="s">
        <v>230</v>
      </c>
      <c r="F1628" t="s">
        <v>249</v>
      </c>
      <c r="G1628" t="s">
        <v>161</v>
      </c>
      <c r="H1628" t="s">
        <v>22</v>
      </c>
      <c r="I1628" t="s">
        <v>169</v>
      </c>
      <c r="J1628" s="6">
        <v>0.1167</v>
      </c>
      <c r="K1628" t="s">
        <v>23</v>
      </c>
      <c r="L1628">
        <v>2007</v>
      </c>
    </row>
    <row r="1629" spans="1:12">
      <c r="A1629" t="s">
        <v>170</v>
      </c>
      <c r="B1629" t="s">
        <v>183</v>
      </c>
      <c r="C1629" t="s">
        <v>206</v>
      </c>
      <c r="D1629" t="s">
        <v>207</v>
      </c>
      <c r="E1629" t="s">
        <v>139</v>
      </c>
      <c r="F1629" t="s">
        <v>139</v>
      </c>
      <c r="G1629" t="s">
        <v>161</v>
      </c>
      <c r="H1629" t="s">
        <v>22</v>
      </c>
      <c r="I1629" t="s">
        <v>169</v>
      </c>
      <c r="J1629" s="4">
        <v>0.12</v>
      </c>
      <c r="K1629" t="s">
        <v>23</v>
      </c>
      <c r="L1629">
        <v>2007</v>
      </c>
    </row>
    <row r="1630" spans="1:12">
      <c r="A1630" t="s">
        <v>170</v>
      </c>
      <c r="B1630" t="s">
        <v>183</v>
      </c>
      <c r="C1630" t="s">
        <v>184</v>
      </c>
      <c r="D1630" t="s">
        <v>202</v>
      </c>
      <c r="E1630" t="s">
        <v>46</v>
      </c>
      <c r="F1630" t="s">
        <v>46</v>
      </c>
      <c r="G1630" t="s">
        <v>161</v>
      </c>
      <c r="H1630" t="s">
        <v>22</v>
      </c>
      <c r="I1630" t="s">
        <v>169</v>
      </c>
      <c r="J1630" s="6">
        <v>0.1406</v>
      </c>
      <c r="K1630" t="s">
        <v>23</v>
      </c>
      <c r="L1630">
        <v>2007</v>
      </c>
    </row>
    <row r="1631" spans="1:12">
      <c r="A1631" t="s">
        <v>170</v>
      </c>
      <c r="B1631" t="s">
        <v>244</v>
      </c>
      <c r="C1631" t="s">
        <v>245</v>
      </c>
      <c r="D1631" t="s">
        <v>243</v>
      </c>
      <c r="E1631" t="s">
        <v>102</v>
      </c>
      <c r="F1631" t="s">
        <v>103</v>
      </c>
      <c r="G1631" t="s">
        <v>161</v>
      </c>
      <c r="H1631" t="s">
        <v>22</v>
      </c>
      <c r="I1631" t="s">
        <v>169</v>
      </c>
      <c r="J1631" s="6">
        <v>0.1429</v>
      </c>
      <c r="K1631" t="s">
        <v>23</v>
      </c>
      <c r="L1631">
        <v>2007</v>
      </c>
    </row>
    <row r="1632" spans="1:12">
      <c r="A1632" t="s">
        <v>170</v>
      </c>
      <c r="B1632" t="s">
        <v>194</v>
      </c>
      <c r="C1632" t="s">
        <v>246</v>
      </c>
      <c r="D1632" t="s">
        <v>247</v>
      </c>
      <c r="E1632" t="s">
        <v>102</v>
      </c>
      <c r="F1632" t="s">
        <v>102</v>
      </c>
      <c r="G1632" t="s">
        <v>161</v>
      </c>
      <c r="H1632" t="s">
        <v>22</v>
      </c>
      <c r="I1632" t="s">
        <v>169</v>
      </c>
      <c r="J1632" s="6">
        <v>0.15790000000000001</v>
      </c>
      <c r="K1632" t="s">
        <v>23</v>
      </c>
      <c r="L1632">
        <v>2007</v>
      </c>
    </row>
    <row r="1633" spans="1:12">
      <c r="A1633" t="s">
        <v>170</v>
      </c>
      <c r="B1633" t="s">
        <v>194</v>
      </c>
      <c r="C1633" t="s">
        <v>195</v>
      </c>
      <c r="D1633" t="s">
        <v>241</v>
      </c>
      <c r="E1633" s="5" t="s">
        <v>242</v>
      </c>
      <c r="F1633" t="s">
        <v>159</v>
      </c>
      <c r="G1633" t="s">
        <v>161</v>
      </c>
      <c r="H1633" t="s">
        <v>22</v>
      </c>
      <c r="I1633" t="s">
        <v>169</v>
      </c>
      <c r="J1633" s="6">
        <v>0.16850000000000001</v>
      </c>
      <c r="K1633" t="s">
        <v>23</v>
      </c>
      <c r="L1633">
        <v>2007</v>
      </c>
    </row>
    <row r="1634" spans="1:12">
      <c r="A1634" t="s">
        <v>174</v>
      </c>
      <c r="B1634" t="s">
        <v>171</v>
      </c>
      <c r="C1634" t="s">
        <v>173</v>
      </c>
      <c r="D1634" t="s">
        <v>172</v>
      </c>
      <c r="E1634" t="s">
        <v>230</v>
      </c>
      <c r="F1634" t="s">
        <v>155</v>
      </c>
      <c r="G1634" t="s">
        <v>161</v>
      </c>
      <c r="H1634" t="s">
        <v>22</v>
      </c>
      <c r="I1634" t="s">
        <v>169</v>
      </c>
      <c r="J1634" s="6">
        <v>0.1739</v>
      </c>
      <c r="K1634" t="s">
        <v>23</v>
      </c>
      <c r="L1634">
        <v>2007</v>
      </c>
    </row>
    <row r="1635" spans="1:12">
      <c r="A1635" t="s">
        <v>170</v>
      </c>
      <c r="B1635" t="s">
        <v>171</v>
      </c>
      <c r="C1635" t="s">
        <v>173</v>
      </c>
      <c r="D1635" t="s">
        <v>172</v>
      </c>
      <c r="E1635" t="s">
        <v>134</v>
      </c>
      <c r="F1635" t="s">
        <v>134</v>
      </c>
      <c r="G1635" t="s">
        <v>161</v>
      </c>
      <c r="H1635" t="s">
        <v>22</v>
      </c>
      <c r="I1635" t="s">
        <v>169</v>
      </c>
      <c r="J1635" s="6">
        <v>0.19489999999999999</v>
      </c>
      <c r="K1635" t="s">
        <v>23</v>
      </c>
      <c r="L1635">
        <v>2007</v>
      </c>
    </row>
    <row r="1636" spans="1:12">
      <c r="A1636" t="s">
        <v>170</v>
      </c>
      <c r="B1636" t="s">
        <v>171</v>
      </c>
      <c r="C1636" t="s">
        <v>173</v>
      </c>
      <c r="D1636" t="s">
        <v>172</v>
      </c>
      <c r="E1636" t="s">
        <v>178</v>
      </c>
      <c r="F1636" t="s">
        <v>153</v>
      </c>
      <c r="G1636" t="s">
        <v>161</v>
      </c>
      <c r="H1636" t="s">
        <v>22</v>
      </c>
      <c r="I1636" t="s">
        <v>169</v>
      </c>
      <c r="J1636" s="6">
        <v>0.21640000000000001</v>
      </c>
      <c r="K1636" t="s">
        <v>23</v>
      </c>
      <c r="L1636">
        <v>2007</v>
      </c>
    </row>
    <row r="1637" spans="1:12">
      <c r="A1637" t="s">
        <v>170</v>
      </c>
      <c r="B1637" t="s">
        <v>171</v>
      </c>
      <c r="C1637" t="s">
        <v>173</v>
      </c>
      <c r="D1637" t="s">
        <v>172</v>
      </c>
      <c r="F1637" t="s">
        <v>154</v>
      </c>
      <c r="G1637" t="s">
        <v>161</v>
      </c>
      <c r="H1637" t="s">
        <v>22</v>
      </c>
      <c r="I1637" t="s">
        <v>169</v>
      </c>
      <c r="J1637" s="6">
        <v>0.21820000000000001</v>
      </c>
      <c r="K1637" t="s">
        <v>23</v>
      </c>
      <c r="L1637">
        <v>2007</v>
      </c>
    </row>
    <row r="1638" spans="1:12">
      <c r="A1638" t="s">
        <v>174</v>
      </c>
      <c r="B1638" t="s">
        <v>211</v>
      </c>
      <c r="C1638" t="s">
        <v>212</v>
      </c>
      <c r="D1638" t="s">
        <v>213</v>
      </c>
      <c r="E1638" s="5" t="s">
        <v>214</v>
      </c>
      <c r="F1638" t="s">
        <v>140</v>
      </c>
      <c r="G1638" t="s">
        <v>161</v>
      </c>
      <c r="H1638" t="s">
        <v>22</v>
      </c>
      <c r="I1638" t="s">
        <v>169</v>
      </c>
      <c r="J1638" s="6">
        <v>0.24110000000000001</v>
      </c>
      <c r="K1638" t="s">
        <v>23</v>
      </c>
      <c r="L1638">
        <v>2007</v>
      </c>
    </row>
    <row r="1639" spans="1:12">
      <c r="A1639" t="s">
        <v>174</v>
      </c>
      <c r="B1639" t="s">
        <v>171</v>
      </c>
      <c r="C1639" t="s">
        <v>173</v>
      </c>
      <c r="D1639" t="s">
        <v>172</v>
      </c>
      <c r="E1639" t="s">
        <v>175</v>
      </c>
      <c r="F1639" t="s">
        <v>129</v>
      </c>
      <c r="G1639" t="s">
        <v>161</v>
      </c>
      <c r="H1639" t="s">
        <v>22</v>
      </c>
      <c r="I1639" t="s">
        <v>169</v>
      </c>
      <c r="J1639" s="6">
        <v>0.2442</v>
      </c>
      <c r="K1639" t="s">
        <v>23</v>
      </c>
      <c r="L1639">
        <v>2007</v>
      </c>
    </row>
    <row r="1640" spans="1:12">
      <c r="A1640" t="s">
        <v>174</v>
      </c>
      <c r="B1640" t="s">
        <v>194</v>
      </c>
      <c r="C1640" t="s">
        <v>203</v>
      </c>
      <c r="D1640" t="s">
        <v>204</v>
      </c>
      <c r="E1640" s="5" t="s">
        <v>205</v>
      </c>
      <c r="F1640" t="s">
        <v>133</v>
      </c>
      <c r="G1640" t="s">
        <v>161</v>
      </c>
      <c r="H1640" t="s">
        <v>22</v>
      </c>
      <c r="I1640" t="s">
        <v>169</v>
      </c>
      <c r="J1640" s="6">
        <v>0.254</v>
      </c>
      <c r="K1640" t="s">
        <v>23</v>
      </c>
      <c r="L1640">
        <v>2007</v>
      </c>
    </row>
    <row r="1641" spans="1:12">
      <c r="A1641" t="s">
        <v>174</v>
      </c>
      <c r="B1641" t="s">
        <v>183</v>
      </c>
      <c r="C1641" t="s">
        <v>216</v>
      </c>
      <c r="D1641" t="s">
        <v>216</v>
      </c>
      <c r="E1641" s="5" t="s">
        <v>217</v>
      </c>
      <c r="F1641" t="s">
        <v>15</v>
      </c>
      <c r="G1641" t="s">
        <v>161</v>
      </c>
      <c r="H1641" t="s">
        <v>22</v>
      </c>
      <c r="I1641" t="s">
        <v>169</v>
      </c>
      <c r="J1641" s="6">
        <v>0.2661</v>
      </c>
      <c r="K1641" t="s">
        <v>23</v>
      </c>
      <c r="L1641">
        <v>2007</v>
      </c>
    </row>
    <row r="1642" spans="1:12">
      <c r="A1642" t="s">
        <v>170</v>
      </c>
      <c r="B1642" t="s">
        <v>171</v>
      </c>
      <c r="C1642" t="s">
        <v>173</v>
      </c>
      <c r="D1642" t="s">
        <v>172</v>
      </c>
      <c r="E1642" t="s">
        <v>176</v>
      </c>
      <c r="F1642" t="s">
        <v>152</v>
      </c>
      <c r="G1642" t="s">
        <v>161</v>
      </c>
      <c r="H1642" t="s">
        <v>22</v>
      </c>
      <c r="I1642" t="s">
        <v>169</v>
      </c>
      <c r="J1642" s="6">
        <v>0.26740000000000003</v>
      </c>
      <c r="K1642" t="s">
        <v>23</v>
      </c>
      <c r="L1642">
        <v>2007</v>
      </c>
    </row>
    <row r="1643" spans="1:12">
      <c r="A1643" t="s">
        <v>174</v>
      </c>
      <c r="B1643" t="s">
        <v>211</v>
      </c>
      <c r="C1643" t="s">
        <v>212</v>
      </c>
      <c r="D1643" t="s">
        <v>223</v>
      </c>
      <c r="E1643" s="5" t="s">
        <v>224</v>
      </c>
      <c r="F1643" t="s">
        <v>131</v>
      </c>
      <c r="G1643" t="s">
        <v>161</v>
      </c>
      <c r="H1643" t="s">
        <v>22</v>
      </c>
      <c r="I1643" t="s">
        <v>169</v>
      </c>
      <c r="J1643" s="6">
        <v>0.29780000000000001</v>
      </c>
      <c r="K1643" t="s">
        <v>23</v>
      </c>
      <c r="L1643">
        <v>2007</v>
      </c>
    </row>
    <row r="1644" spans="1:12">
      <c r="A1644" t="s">
        <v>174</v>
      </c>
      <c r="B1644" t="s">
        <v>171</v>
      </c>
      <c r="C1644" t="s">
        <v>173</v>
      </c>
      <c r="D1644" t="s">
        <v>233</v>
      </c>
      <c r="E1644" s="5" t="s">
        <v>230</v>
      </c>
      <c r="F1644" t="s">
        <v>52</v>
      </c>
      <c r="G1644" t="s">
        <v>161</v>
      </c>
      <c r="H1644" t="s">
        <v>22</v>
      </c>
      <c r="I1644" t="s">
        <v>169</v>
      </c>
      <c r="J1644" s="6">
        <v>0.32219999999999999</v>
      </c>
      <c r="K1644" t="s">
        <v>23</v>
      </c>
      <c r="L1644">
        <v>2007</v>
      </c>
    </row>
    <row r="1645" spans="1:12">
      <c r="A1645" t="s">
        <v>170</v>
      </c>
      <c r="B1645" t="s">
        <v>171</v>
      </c>
      <c r="C1645" t="s">
        <v>173</v>
      </c>
      <c r="D1645" t="s">
        <v>172</v>
      </c>
      <c r="E1645" t="s">
        <v>54</v>
      </c>
      <c r="F1645" t="s">
        <v>54</v>
      </c>
      <c r="G1645" t="s">
        <v>161</v>
      </c>
      <c r="H1645" t="s">
        <v>22</v>
      </c>
      <c r="I1645" t="s">
        <v>169</v>
      </c>
      <c r="J1645" s="6">
        <v>0.36359999999999998</v>
      </c>
      <c r="K1645" t="s">
        <v>23</v>
      </c>
      <c r="L1645">
        <v>2007</v>
      </c>
    </row>
    <row r="1646" spans="1:12">
      <c r="A1646" t="s">
        <v>174</v>
      </c>
      <c r="B1646" t="s">
        <v>198</v>
      </c>
      <c r="C1646" t="s">
        <v>225</v>
      </c>
      <c r="D1646" t="s">
        <v>226</v>
      </c>
      <c r="E1646" s="5" t="s">
        <v>227</v>
      </c>
      <c r="F1646" t="s">
        <v>132</v>
      </c>
      <c r="G1646" t="s">
        <v>161</v>
      </c>
      <c r="H1646" t="s">
        <v>22</v>
      </c>
      <c r="I1646" t="s">
        <v>169</v>
      </c>
      <c r="J1646" s="6">
        <v>0.36699999999999999</v>
      </c>
      <c r="K1646" t="s">
        <v>23</v>
      </c>
      <c r="L1646">
        <v>2007</v>
      </c>
    </row>
    <row r="1647" spans="1:12">
      <c r="A1647" t="s">
        <v>170</v>
      </c>
      <c r="B1647" t="s">
        <v>171</v>
      </c>
      <c r="C1647" t="s">
        <v>173</v>
      </c>
      <c r="D1647" t="s">
        <v>172</v>
      </c>
      <c r="E1647" t="s">
        <v>102</v>
      </c>
      <c r="F1647" t="s">
        <v>101</v>
      </c>
      <c r="G1647" t="s">
        <v>161</v>
      </c>
      <c r="H1647" t="s">
        <v>22</v>
      </c>
      <c r="I1647" t="s">
        <v>169</v>
      </c>
      <c r="J1647" s="6">
        <v>0.3982</v>
      </c>
      <c r="K1647" t="s">
        <v>23</v>
      </c>
      <c r="L1647">
        <v>2007</v>
      </c>
    </row>
    <row r="1648" spans="1:12">
      <c r="A1648" t="s">
        <v>174</v>
      </c>
      <c r="B1648" t="s">
        <v>179</v>
      </c>
      <c r="C1648" t="s">
        <v>180</v>
      </c>
      <c r="D1648" t="s">
        <v>181</v>
      </c>
      <c r="E1648" t="s">
        <v>182</v>
      </c>
      <c r="F1648" t="s">
        <v>156</v>
      </c>
      <c r="G1648" t="s">
        <v>161</v>
      </c>
      <c r="H1648" t="s">
        <v>22</v>
      </c>
      <c r="I1648" t="s">
        <v>169</v>
      </c>
      <c r="J1648" s="6">
        <v>0.49819999999999998</v>
      </c>
      <c r="K1648" t="s">
        <v>23</v>
      </c>
      <c r="L1648">
        <v>2007</v>
      </c>
    </row>
    <row r="1649" spans="1:12">
      <c r="A1649" t="s">
        <v>174</v>
      </c>
      <c r="B1649" t="s">
        <v>189</v>
      </c>
      <c r="C1649" t="s">
        <v>219</v>
      </c>
      <c r="D1649" t="s">
        <v>220</v>
      </c>
      <c r="E1649" s="5" t="s">
        <v>221</v>
      </c>
      <c r="F1649" t="s">
        <v>16</v>
      </c>
      <c r="G1649" t="s">
        <v>161</v>
      </c>
      <c r="H1649" t="s">
        <v>22</v>
      </c>
      <c r="I1649" t="s">
        <v>169</v>
      </c>
      <c r="J1649" s="6">
        <v>0.52449999999999997</v>
      </c>
      <c r="K1649" t="s">
        <v>23</v>
      </c>
      <c r="L1649">
        <v>2007</v>
      </c>
    </row>
    <row r="1650" spans="1:12">
      <c r="A1650" t="s">
        <v>174</v>
      </c>
      <c r="B1650" t="s">
        <v>171</v>
      </c>
      <c r="C1650" t="s">
        <v>173</v>
      </c>
      <c r="D1650" t="s">
        <v>172</v>
      </c>
      <c r="E1650" t="s">
        <v>177</v>
      </c>
      <c r="F1650" t="s">
        <v>14</v>
      </c>
      <c r="G1650" t="s">
        <v>161</v>
      </c>
      <c r="H1650" t="s">
        <v>22</v>
      </c>
      <c r="I1650" t="s">
        <v>169</v>
      </c>
      <c r="J1650" s="6">
        <v>0.53380000000000005</v>
      </c>
      <c r="K1650" t="s">
        <v>23</v>
      </c>
      <c r="L1650">
        <v>2007</v>
      </c>
    </row>
    <row r="1651" spans="1:12">
      <c r="A1651" t="s">
        <v>174</v>
      </c>
      <c r="B1651" t="s">
        <v>171</v>
      </c>
      <c r="C1651" t="s">
        <v>173</v>
      </c>
      <c r="D1651" t="s">
        <v>172</v>
      </c>
      <c r="E1651" t="s">
        <v>248</v>
      </c>
      <c r="F1651" t="s">
        <v>116</v>
      </c>
      <c r="G1651" t="s">
        <v>161</v>
      </c>
      <c r="H1651" t="s">
        <v>22</v>
      </c>
      <c r="I1651" t="s">
        <v>169</v>
      </c>
      <c r="J1651" s="4">
        <v>0</v>
      </c>
      <c r="K1651" t="s">
        <v>23</v>
      </c>
      <c r="L1651">
        <v>2007</v>
      </c>
    </row>
    <row r="1652" spans="1:12">
      <c r="A1652" t="s">
        <v>174</v>
      </c>
      <c r="B1652" t="s">
        <v>171</v>
      </c>
      <c r="C1652" t="s">
        <v>173</v>
      </c>
      <c r="D1652" t="s">
        <v>172</v>
      </c>
      <c r="E1652" t="s">
        <v>175</v>
      </c>
      <c r="F1652" t="s">
        <v>129</v>
      </c>
      <c r="G1652" t="s">
        <v>161</v>
      </c>
      <c r="H1652" t="s">
        <v>24</v>
      </c>
      <c r="I1652" t="s">
        <v>169</v>
      </c>
      <c r="J1652">
        <v>2</v>
      </c>
      <c r="K1652" t="s">
        <v>19</v>
      </c>
      <c r="L1652">
        <v>2007</v>
      </c>
    </row>
    <row r="1653" spans="1:12">
      <c r="A1653" t="s">
        <v>174</v>
      </c>
      <c r="B1653" t="s">
        <v>171</v>
      </c>
      <c r="C1653" t="s">
        <v>173</v>
      </c>
      <c r="D1653" t="s">
        <v>172</v>
      </c>
      <c r="E1653" t="s">
        <v>177</v>
      </c>
      <c r="F1653" t="s">
        <v>14</v>
      </c>
      <c r="G1653" t="s">
        <v>161</v>
      </c>
      <c r="H1653" t="s">
        <v>24</v>
      </c>
      <c r="I1653" t="s">
        <v>169</v>
      </c>
      <c r="J1653">
        <v>1</v>
      </c>
      <c r="K1653" t="s">
        <v>19</v>
      </c>
      <c r="L1653">
        <v>2007</v>
      </c>
    </row>
    <row r="1654" spans="1:12">
      <c r="A1654" t="s">
        <v>170</v>
      </c>
      <c r="B1654" t="s">
        <v>171</v>
      </c>
      <c r="C1654" t="s">
        <v>173</v>
      </c>
      <c r="D1654" t="s">
        <v>172</v>
      </c>
      <c r="E1654" t="s">
        <v>134</v>
      </c>
      <c r="F1654" t="s">
        <v>134</v>
      </c>
      <c r="G1654" t="s">
        <v>161</v>
      </c>
      <c r="H1654" t="s">
        <v>24</v>
      </c>
      <c r="I1654" t="s">
        <v>169</v>
      </c>
      <c r="J1654">
        <v>0</v>
      </c>
      <c r="K1654" t="s">
        <v>19</v>
      </c>
      <c r="L1654">
        <v>2007</v>
      </c>
    </row>
    <row r="1655" spans="1:12">
      <c r="A1655" t="s">
        <v>170</v>
      </c>
      <c r="B1655" t="s">
        <v>171</v>
      </c>
      <c r="C1655" t="s">
        <v>173</v>
      </c>
      <c r="D1655" t="s">
        <v>172</v>
      </c>
      <c r="E1655" t="s">
        <v>102</v>
      </c>
      <c r="F1655" t="s">
        <v>101</v>
      </c>
      <c r="G1655" t="s">
        <v>161</v>
      </c>
      <c r="H1655" t="s">
        <v>24</v>
      </c>
      <c r="I1655" t="s">
        <v>169</v>
      </c>
      <c r="J1655">
        <v>0</v>
      </c>
      <c r="K1655" t="s">
        <v>19</v>
      </c>
      <c r="L1655">
        <v>2007</v>
      </c>
    </row>
    <row r="1656" spans="1:12">
      <c r="A1656" t="s">
        <v>170</v>
      </c>
      <c r="B1656" t="s">
        <v>194</v>
      </c>
      <c r="C1656" t="s">
        <v>246</v>
      </c>
      <c r="D1656" t="s">
        <v>247</v>
      </c>
      <c r="E1656" t="s">
        <v>102</v>
      </c>
      <c r="F1656" t="s">
        <v>102</v>
      </c>
      <c r="G1656" t="s">
        <v>161</v>
      </c>
      <c r="H1656" t="s">
        <v>24</v>
      </c>
      <c r="I1656" t="s">
        <v>169</v>
      </c>
      <c r="J1656">
        <v>0</v>
      </c>
      <c r="K1656" t="s">
        <v>19</v>
      </c>
      <c r="L1656">
        <v>2007</v>
      </c>
    </row>
    <row r="1657" spans="1:12">
      <c r="A1657" t="s">
        <v>170</v>
      </c>
      <c r="B1657" t="s">
        <v>244</v>
      </c>
      <c r="C1657" t="s">
        <v>245</v>
      </c>
      <c r="D1657" t="s">
        <v>243</v>
      </c>
      <c r="E1657" t="s">
        <v>102</v>
      </c>
      <c r="F1657" t="s">
        <v>103</v>
      </c>
      <c r="G1657" t="s">
        <v>161</v>
      </c>
      <c r="H1657" t="s">
        <v>24</v>
      </c>
      <c r="I1657" t="s">
        <v>169</v>
      </c>
      <c r="J1657">
        <v>0</v>
      </c>
      <c r="K1657" t="s">
        <v>19</v>
      </c>
      <c r="L1657">
        <v>2007</v>
      </c>
    </row>
    <row r="1658" spans="1:12">
      <c r="A1658" t="s">
        <v>170</v>
      </c>
      <c r="B1658" t="s">
        <v>171</v>
      </c>
      <c r="C1658" t="s">
        <v>173</v>
      </c>
      <c r="D1658" t="s">
        <v>172</v>
      </c>
      <c r="E1658" t="s">
        <v>176</v>
      </c>
      <c r="F1658" t="s">
        <v>152</v>
      </c>
      <c r="G1658" t="s">
        <v>161</v>
      </c>
      <c r="H1658" t="s">
        <v>24</v>
      </c>
      <c r="I1658" t="s">
        <v>169</v>
      </c>
      <c r="J1658">
        <v>0</v>
      </c>
      <c r="K1658" t="s">
        <v>19</v>
      </c>
      <c r="L1658">
        <v>2007</v>
      </c>
    </row>
    <row r="1659" spans="1:12">
      <c r="A1659" t="s">
        <v>170</v>
      </c>
      <c r="B1659" t="s">
        <v>171</v>
      </c>
      <c r="C1659" t="s">
        <v>173</v>
      </c>
      <c r="D1659" t="s">
        <v>172</v>
      </c>
      <c r="E1659" t="s">
        <v>178</v>
      </c>
      <c r="F1659" t="s">
        <v>153</v>
      </c>
      <c r="G1659" t="s">
        <v>161</v>
      </c>
      <c r="H1659" t="s">
        <v>24</v>
      </c>
      <c r="I1659" t="s">
        <v>169</v>
      </c>
      <c r="J1659">
        <v>0</v>
      </c>
      <c r="K1659" t="s">
        <v>19</v>
      </c>
      <c r="L1659">
        <v>2007</v>
      </c>
    </row>
    <row r="1660" spans="1:12">
      <c r="A1660" t="s">
        <v>174</v>
      </c>
      <c r="B1660" t="s">
        <v>179</v>
      </c>
      <c r="C1660" t="s">
        <v>180</v>
      </c>
      <c r="D1660" t="s">
        <v>181</v>
      </c>
      <c r="E1660" t="s">
        <v>182</v>
      </c>
      <c r="F1660" t="s">
        <v>156</v>
      </c>
      <c r="G1660" t="s">
        <v>161</v>
      </c>
      <c r="H1660" t="s">
        <v>24</v>
      </c>
      <c r="I1660" t="s">
        <v>169</v>
      </c>
      <c r="J1660">
        <v>0</v>
      </c>
      <c r="K1660" t="s">
        <v>19</v>
      </c>
      <c r="L1660">
        <v>2007</v>
      </c>
    </row>
    <row r="1661" spans="1:12">
      <c r="F1661" t="s">
        <v>42</v>
      </c>
      <c r="G1661" t="s">
        <v>161</v>
      </c>
      <c r="H1661" t="s">
        <v>24</v>
      </c>
      <c r="I1661" t="s">
        <v>169</v>
      </c>
      <c r="J1661">
        <v>0</v>
      </c>
      <c r="K1661" t="s">
        <v>19</v>
      </c>
      <c r="L1661">
        <v>2007</v>
      </c>
    </row>
    <row r="1662" spans="1:12">
      <c r="A1662" t="s">
        <v>174</v>
      </c>
      <c r="B1662" t="s">
        <v>171</v>
      </c>
      <c r="C1662" t="s">
        <v>173</v>
      </c>
      <c r="D1662" t="s">
        <v>172</v>
      </c>
      <c r="E1662" t="s">
        <v>248</v>
      </c>
      <c r="F1662" t="s">
        <v>116</v>
      </c>
      <c r="G1662" t="s">
        <v>161</v>
      </c>
      <c r="H1662" t="s">
        <v>24</v>
      </c>
      <c r="I1662" t="s">
        <v>169</v>
      </c>
      <c r="J1662">
        <v>0</v>
      </c>
      <c r="K1662" t="s">
        <v>19</v>
      </c>
      <c r="L1662">
        <v>2007</v>
      </c>
    </row>
    <row r="1663" spans="1:12">
      <c r="A1663" t="s">
        <v>170</v>
      </c>
      <c r="B1663" t="s">
        <v>194</v>
      </c>
      <c r="C1663" t="s">
        <v>195</v>
      </c>
      <c r="D1663" t="s">
        <v>241</v>
      </c>
      <c r="E1663" s="5" t="s">
        <v>242</v>
      </c>
      <c r="F1663" t="s">
        <v>159</v>
      </c>
      <c r="G1663" t="s">
        <v>161</v>
      </c>
      <c r="H1663" t="s">
        <v>24</v>
      </c>
      <c r="I1663" t="s">
        <v>169</v>
      </c>
      <c r="J1663">
        <v>0</v>
      </c>
      <c r="K1663" t="s">
        <v>19</v>
      </c>
      <c r="L1663">
        <v>2007</v>
      </c>
    </row>
    <row r="1664" spans="1:12">
      <c r="A1664" t="s">
        <v>170</v>
      </c>
      <c r="B1664" t="s">
        <v>171</v>
      </c>
      <c r="C1664" t="s">
        <v>173</v>
      </c>
      <c r="D1664" t="s">
        <v>172</v>
      </c>
      <c r="E1664" t="s">
        <v>188</v>
      </c>
      <c r="F1664" t="s">
        <v>137</v>
      </c>
      <c r="G1664" t="s">
        <v>161</v>
      </c>
      <c r="H1664" t="s">
        <v>24</v>
      </c>
      <c r="I1664" t="s">
        <v>169</v>
      </c>
      <c r="J1664">
        <v>0</v>
      </c>
      <c r="K1664" t="s">
        <v>19</v>
      </c>
      <c r="L1664">
        <v>2007</v>
      </c>
    </row>
    <row r="1665" spans="1:12">
      <c r="A1665" t="s">
        <v>170</v>
      </c>
      <c r="B1665" t="s">
        <v>171</v>
      </c>
      <c r="C1665" t="s">
        <v>173</v>
      </c>
      <c r="D1665" t="s">
        <v>172</v>
      </c>
      <c r="F1665" t="s">
        <v>154</v>
      </c>
      <c r="G1665" t="s">
        <v>161</v>
      </c>
      <c r="H1665" t="s">
        <v>24</v>
      </c>
      <c r="I1665" t="s">
        <v>169</v>
      </c>
      <c r="J1665">
        <v>0</v>
      </c>
      <c r="K1665" t="s">
        <v>19</v>
      </c>
      <c r="L1665">
        <v>2007</v>
      </c>
    </row>
    <row r="1666" spans="1:12">
      <c r="A1666" t="s">
        <v>170</v>
      </c>
      <c r="B1666" t="s">
        <v>171</v>
      </c>
      <c r="C1666" t="s">
        <v>173</v>
      </c>
      <c r="D1666" t="s">
        <v>172</v>
      </c>
      <c r="E1666" t="s">
        <v>138</v>
      </c>
      <c r="F1666" t="s">
        <v>138</v>
      </c>
      <c r="G1666" t="s">
        <v>161</v>
      </c>
      <c r="H1666" t="s">
        <v>24</v>
      </c>
      <c r="I1666" t="s">
        <v>169</v>
      </c>
      <c r="J1666">
        <v>0</v>
      </c>
      <c r="K1666" t="s">
        <v>19</v>
      </c>
      <c r="L1666">
        <v>2007</v>
      </c>
    </row>
    <row r="1667" spans="1:12">
      <c r="A1667" t="s">
        <v>170</v>
      </c>
      <c r="B1667" t="s">
        <v>183</v>
      </c>
      <c r="C1667" t="s">
        <v>184</v>
      </c>
      <c r="D1667" t="s">
        <v>202</v>
      </c>
      <c r="E1667" t="s">
        <v>46</v>
      </c>
      <c r="F1667" t="s">
        <v>46</v>
      </c>
      <c r="G1667" t="s">
        <v>161</v>
      </c>
      <c r="H1667" t="s">
        <v>24</v>
      </c>
      <c r="I1667" t="s">
        <v>169</v>
      </c>
      <c r="J1667">
        <v>0</v>
      </c>
      <c r="K1667" t="s">
        <v>19</v>
      </c>
      <c r="L1667">
        <v>2007</v>
      </c>
    </row>
    <row r="1668" spans="1:12">
      <c r="A1668" t="s">
        <v>170</v>
      </c>
      <c r="B1668" t="s">
        <v>194</v>
      </c>
      <c r="C1668" t="s">
        <v>195</v>
      </c>
      <c r="D1668" t="s">
        <v>196</v>
      </c>
      <c r="E1668" t="s">
        <v>197</v>
      </c>
      <c r="F1668" t="s">
        <v>158</v>
      </c>
      <c r="G1668" t="s">
        <v>161</v>
      </c>
      <c r="H1668" t="s">
        <v>24</v>
      </c>
      <c r="I1668" t="s">
        <v>169</v>
      </c>
      <c r="J1668">
        <v>0</v>
      </c>
      <c r="K1668" t="s">
        <v>19</v>
      </c>
      <c r="L1668">
        <v>2007</v>
      </c>
    </row>
    <row r="1669" spans="1:12">
      <c r="A1669" t="s">
        <v>174</v>
      </c>
      <c r="B1669" t="s">
        <v>194</v>
      </c>
      <c r="C1669" t="s">
        <v>203</v>
      </c>
      <c r="D1669" t="s">
        <v>204</v>
      </c>
      <c r="E1669" s="5" t="s">
        <v>205</v>
      </c>
      <c r="F1669" t="s">
        <v>133</v>
      </c>
      <c r="G1669" t="s">
        <v>161</v>
      </c>
      <c r="H1669" t="s">
        <v>24</v>
      </c>
      <c r="I1669" t="s">
        <v>169</v>
      </c>
      <c r="J1669">
        <v>0</v>
      </c>
      <c r="K1669" t="s">
        <v>19</v>
      </c>
      <c r="L1669">
        <v>2007</v>
      </c>
    </row>
    <row r="1670" spans="1:12">
      <c r="A1670" t="s">
        <v>170</v>
      </c>
      <c r="B1670" t="s">
        <v>183</v>
      </c>
      <c r="C1670" t="s">
        <v>206</v>
      </c>
      <c r="D1670" t="s">
        <v>207</v>
      </c>
      <c r="E1670" t="s">
        <v>139</v>
      </c>
      <c r="F1670" t="s">
        <v>139</v>
      </c>
      <c r="G1670" t="s">
        <v>161</v>
      </c>
      <c r="H1670" t="s">
        <v>24</v>
      </c>
      <c r="I1670" t="s">
        <v>169</v>
      </c>
      <c r="J1670">
        <v>0</v>
      </c>
      <c r="K1670" t="s">
        <v>19</v>
      </c>
      <c r="L1670">
        <v>2007</v>
      </c>
    </row>
    <row r="1671" spans="1:12">
      <c r="A1671" t="s">
        <v>170</v>
      </c>
      <c r="B1671" t="s">
        <v>179</v>
      </c>
      <c r="C1671" t="s">
        <v>208</v>
      </c>
      <c r="D1671" t="s">
        <v>209</v>
      </c>
      <c r="E1671" t="s">
        <v>210</v>
      </c>
      <c r="F1671" t="s">
        <v>157</v>
      </c>
      <c r="G1671" t="s">
        <v>161</v>
      </c>
      <c r="H1671" t="s">
        <v>24</v>
      </c>
      <c r="I1671" t="s">
        <v>169</v>
      </c>
      <c r="J1671">
        <v>0</v>
      </c>
      <c r="K1671" t="s">
        <v>19</v>
      </c>
      <c r="L1671">
        <v>2007</v>
      </c>
    </row>
    <row r="1672" spans="1:12">
      <c r="A1672" t="s">
        <v>174</v>
      </c>
      <c r="B1672" t="s">
        <v>211</v>
      </c>
      <c r="C1672" t="s">
        <v>212</v>
      </c>
      <c r="D1672" t="s">
        <v>213</v>
      </c>
      <c r="E1672" s="5" t="s">
        <v>214</v>
      </c>
      <c r="F1672" t="s">
        <v>140</v>
      </c>
      <c r="G1672" t="s">
        <v>161</v>
      </c>
      <c r="H1672" t="s">
        <v>24</v>
      </c>
      <c r="I1672" t="s">
        <v>169</v>
      </c>
      <c r="J1672">
        <v>0</v>
      </c>
      <c r="K1672" t="s">
        <v>19</v>
      </c>
      <c r="L1672">
        <v>2007</v>
      </c>
    </row>
    <row r="1673" spans="1:12">
      <c r="A1673" t="s">
        <v>174</v>
      </c>
      <c r="B1673" t="s">
        <v>183</v>
      </c>
      <c r="C1673" t="s">
        <v>216</v>
      </c>
      <c r="D1673" t="s">
        <v>216</v>
      </c>
      <c r="E1673" s="5" t="s">
        <v>217</v>
      </c>
      <c r="F1673" t="s">
        <v>15</v>
      </c>
      <c r="G1673" t="s">
        <v>161</v>
      </c>
      <c r="H1673" t="s">
        <v>24</v>
      </c>
      <c r="I1673" t="s">
        <v>169</v>
      </c>
      <c r="J1673">
        <v>0</v>
      </c>
      <c r="K1673" t="s">
        <v>19</v>
      </c>
      <c r="L1673">
        <v>2007</v>
      </c>
    </row>
    <row r="1674" spans="1:12">
      <c r="A1674" t="s">
        <v>174</v>
      </c>
      <c r="B1674" t="s">
        <v>189</v>
      </c>
      <c r="C1674" t="s">
        <v>219</v>
      </c>
      <c r="D1674" t="s">
        <v>220</v>
      </c>
      <c r="E1674" s="5" t="s">
        <v>221</v>
      </c>
      <c r="F1674" t="s">
        <v>16</v>
      </c>
      <c r="G1674" t="s">
        <v>161</v>
      </c>
      <c r="H1674" t="s">
        <v>24</v>
      </c>
      <c r="I1674" t="s">
        <v>169</v>
      </c>
      <c r="J1674">
        <v>0</v>
      </c>
      <c r="K1674" t="s">
        <v>19</v>
      </c>
      <c r="L1674">
        <v>2007</v>
      </c>
    </row>
    <row r="1675" spans="1:12">
      <c r="A1675" t="s">
        <v>174</v>
      </c>
      <c r="B1675" t="s">
        <v>211</v>
      </c>
      <c r="C1675" t="s">
        <v>212</v>
      </c>
      <c r="D1675" t="s">
        <v>223</v>
      </c>
      <c r="E1675" s="5" t="s">
        <v>224</v>
      </c>
      <c r="F1675" t="s">
        <v>131</v>
      </c>
      <c r="G1675" t="s">
        <v>161</v>
      </c>
      <c r="H1675" t="s">
        <v>24</v>
      </c>
      <c r="I1675" t="s">
        <v>169</v>
      </c>
      <c r="J1675">
        <v>0</v>
      </c>
      <c r="K1675" t="s">
        <v>19</v>
      </c>
      <c r="L1675">
        <v>2007</v>
      </c>
    </row>
    <row r="1676" spans="1:12">
      <c r="A1676" t="s">
        <v>174</v>
      </c>
      <c r="B1676" t="s">
        <v>171</v>
      </c>
      <c r="C1676" t="s">
        <v>173</v>
      </c>
      <c r="D1676" t="s">
        <v>233</v>
      </c>
      <c r="E1676" s="5" t="s">
        <v>230</v>
      </c>
      <c r="F1676" t="s">
        <v>52</v>
      </c>
      <c r="G1676" t="s">
        <v>161</v>
      </c>
      <c r="H1676" t="s">
        <v>24</v>
      </c>
      <c r="I1676" t="s">
        <v>169</v>
      </c>
      <c r="J1676">
        <v>0</v>
      </c>
      <c r="K1676" t="s">
        <v>19</v>
      </c>
      <c r="L1676">
        <v>2007</v>
      </c>
    </row>
    <row r="1677" spans="1:12">
      <c r="A1677" t="s">
        <v>174</v>
      </c>
      <c r="B1677" t="s">
        <v>171</v>
      </c>
      <c r="C1677" t="s">
        <v>173</v>
      </c>
      <c r="D1677" t="s">
        <v>172</v>
      </c>
      <c r="E1677" t="s">
        <v>230</v>
      </c>
      <c r="F1677" t="s">
        <v>155</v>
      </c>
      <c r="G1677" t="s">
        <v>161</v>
      </c>
      <c r="H1677" t="s">
        <v>24</v>
      </c>
      <c r="I1677" t="s">
        <v>169</v>
      </c>
      <c r="J1677">
        <v>0</v>
      </c>
      <c r="K1677" t="s">
        <v>19</v>
      </c>
      <c r="L1677">
        <v>2007</v>
      </c>
    </row>
    <row r="1678" spans="1:12">
      <c r="A1678" t="s">
        <v>170</v>
      </c>
      <c r="B1678" t="s">
        <v>198</v>
      </c>
      <c r="C1678" t="s">
        <v>199</v>
      </c>
      <c r="D1678" t="s">
        <v>239</v>
      </c>
      <c r="E1678" t="s">
        <v>142</v>
      </c>
      <c r="F1678" t="s">
        <v>142</v>
      </c>
      <c r="G1678" t="s">
        <v>161</v>
      </c>
      <c r="H1678" t="s">
        <v>24</v>
      </c>
      <c r="I1678" t="s">
        <v>169</v>
      </c>
      <c r="J1678">
        <v>0</v>
      </c>
      <c r="K1678" t="s">
        <v>19</v>
      </c>
      <c r="L1678">
        <v>2007</v>
      </c>
    </row>
    <row r="1679" spans="1:12">
      <c r="A1679" t="s">
        <v>174</v>
      </c>
      <c r="B1679" t="s">
        <v>198</v>
      </c>
      <c r="C1679" t="s">
        <v>231</v>
      </c>
      <c r="D1679" t="s">
        <v>234</v>
      </c>
      <c r="E1679" t="s">
        <v>230</v>
      </c>
      <c r="F1679" t="s">
        <v>249</v>
      </c>
      <c r="G1679" t="s">
        <v>161</v>
      </c>
      <c r="H1679" t="s">
        <v>24</v>
      </c>
      <c r="I1679" t="s">
        <v>169</v>
      </c>
      <c r="J1679">
        <v>0</v>
      </c>
      <c r="K1679" t="s">
        <v>19</v>
      </c>
      <c r="L1679">
        <v>2007</v>
      </c>
    </row>
    <row r="1680" spans="1:12">
      <c r="A1680" t="s">
        <v>170</v>
      </c>
      <c r="B1680" t="s">
        <v>171</v>
      </c>
      <c r="C1680" t="s">
        <v>173</v>
      </c>
      <c r="D1680" t="s">
        <v>172</v>
      </c>
      <c r="E1680" t="s">
        <v>54</v>
      </c>
      <c r="F1680" t="s">
        <v>54</v>
      </c>
      <c r="G1680" t="s">
        <v>161</v>
      </c>
      <c r="H1680" t="s">
        <v>24</v>
      </c>
      <c r="I1680" t="s">
        <v>169</v>
      </c>
      <c r="J1680">
        <v>0</v>
      </c>
      <c r="K1680" t="s">
        <v>19</v>
      </c>
      <c r="L1680">
        <v>2007</v>
      </c>
    </row>
    <row r="1681" spans="1:12">
      <c r="A1681" t="s">
        <v>174</v>
      </c>
      <c r="B1681" t="s">
        <v>171</v>
      </c>
      <c r="C1681" t="s">
        <v>173</v>
      </c>
      <c r="D1681" t="s">
        <v>172</v>
      </c>
      <c r="E1681" t="s">
        <v>175</v>
      </c>
      <c r="F1681" t="s">
        <v>129</v>
      </c>
      <c r="G1681" t="s">
        <v>161</v>
      </c>
      <c r="H1681" t="s">
        <v>17</v>
      </c>
      <c r="I1681" t="s">
        <v>169</v>
      </c>
      <c r="J1681">
        <v>62</v>
      </c>
      <c r="K1681" t="s">
        <v>19</v>
      </c>
      <c r="L1681">
        <v>2006</v>
      </c>
    </row>
    <row r="1682" spans="1:12">
      <c r="A1682" t="s">
        <v>174</v>
      </c>
      <c r="B1682" t="s">
        <v>179</v>
      </c>
      <c r="C1682" t="s">
        <v>180</v>
      </c>
      <c r="D1682" t="s">
        <v>181</v>
      </c>
      <c r="E1682" t="s">
        <v>182</v>
      </c>
      <c r="F1682" t="s">
        <v>156</v>
      </c>
      <c r="G1682" t="s">
        <v>161</v>
      </c>
      <c r="H1682" t="s">
        <v>17</v>
      </c>
      <c r="I1682" t="s">
        <v>169</v>
      </c>
      <c r="J1682">
        <v>46</v>
      </c>
      <c r="K1682" t="s">
        <v>19</v>
      </c>
      <c r="L1682">
        <v>2006</v>
      </c>
    </row>
    <row r="1683" spans="1:12">
      <c r="A1683" t="s">
        <v>174</v>
      </c>
      <c r="B1683" t="s">
        <v>171</v>
      </c>
      <c r="C1683" t="s">
        <v>173</v>
      </c>
      <c r="D1683" t="s">
        <v>172</v>
      </c>
      <c r="E1683" t="s">
        <v>177</v>
      </c>
      <c r="F1683" t="s">
        <v>14</v>
      </c>
      <c r="G1683" t="s">
        <v>161</v>
      </c>
      <c r="H1683" t="s">
        <v>17</v>
      </c>
      <c r="I1683" t="s">
        <v>169</v>
      </c>
      <c r="J1683">
        <v>30</v>
      </c>
      <c r="K1683" t="s">
        <v>19</v>
      </c>
      <c r="L1683">
        <v>2006</v>
      </c>
    </row>
    <row r="1684" spans="1:12">
      <c r="A1684" t="s">
        <v>174</v>
      </c>
      <c r="B1684" t="s">
        <v>198</v>
      </c>
      <c r="C1684" t="s">
        <v>225</v>
      </c>
      <c r="D1684" t="s">
        <v>226</v>
      </c>
      <c r="E1684" s="5" t="s">
        <v>227</v>
      </c>
      <c r="F1684" t="s">
        <v>132</v>
      </c>
      <c r="G1684" t="s">
        <v>161</v>
      </c>
      <c r="H1684" t="s">
        <v>17</v>
      </c>
      <c r="I1684" t="s">
        <v>169</v>
      </c>
      <c r="J1684">
        <v>15</v>
      </c>
      <c r="K1684" t="s">
        <v>19</v>
      </c>
      <c r="L1684">
        <v>2006</v>
      </c>
    </row>
    <row r="1685" spans="1:12">
      <c r="A1685" t="s">
        <v>170</v>
      </c>
      <c r="B1685" t="s">
        <v>171</v>
      </c>
      <c r="C1685" t="s">
        <v>173</v>
      </c>
      <c r="D1685" t="s">
        <v>172</v>
      </c>
      <c r="E1685" t="s">
        <v>102</v>
      </c>
      <c r="F1685" t="s">
        <v>101</v>
      </c>
      <c r="G1685" t="s">
        <v>161</v>
      </c>
      <c r="H1685" t="s">
        <v>17</v>
      </c>
      <c r="I1685" t="s">
        <v>169</v>
      </c>
      <c r="J1685">
        <v>11</v>
      </c>
      <c r="K1685" t="s">
        <v>19</v>
      </c>
      <c r="L1685">
        <v>2006</v>
      </c>
    </row>
    <row r="1686" spans="1:12">
      <c r="A1686" t="s">
        <v>174</v>
      </c>
      <c r="B1686" t="s">
        <v>194</v>
      </c>
      <c r="C1686" t="s">
        <v>203</v>
      </c>
      <c r="D1686" t="s">
        <v>204</v>
      </c>
      <c r="E1686" s="5" t="s">
        <v>205</v>
      </c>
      <c r="F1686" t="s">
        <v>133</v>
      </c>
      <c r="G1686" t="s">
        <v>161</v>
      </c>
      <c r="H1686" t="s">
        <v>17</v>
      </c>
      <c r="I1686" t="s">
        <v>169</v>
      </c>
      <c r="J1686">
        <v>10</v>
      </c>
      <c r="K1686" t="s">
        <v>19</v>
      </c>
      <c r="L1686">
        <v>2006</v>
      </c>
    </row>
    <row r="1687" spans="1:12">
      <c r="A1687" t="s">
        <v>170</v>
      </c>
      <c r="B1687" t="s">
        <v>179</v>
      </c>
      <c r="C1687" t="s">
        <v>208</v>
      </c>
      <c r="D1687" t="s">
        <v>209</v>
      </c>
      <c r="E1687" t="s">
        <v>210</v>
      </c>
      <c r="F1687" t="s">
        <v>157</v>
      </c>
      <c r="G1687" t="s">
        <v>161</v>
      </c>
      <c r="H1687" t="s">
        <v>17</v>
      </c>
      <c r="I1687" t="s">
        <v>169</v>
      </c>
      <c r="J1687">
        <v>8</v>
      </c>
      <c r="K1687" t="s">
        <v>19</v>
      </c>
      <c r="L1687">
        <v>2006</v>
      </c>
    </row>
    <row r="1688" spans="1:12">
      <c r="A1688" t="s">
        <v>170</v>
      </c>
      <c r="B1688" t="s">
        <v>171</v>
      </c>
      <c r="C1688" t="s">
        <v>173</v>
      </c>
      <c r="D1688" t="s">
        <v>172</v>
      </c>
      <c r="E1688" t="s">
        <v>134</v>
      </c>
      <c r="F1688" t="s">
        <v>134</v>
      </c>
      <c r="G1688" t="s">
        <v>161</v>
      </c>
      <c r="H1688" t="s">
        <v>17</v>
      </c>
      <c r="I1688" t="s">
        <v>169</v>
      </c>
      <c r="J1688">
        <v>6</v>
      </c>
      <c r="K1688" t="s">
        <v>19</v>
      </c>
      <c r="L1688">
        <v>2006</v>
      </c>
    </row>
    <row r="1689" spans="1:12">
      <c r="A1689" t="s">
        <v>170</v>
      </c>
      <c r="B1689" t="s">
        <v>171</v>
      </c>
      <c r="C1689" t="s">
        <v>173</v>
      </c>
      <c r="D1689" t="s">
        <v>172</v>
      </c>
      <c r="E1689" t="s">
        <v>178</v>
      </c>
      <c r="F1689" t="s">
        <v>153</v>
      </c>
      <c r="G1689" t="s">
        <v>161</v>
      </c>
      <c r="H1689" t="s">
        <v>17</v>
      </c>
      <c r="I1689" t="s">
        <v>169</v>
      </c>
      <c r="J1689">
        <v>6</v>
      </c>
      <c r="K1689" t="s">
        <v>19</v>
      </c>
      <c r="L1689">
        <v>2006</v>
      </c>
    </row>
    <row r="1690" spans="1:12">
      <c r="A1690" t="s">
        <v>174</v>
      </c>
      <c r="B1690" t="s">
        <v>189</v>
      </c>
      <c r="C1690" t="s">
        <v>219</v>
      </c>
      <c r="D1690" t="s">
        <v>220</v>
      </c>
      <c r="E1690" s="5" t="s">
        <v>221</v>
      </c>
      <c r="F1690" t="s">
        <v>16</v>
      </c>
      <c r="G1690" t="s">
        <v>161</v>
      </c>
      <c r="H1690" t="s">
        <v>17</v>
      </c>
      <c r="I1690" t="s">
        <v>169</v>
      </c>
      <c r="J1690">
        <v>6</v>
      </c>
      <c r="K1690" t="s">
        <v>19</v>
      </c>
      <c r="L1690">
        <v>2006</v>
      </c>
    </row>
    <row r="1691" spans="1:12">
      <c r="A1691" t="s">
        <v>174</v>
      </c>
      <c r="B1691" t="s">
        <v>211</v>
      </c>
      <c r="C1691" t="s">
        <v>212</v>
      </c>
      <c r="D1691" t="s">
        <v>223</v>
      </c>
      <c r="E1691" s="5" t="s">
        <v>224</v>
      </c>
      <c r="F1691" t="s">
        <v>131</v>
      </c>
      <c r="G1691" t="s">
        <v>161</v>
      </c>
      <c r="H1691" t="s">
        <v>17</v>
      </c>
      <c r="I1691" t="s">
        <v>169</v>
      </c>
      <c r="J1691">
        <v>5</v>
      </c>
      <c r="K1691" t="s">
        <v>19</v>
      </c>
      <c r="L1691">
        <v>2006</v>
      </c>
    </row>
    <row r="1692" spans="1:12">
      <c r="A1692" t="s">
        <v>170</v>
      </c>
      <c r="B1692" t="s">
        <v>244</v>
      </c>
      <c r="C1692" t="s">
        <v>245</v>
      </c>
      <c r="D1692" t="s">
        <v>243</v>
      </c>
      <c r="E1692" t="s">
        <v>102</v>
      </c>
      <c r="F1692" t="s">
        <v>103</v>
      </c>
      <c r="G1692" t="s">
        <v>161</v>
      </c>
      <c r="H1692" t="s">
        <v>17</v>
      </c>
      <c r="I1692" t="s">
        <v>169</v>
      </c>
      <c r="J1692">
        <v>4</v>
      </c>
      <c r="K1692" t="s">
        <v>19</v>
      </c>
      <c r="L1692">
        <v>2006</v>
      </c>
    </row>
    <row r="1693" spans="1:12">
      <c r="A1693" t="s">
        <v>174</v>
      </c>
      <c r="B1693" t="s">
        <v>171</v>
      </c>
      <c r="C1693" t="s">
        <v>173</v>
      </c>
      <c r="D1693" t="s">
        <v>172</v>
      </c>
      <c r="E1693" t="s">
        <v>248</v>
      </c>
      <c r="F1693" t="s">
        <v>116</v>
      </c>
      <c r="G1693" t="s">
        <v>161</v>
      </c>
      <c r="H1693" t="s">
        <v>17</v>
      </c>
      <c r="I1693" t="s">
        <v>169</v>
      </c>
      <c r="J1693">
        <v>3</v>
      </c>
      <c r="K1693" t="s">
        <v>19</v>
      </c>
      <c r="L1693">
        <v>2006</v>
      </c>
    </row>
    <row r="1694" spans="1:12">
      <c r="A1694" t="s">
        <v>174</v>
      </c>
      <c r="B1694" t="s">
        <v>183</v>
      </c>
      <c r="C1694" t="s">
        <v>216</v>
      </c>
      <c r="D1694" t="s">
        <v>216</v>
      </c>
      <c r="E1694" s="5" t="s">
        <v>217</v>
      </c>
      <c r="F1694" t="s">
        <v>15</v>
      </c>
      <c r="G1694" t="s">
        <v>161</v>
      </c>
      <c r="H1694" t="s">
        <v>17</v>
      </c>
      <c r="I1694" t="s">
        <v>169</v>
      </c>
      <c r="J1694">
        <v>3</v>
      </c>
      <c r="K1694" t="s">
        <v>19</v>
      </c>
      <c r="L1694">
        <v>2006</v>
      </c>
    </row>
    <row r="1695" spans="1:12">
      <c r="A1695" t="s">
        <v>170</v>
      </c>
      <c r="B1695" t="s">
        <v>171</v>
      </c>
      <c r="C1695" t="s">
        <v>173</v>
      </c>
      <c r="D1695" t="s">
        <v>172</v>
      </c>
      <c r="E1695" t="s">
        <v>176</v>
      </c>
      <c r="F1695" t="s">
        <v>152</v>
      </c>
      <c r="G1695" t="s">
        <v>161</v>
      </c>
      <c r="H1695" t="s">
        <v>17</v>
      </c>
      <c r="I1695" t="s">
        <v>169</v>
      </c>
      <c r="J1695">
        <v>1</v>
      </c>
      <c r="K1695" t="s">
        <v>19</v>
      </c>
      <c r="L1695">
        <v>2006</v>
      </c>
    </row>
    <row r="1696" spans="1:12">
      <c r="A1696" t="s">
        <v>170</v>
      </c>
      <c r="B1696" t="s">
        <v>194</v>
      </c>
      <c r="C1696" t="s">
        <v>195</v>
      </c>
      <c r="D1696" t="s">
        <v>241</v>
      </c>
      <c r="E1696" s="5" t="s">
        <v>242</v>
      </c>
      <c r="F1696" t="s">
        <v>159</v>
      </c>
      <c r="G1696" t="s">
        <v>161</v>
      </c>
      <c r="H1696" t="s">
        <v>17</v>
      </c>
      <c r="I1696" t="s">
        <v>169</v>
      </c>
      <c r="J1696">
        <v>1</v>
      </c>
      <c r="K1696" t="s">
        <v>19</v>
      </c>
      <c r="L1696">
        <v>2006</v>
      </c>
    </row>
    <row r="1697" spans="1:12">
      <c r="A1697" t="s">
        <v>170</v>
      </c>
      <c r="B1697" t="s">
        <v>171</v>
      </c>
      <c r="C1697" t="s">
        <v>173</v>
      </c>
      <c r="D1697" t="s">
        <v>172</v>
      </c>
      <c r="F1697" t="s">
        <v>154</v>
      </c>
      <c r="G1697" t="s">
        <v>161</v>
      </c>
      <c r="H1697" t="s">
        <v>17</v>
      </c>
      <c r="I1697" t="s">
        <v>169</v>
      </c>
      <c r="J1697">
        <v>1</v>
      </c>
      <c r="K1697" t="s">
        <v>19</v>
      </c>
      <c r="L1697">
        <v>2006</v>
      </c>
    </row>
    <row r="1698" spans="1:12">
      <c r="A1698" t="s">
        <v>170</v>
      </c>
      <c r="B1698" t="s">
        <v>183</v>
      </c>
      <c r="C1698" t="s">
        <v>184</v>
      </c>
      <c r="D1698" t="s">
        <v>202</v>
      </c>
      <c r="E1698" t="s">
        <v>46</v>
      </c>
      <c r="F1698" t="s">
        <v>46</v>
      </c>
      <c r="G1698" t="s">
        <v>161</v>
      </c>
      <c r="H1698" t="s">
        <v>17</v>
      </c>
      <c r="I1698" t="s">
        <v>169</v>
      </c>
      <c r="J1698">
        <v>1</v>
      </c>
      <c r="K1698" t="s">
        <v>19</v>
      </c>
      <c r="L1698">
        <v>2006</v>
      </c>
    </row>
    <row r="1699" spans="1:12">
      <c r="A1699" t="s">
        <v>170</v>
      </c>
      <c r="B1699" t="s">
        <v>194</v>
      </c>
      <c r="C1699" t="s">
        <v>195</v>
      </c>
      <c r="D1699" t="s">
        <v>196</v>
      </c>
      <c r="E1699" t="s">
        <v>197</v>
      </c>
      <c r="F1699" t="s">
        <v>158</v>
      </c>
      <c r="G1699" t="s">
        <v>161</v>
      </c>
      <c r="H1699" t="s">
        <v>17</v>
      </c>
      <c r="I1699" t="s">
        <v>169</v>
      </c>
      <c r="J1699">
        <v>1</v>
      </c>
      <c r="K1699" t="s">
        <v>19</v>
      </c>
      <c r="L1699">
        <v>2006</v>
      </c>
    </row>
    <row r="1700" spans="1:12">
      <c r="A1700" t="s">
        <v>174</v>
      </c>
      <c r="B1700" t="s">
        <v>211</v>
      </c>
      <c r="C1700" t="s">
        <v>212</v>
      </c>
      <c r="D1700" t="s">
        <v>213</v>
      </c>
      <c r="E1700" s="5" t="s">
        <v>214</v>
      </c>
      <c r="F1700" t="s">
        <v>87</v>
      </c>
      <c r="G1700" t="s">
        <v>161</v>
      </c>
      <c r="H1700" t="s">
        <v>17</v>
      </c>
      <c r="I1700" t="s">
        <v>169</v>
      </c>
      <c r="J1700">
        <v>1</v>
      </c>
      <c r="K1700" t="s">
        <v>19</v>
      </c>
      <c r="L1700">
        <v>2006</v>
      </c>
    </row>
    <row r="1701" spans="1:12">
      <c r="A1701" t="s">
        <v>174</v>
      </c>
      <c r="B1701" t="s">
        <v>171</v>
      </c>
      <c r="C1701" t="s">
        <v>173</v>
      </c>
      <c r="D1701" t="s">
        <v>172</v>
      </c>
      <c r="E1701" t="s">
        <v>230</v>
      </c>
      <c r="F1701" t="s">
        <v>155</v>
      </c>
      <c r="G1701" t="s">
        <v>161</v>
      </c>
      <c r="H1701" t="s">
        <v>17</v>
      </c>
      <c r="I1701" t="s">
        <v>169</v>
      </c>
      <c r="J1701">
        <v>1</v>
      </c>
      <c r="K1701" t="s">
        <v>19</v>
      </c>
      <c r="L1701">
        <v>2006</v>
      </c>
    </row>
    <row r="1702" spans="1:12">
      <c r="A1702" t="s">
        <v>174</v>
      </c>
      <c r="B1702" t="s">
        <v>198</v>
      </c>
      <c r="C1702" t="s">
        <v>231</v>
      </c>
      <c r="D1702" t="s">
        <v>234</v>
      </c>
      <c r="E1702" t="s">
        <v>230</v>
      </c>
      <c r="F1702" t="s">
        <v>249</v>
      </c>
      <c r="G1702" t="s">
        <v>161</v>
      </c>
      <c r="H1702" t="s">
        <v>17</v>
      </c>
      <c r="I1702" t="s">
        <v>169</v>
      </c>
      <c r="J1702">
        <v>1</v>
      </c>
      <c r="K1702" t="s">
        <v>19</v>
      </c>
      <c r="L1702">
        <v>2006</v>
      </c>
    </row>
    <row r="1703" spans="1:12">
      <c r="A1703" t="s">
        <v>170</v>
      </c>
      <c r="B1703" t="s">
        <v>171</v>
      </c>
      <c r="C1703" t="s">
        <v>173</v>
      </c>
      <c r="D1703" t="s">
        <v>172</v>
      </c>
      <c r="E1703" t="s">
        <v>54</v>
      </c>
      <c r="F1703" t="s">
        <v>54</v>
      </c>
      <c r="G1703" t="s">
        <v>161</v>
      </c>
      <c r="H1703" t="s">
        <v>17</v>
      </c>
      <c r="I1703" t="s">
        <v>169</v>
      </c>
      <c r="J1703">
        <v>1</v>
      </c>
      <c r="K1703" t="s">
        <v>19</v>
      </c>
      <c r="L1703">
        <v>2006</v>
      </c>
    </row>
    <row r="1704" spans="1:12">
      <c r="A1704" t="s">
        <v>170</v>
      </c>
      <c r="B1704" t="s">
        <v>194</v>
      </c>
      <c r="C1704" t="s">
        <v>246</v>
      </c>
      <c r="D1704" t="s">
        <v>247</v>
      </c>
      <c r="E1704" t="s">
        <v>102</v>
      </c>
      <c r="F1704" t="s">
        <v>102</v>
      </c>
      <c r="G1704" t="s">
        <v>161</v>
      </c>
      <c r="H1704" t="s">
        <v>17</v>
      </c>
      <c r="I1704" t="s">
        <v>169</v>
      </c>
      <c r="J1704">
        <v>0</v>
      </c>
      <c r="K1704" t="s">
        <v>19</v>
      </c>
      <c r="L1704">
        <v>2006</v>
      </c>
    </row>
    <row r="1705" spans="1:12">
      <c r="F1705" t="s">
        <v>42</v>
      </c>
      <c r="G1705" t="s">
        <v>161</v>
      </c>
      <c r="H1705" t="s">
        <v>17</v>
      </c>
      <c r="I1705" t="s">
        <v>169</v>
      </c>
      <c r="J1705">
        <v>0</v>
      </c>
      <c r="K1705" t="s">
        <v>19</v>
      </c>
      <c r="L1705">
        <v>2006</v>
      </c>
    </row>
    <row r="1706" spans="1:12">
      <c r="A1706" t="s">
        <v>170</v>
      </c>
      <c r="B1706" t="s">
        <v>171</v>
      </c>
      <c r="C1706" t="s">
        <v>173</v>
      </c>
      <c r="D1706" t="s">
        <v>172</v>
      </c>
      <c r="E1706" t="s">
        <v>138</v>
      </c>
      <c r="F1706" t="s">
        <v>138</v>
      </c>
      <c r="G1706" t="s">
        <v>161</v>
      </c>
      <c r="H1706" t="s">
        <v>17</v>
      </c>
      <c r="I1706" t="s">
        <v>169</v>
      </c>
      <c r="J1706">
        <v>0</v>
      </c>
      <c r="K1706" t="s">
        <v>19</v>
      </c>
      <c r="L1706">
        <v>2006</v>
      </c>
    </row>
    <row r="1707" spans="1:12">
      <c r="A1707" t="s">
        <v>170</v>
      </c>
      <c r="B1707" t="s">
        <v>183</v>
      </c>
      <c r="C1707" t="s">
        <v>206</v>
      </c>
      <c r="D1707" t="s">
        <v>207</v>
      </c>
      <c r="E1707" t="s">
        <v>139</v>
      </c>
      <c r="F1707" t="s">
        <v>139</v>
      </c>
      <c r="G1707" t="s">
        <v>161</v>
      </c>
      <c r="H1707" t="s">
        <v>17</v>
      </c>
      <c r="I1707" t="s">
        <v>169</v>
      </c>
      <c r="J1707">
        <v>0</v>
      </c>
      <c r="K1707" t="s">
        <v>19</v>
      </c>
      <c r="L1707">
        <v>2006</v>
      </c>
    </row>
    <row r="1708" spans="1:12">
      <c r="A1708" t="s">
        <v>174</v>
      </c>
      <c r="B1708" t="s">
        <v>211</v>
      </c>
      <c r="C1708" t="s">
        <v>212</v>
      </c>
      <c r="D1708" t="s">
        <v>213</v>
      </c>
      <c r="E1708" s="5" t="s">
        <v>214</v>
      </c>
      <c r="F1708" t="s">
        <v>140</v>
      </c>
      <c r="G1708" t="s">
        <v>161</v>
      </c>
      <c r="H1708" t="s">
        <v>17</v>
      </c>
      <c r="I1708" t="s">
        <v>169</v>
      </c>
      <c r="J1708">
        <v>0</v>
      </c>
      <c r="K1708" t="s">
        <v>19</v>
      </c>
      <c r="L1708">
        <v>2006</v>
      </c>
    </row>
    <row r="1709" spans="1:12">
      <c r="A1709" t="s">
        <v>174</v>
      </c>
      <c r="B1709" t="s">
        <v>171</v>
      </c>
      <c r="C1709" t="s">
        <v>173</v>
      </c>
      <c r="D1709" t="s">
        <v>233</v>
      </c>
      <c r="E1709" s="5" t="s">
        <v>230</v>
      </c>
      <c r="F1709" t="s">
        <v>52</v>
      </c>
      <c r="G1709" t="s">
        <v>161</v>
      </c>
      <c r="H1709" t="s">
        <v>17</v>
      </c>
      <c r="I1709" t="s">
        <v>169</v>
      </c>
      <c r="J1709">
        <v>0</v>
      </c>
      <c r="K1709" t="s">
        <v>19</v>
      </c>
      <c r="L1709">
        <v>2006</v>
      </c>
    </row>
    <row r="1710" spans="1:12">
      <c r="A1710" t="s">
        <v>170</v>
      </c>
      <c r="B1710" t="s">
        <v>198</v>
      </c>
      <c r="C1710" t="s">
        <v>199</v>
      </c>
      <c r="D1710" t="s">
        <v>239</v>
      </c>
      <c r="E1710" t="s">
        <v>142</v>
      </c>
      <c r="F1710" t="s">
        <v>142</v>
      </c>
      <c r="G1710" t="s">
        <v>161</v>
      </c>
      <c r="H1710" t="s">
        <v>17</v>
      </c>
      <c r="I1710" t="s">
        <v>169</v>
      </c>
      <c r="J1710">
        <v>0</v>
      </c>
      <c r="K1710" t="s">
        <v>19</v>
      </c>
      <c r="L1710">
        <v>2006</v>
      </c>
    </row>
    <row r="1711" spans="1:12">
      <c r="A1711" t="s">
        <v>174</v>
      </c>
      <c r="B1711" t="s">
        <v>171</v>
      </c>
      <c r="C1711" t="s">
        <v>173</v>
      </c>
      <c r="D1711" t="s">
        <v>172</v>
      </c>
      <c r="E1711" t="s">
        <v>175</v>
      </c>
      <c r="F1711" t="s">
        <v>129</v>
      </c>
      <c r="G1711" t="s">
        <v>161</v>
      </c>
      <c r="H1711" t="s">
        <v>20</v>
      </c>
      <c r="I1711" t="s">
        <v>169</v>
      </c>
      <c r="J1711">
        <v>141.5</v>
      </c>
      <c r="L1711">
        <v>2006</v>
      </c>
    </row>
    <row r="1712" spans="1:12">
      <c r="A1712" t="s">
        <v>174</v>
      </c>
      <c r="B1712" t="s">
        <v>171</v>
      </c>
      <c r="C1712" t="s">
        <v>173</v>
      </c>
      <c r="D1712" t="s">
        <v>172</v>
      </c>
      <c r="E1712" t="s">
        <v>177</v>
      </c>
      <c r="F1712" t="s">
        <v>14</v>
      </c>
      <c r="G1712" t="s">
        <v>161</v>
      </c>
      <c r="H1712" t="s">
        <v>20</v>
      </c>
      <c r="I1712" t="s">
        <v>169</v>
      </c>
      <c r="J1712">
        <v>140.5</v>
      </c>
      <c r="L1712">
        <v>2006</v>
      </c>
    </row>
    <row r="1713" spans="1:12">
      <c r="A1713" t="s">
        <v>174</v>
      </c>
      <c r="B1713" t="s">
        <v>198</v>
      </c>
      <c r="C1713" t="s">
        <v>225</v>
      </c>
      <c r="D1713" t="s">
        <v>226</v>
      </c>
      <c r="E1713" s="5" t="s">
        <v>227</v>
      </c>
      <c r="F1713" t="s">
        <v>132</v>
      </c>
      <c r="G1713" t="s">
        <v>161</v>
      </c>
      <c r="H1713" t="s">
        <v>20</v>
      </c>
      <c r="I1713" t="s">
        <v>169</v>
      </c>
      <c r="J1713">
        <v>136.9</v>
      </c>
      <c r="L1713">
        <v>2006</v>
      </c>
    </row>
    <row r="1714" spans="1:12">
      <c r="A1714" t="s">
        <v>174</v>
      </c>
      <c r="B1714" t="s">
        <v>189</v>
      </c>
      <c r="C1714" t="s">
        <v>219</v>
      </c>
      <c r="D1714" t="s">
        <v>220</v>
      </c>
      <c r="E1714" s="5" t="s">
        <v>221</v>
      </c>
      <c r="F1714" t="s">
        <v>16</v>
      </c>
      <c r="G1714" t="s">
        <v>161</v>
      </c>
      <c r="H1714" t="s">
        <v>20</v>
      </c>
      <c r="I1714" t="s">
        <v>169</v>
      </c>
      <c r="J1714">
        <v>134</v>
      </c>
      <c r="L1714">
        <v>2006</v>
      </c>
    </row>
    <row r="1715" spans="1:12">
      <c r="A1715" t="s">
        <v>174</v>
      </c>
      <c r="B1715" t="s">
        <v>179</v>
      </c>
      <c r="C1715" t="s">
        <v>180</v>
      </c>
      <c r="D1715" t="s">
        <v>181</v>
      </c>
      <c r="E1715" t="s">
        <v>182</v>
      </c>
      <c r="F1715" t="s">
        <v>156</v>
      </c>
      <c r="G1715" t="s">
        <v>161</v>
      </c>
      <c r="H1715" t="s">
        <v>20</v>
      </c>
      <c r="I1715" t="s">
        <v>169</v>
      </c>
      <c r="J1715">
        <v>133.6</v>
      </c>
      <c r="L1715">
        <v>2006</v>
      </c>
    </row>
    <row r="1716" spans="1:12">
      <c r="A1716" t="s">
        <v>170</v>
      </c>
      <c r="B1716" t="s">
        <v>171</v>
      </c>
      <c r="C1716" t="s">
        <v>173</v>
      </c>
      <c r="D1716" t="s">
        <v>172</v>
      </c>
      <c r="E1716" t="s">
        <v>134</v>
      </c>
      <c r="F1716" t="s">
        <v>134</v>
      </c>
      <c r="G1716" t="s">
        <v>161</v>
      </c>
      <c r="H1716" t="s">
        <v>20</v>
      </c>
      <c r="I1716" t="s">
        <v>169</v>
      </c>
      <c r="J1716">
        <v>132.80000000000001</v>
      </c>
      <c r="L1716">
        <v>2006</v>
      </c>
    </row>
    <row r="1717" spans="1:12">
      <c r="A1717" t="s">
        <v>174</v>
      </c>
      <c r="B1717" t="s">
        <v>171</v>
      </c>
      <c r="C1717" t="s">
        <v>173</v>
      </c>
      <c r="D1717" t="s">
        <v>233</v>
      </c>
      <c r="E1717" s="5" t="s">
        <v>230</v>
      </c>
      <c r="F1717" t="s">
        <v>52</v>
      </c>
      <c r="G1717" t="s">
        <v>161</v>
      </c>
      <c r="H1717" t="s">
        <v>20</v>
      </c>
      <c r="I1717" t="s">
        <v>169</v>
      </c>
      <c r="J1717">
        <v>132.4</v>
      </c>
      <c r="L1717">
        <v>2006</v>
      </c>
    </row>
    <row r="1718" spans="1:12">
      <c r="A1718" t="s">
        <v>170</v>
      </c>
      <c r="B1718" t="s">
        <v>171</v>
      </c>
      <c r="C1718" t="s">
        <v>173</v>
      </c>
      <c r="D1718" t="s">
        <v>172</v>
      </c>
      <c r="E1718" t="s">
        <v>176</v>
      </c>
      <c r="F1718" t="s">
        <v>152</v>
      </c>
      <c r="G1718" t="s">
        <v>161</v>
      </c>
      <c r="H1718" t="s">
        <v>20</v>
      </c>
      <c r="I1718" t="s">
        <v>169</v>
      </c>
      <c r="J1718">
        <v>132.19999999999999</v>
      </c>
      <c r="L1718">
        <v>2006</v>
      </c>
    </row>
    <row r="1719" spans="1:12">
      <c r="A1719" t="s">
        <v>170</v>
      </c>
      <c r="B1719" t="s">
        <v>171</v>
      </c>
      <c r="C1719" t="s">
        <v>173</v>
      </c>
      <c r="D1719" t="s">
        <v>172</v>
      </c>
      <c r="E1719" t="s">
        <v>102</v>
      </c>
      <c r="F1719" t="s">
        <v>101</v>
      </c>
      <c r="G1719" t="s">
        <v>161</v>
      </c>
      <c r="H1719" t="s">
        <v>20</v>
      </c>
      <c r="I1719" t="s">
        <v>169</v>
      </c>
      <c r="J1719">
        <v>131.80000000000001</v>
      </c>
      <c r="L1719">
        <v>2006</v>
      </c>
    </row>
    <row r="1720" spans="1:12">
      <c r="A1720" t="s">
        <v>170</v>
      </c>
      <c r="B1720" t="s">
        <v>171</v>
      </c>
      <c r="C1720" t="s">
        <v>173</v>
      </c>
      <c r="D1720" t="s">
        <v>172</v>
      </c>
      <c r="F1720" t="s">
        <v>154</v>
      </c>
      <c r="G1720" t="s">
        <v>161</v>
      </c>
      <c r="H1720" t="s">
        <v>20</v>
      </c>
      <c r="I1720" t="s">
        <v>169</v>
      </c>
      <c r="J1720">
        <v>131.5</v>
      </c>
      <c r="L1720">
        <v>2006</v>
      </c>
    </row>
    <row r="1721" spans="1:12">
      <c r="A1721" t="s">
        <v>174</v>
      </c>
      <c r="B1721" t="s">
        <v>171</v>
      </c>
      <c r="C1721" t="s">
        <v>173</v>
      </c>
      <c r="D1721" t="s">
        <v>172</v>
      </c>
      <c r="E1721" t="s">
        <v>230</v>
      </c>
      <c r="F1721" t="s">
        <v>155</v>
      </c>
      <c r="G1721" t="s">
        <v>161</v>
      </c>
      <c r="H1721" t="s">
        <v>20</v>
      </c>
      <c r="I1721" t="s">
        <v>169</v>
      </c>
      <c r="J1721">
        <v>130.1</v>
      </c>
      <c r="L1721">
        <v>2006</v>
      </c>
    </row>
    <row r="1722" spans="1:12">
      <c r="A1722" t="s">
        <v>174</v>
      </c>
      <c r="B1722" t="s">
        <v>211</v>
      </c>
      <c r="C1722" t="s">
        <v>212</v>
      </c>
      <c r="D1722" t="s">
        <v>223</v>
      </c>
      <c r="E1722" s="5" t="s">
        <v>224</v>
      </c>
      <c r="F1722" t="s">
        <v>131</v>
      </c>
      <c r="G1722" t="s">
        <v>161</v>
      </c>
      <c r="H1722" t="s">
        <v>20</v>
      </c>
      <c r="I1722" t="s">
        <v>169</v>
      </c>
      <c r="J1722">
        <v>128.9</v>
      </c>
      <c r="L1722">
        <v>2006</v>
      </c>
    </row>
    <row r="1723" spans="1:12">
      <c r="A1723" t="s">
        <v>170</v>
      </c>
      <c r="B1723" t="s">
        <v>171</v>
      </c>
      <c r="C1723" t="s">
        <v>173</v>
      </c>
      <c r="D1723" t="s">
        <v>172</v>
      </c>
      <c r="E1723" t="s">
        <v>54</v>
      </c>
      <c r="F1723" t="s">
        <v>54</v>
      </c>
      <c r="G1723" t="s">
        <v>161</v>
      </c>
      <c r="H1723" t="s">
        <v>20</v>
      </c>
      <c r="I1723" t="s">
        <v>169</v>
      </c>
      <c r="J1723">
        <v>128.9</v>
      </c>
      <c r="L1723">
        <v>2006</v>
      </c>
    </row>
    <row r="1724" spans="1:12">
      <c r="A1724" t="s">
        <v>170</v>
      </c>
      <c r="B1724" t="s">
        <v>183</v>
      </c>
      <c r="C1724" t="s">
        <v>184</v>
      </c>
      <c r="D1724" t="s">
        <v>202</v>
      </c>
      <c r="E1724" t="s">
        <v>46</v>
      </c>
      <c r="F1724" t="s">
        <v>46</v>
      </c>
      <c r="G1724" t="s">
        <v>161</v>
      </c>
      <c r="H1724" t="s">
        <v>20</v>
      </c>
      <c r="I1724" t="s">
        <v>169</v>
      </c>
      <c r="J1724">
        <v>127.7</v>
      </c>
      <c r="L1724">
        <v>2006</v>
      </c>
    </row>
    <row r="1725" spans="1:12">
      <c r="A1725" t="s">
        <v>174</v>
      </c>
      <c r="B1725" t="s">
        <v>183</v>
      </c>
      <c r="C1725" t="s">
        <v>216</v>
      </c>
      <c r="D1725" t="s">
        <v>216</v>
      </c>
      <c r="E1725" s="5" t="s">
        <v>217</v>
      </c>
      <c r="F1725" t="s">
        <v>15</v>
      </c>
      <c r="G1725" t="s">
        <v>161</v>
      </c>
      <c r="H1725" t="s">
        <v>20</v>
      </c>
      <c r="I1725" t="s">
        <v>169</v>
      </c>
      <c r="J1725">
        <v>127.5</v>
      </c>
      <c r="L1725">
        <v>2006</v>
      </c>
    </row>
    <row r="1726" spans="1:12">
      <c r="A1726" t="s">
        <v>170</v>
      </c>
      <c r="B1726" t="s">
        <v>171</v>
      </c>
      <c r="C1726" t="s">
        <v>173</v>
      </c>
      <c r="D1726" t="s">
        <v>172</v>
      </c>
      <c r="E1726" t="s">
        <v>138</v>
      </c>
      <c r="F1726" t="s">
        <v>138</v>
      </c>
      <c r="G1726" t="s">
        <v>161</v>
      </c>
      <c r="H1726" t="s">
        <v>20</v>
      </c>
      <c r="I1726" t="s">
        <v>169</v>
      </c>
      <c r="J1726">
        <v>127.1</v>
      </c>
      <c r="L1726">
        <v>2006</v>
      </c>
    </row>
    <row r="1727" spans="1:12">
      <c r="A1727" t="s">
        <v>174</v>
      </c>
      <c r="B1727" t="s">
        <v>194</v>
      </c>
      <c r="C1727" t="s">
        <v>203</v>
      </c>
      <c r="D1727" t="s">
        <v>204</v>
      </c>
      <c r="E1727" s="5" t="s">
        <v>205</v>
      </c>
      <c r="F1727" t="s">
        <v>133</v>
      </c>
      <c r="G1727" t="s">
        <v>161</v>
      </c>
      <c r="H1727" t="s">
        <v>20</v>
      </c>
      <c r="I1727" t="s">
        <v>169</v>
      </c>
      <c r="J1727">
        <v>126.6</v>
      </c>
      <c r="L1727">
        <v>2006</v>
      </c>
    </row>
    <row r="1728" spans="1:12">
      <c r="A1728" t="s">
        <v>170</v>
      </c>
      <c r="B1728" t="s">
        <v>171</v>
      </c>
      <c r="C1728" t="s">
        <v>173</v>
      </c>
      <c r="D1728" t="s">
        <v>172</v>
      </c>
      <c r="E1728" t="s">
        <v>178</v>
      </c>
      <c r="F1728" t="s">
        <v>153</v>
      </c>
      <c r="G1728" t="s">
        <v>161</v>
      </c>
      <c r="H1728" t="s">
        <v>20</v>
      </c>
      <c r="I1728" t="s">
        <v>169</v>
      </c>
      <c r="J1728">
        <v>125.8</v>
      </c>
      <c r="L1728">
        <v>2006</v>
      </c>
    </row>
    <row r="1729" spans="1:12">
      <c r="A1729" t="s">
        <v>170</v>
      </c>
      <c r="B1729" t="s">
        <v>183</v>
      </c>
      <c r="C1729" t="s">
        <v>206</v>
      </c>
      <c r="D1729" t="s">
        <v>207</v>
      </c>
      <c r="E1729" t="s">
        <v>139</v>
      </c>
      <c r="F1729" t="s">
        <v>139</v>
      </c>
      <c r="G1729" t="s">
        <v>161</v>
      </c>
      <c r="H1729" t="s">
        <v>20</v>
      </c>
      <c r="I1729" t="s">
        <v>169</v>
      </c>
      <c r="J1729">
        <v>123.7</v>
      </c>
      <c r="L1729">
        <v>2006</v>
      </c>
    </row>
    <row r="1730" spans="1:12">
      <c r="A1730" t="s">
        <v>170</v>
      </c>
      <c r="B1730" t="s">
        <v>179</v>
      </c>
      <c r="C1730" t="s">
        <v>208</v>
      </c>
      <c r="D1730" t="s">
        <v>209</v>
      </c>
      <c r="E1730" t="s">
        <v>210</v>
      </c>
      <c r="F1730" t="s">
        <v>157</v>
      </c>
      <c r="G1730" t="s">
        <v>161</v>
      </c>
      <c r="H1730" t="s">
        <v>20</v>
      </c>
      <c r="I1730" t="s">
        <v>169</v>
      </c>
      <c r="J1730">
        <v>122</v>
      </c>
      <c r="L1730">
        <v>2006</v>
      </c>
    </row>
    <row r="1731" spans="1:12">
      <c r="A1731" t="s">
        <v>174</v>
      </c>
      <c r="B1731" t="s">
        <v>211</v>
      </c>
      <c r="C1731" t="s">
        <v>212</v>
      </c>
      <c r="D1731" t="s">
        <v>213</v>
      </c>
      <c r="E1731" s="5" t="s">
        <v>214</v>
      </c>
      <c r="F1731" t="s">
        <v>140</v>
      </c>
      <c r="G1731" t="s">
        <v>161</v>
      </c>
      <c r="H1731" t="s">
        <v>20</v>
      </c>
      <c r="I1731" t="s">
        <v>169</v>
      </c>
      <c r="J1731">
        <v>121.5</v>
      </c>
      <c r="L1731">
        <v>2006</v>
      </c>
    </row>
    <row r="1732" spans="1:12">
      <c r="A1732" t="s">
        <v>170</v>
      </c>
      <c r="B1732" t="s">
        <v>194</v>
      </c>
      <c r="C1732" t="s">
        <v>195</v>
      </c>
      <c r="D1732" t="s">
        <v>241</v>
      </c>
      <c r="E1732" s="5" t="s">
        <v>242</v>
      </c>
      <c r="F1732" t="s">
        <v>159</v>
      </c>
      <c r="G1732" t="s">
        <v>161</v>
      </c>
      <c r="H1732" t="s">
        <v>20</v>
      </c>
      <c r="I1732" t="s">
        <v>169</v>
      </c>
      <c r="J1732">
        <v>121.2</v>
      </c>
      <c r="L1732">
        <v>2006</v>
      </c>
    </row>
    <row r="1733" spans="1:12">
      <c r="A1733" t="s">
        <v>170</v>
      </c>
      <c r="B1733" t="s">
        <v>244</v>
      </c>
      <c r="C1733" t="s">
        <v>245</v>
      </c>
      <c r="D1733" t="s">
        <v>243</v>
      </c>
      <c r="E1733" t="s">
        <v>102</v>
      </c>
      <c r="F1733" t="s">
        <v>103</v>
      </c>
      <c r="G1733" t="s">
        <v>161</v>
      </c>
      <c r="H1733" t="s">
        <v>20</v>
      </c>
      <c r="I1733" t="s">
        <v>169</v>
      </c>
      <c r="J1733">
        <v>118.6</v>
      </c>
      <c r="L1733">
        <v>2006</v>
      </c>
    </row>
    <row r="1734" spans="1:12">
      <c r="A1734" t="s">
        <v>174</v>
      </c>
      <c r="B1734" t="s">
        <v>211</v>
      </c>
      <c r="C1734" t="s">
        <v>212</v>
      </c>
      <c r="D1734" t="s">
        <v>213</v>
      </c>
      <c r="E1734" s="5" t="s">
        <v>214</v>
      </c>
      <c r="F1734" t="s">
        <v>87</v>
      </c>
      <c r="G1734" t="s">
        <v>161</v>
      </c>
      <c r="H1734" t="s">
        <v>20</v>
      </c>
      <c r="I1734" t="s">
        <v>169</v>
      </c>
      <c r="J1734">
        <v>117.5</v>
      </c>
      <c r="L1734">
        <v>2006</v>
      </c>
    </row>
    <row r="1735" spans="1:12">
      <c r="A1735" t="s">
        <v>170</v>
      </c>
      <c r="B1735" t="s">
        <v>194</v>
      </c>
      <c r="C1735" t="s">
        <v>246</v>
      </c>
      <c r="D1735" t="s">
        <v>247</v>
      </c>
      <c r="E1735" t="s">
        <v>102</v>
      </c>
      <c r="F1735" t="s">
        <v>102</v>
      </c>
      <c r="G1735" t="s">
        <v>161</v>
      </c>
      <c r="H1735" t="s">
        <v>20</v>
      </c>
      <c r="I1735" t="s">
        <v>169</v>
      </c>
      <c r="J1735">
        <v>116.8</v>
      </c>
      <c r="L1735">
        <v>2006</v>
      </c>
    </row>
    <row r="1736" spans="1:12">
      <c r="F1736" t="s">
        <v>42</v>
      </c>
      <c r="G1736" t="s">
        <v>161</v>
      </c>
      <c r="H1736" t="s">
        <v>20</v>
      </c>
      <c r="I1736" t="s">
        <v>169</v>
      </c>
      <c r="J1736">
        <v>115.2</v>
      </c>
      <c r="L1736">
        <v>2006</v>
      </c>
    </row>
    <row r="1737" spans="1:12">
      <c r="A1737" t="s">
        <v>170</v>
      </c>
      <c r="B1737" t="s">
        <v>194</v>
      </c>
      <c r="C1737" t="s">
        <v>195</v>
      </c>
      <c r="D1737" t="s">
        <v>196</v>
      </c>
      <c r="E1737" t="s">
        <v>197</v>
      </c>
      <c r="F1737" t="s">
        <v>158</v>
      </c>
      <c r="G1737" t="s">
        <v>161</v>
      </c>
      <c r="H1737" t="s">
        <v>20</v>
      </c>
      <c r="I1737" t="s">
        <v>169</v>
      </c>
      <c r="J1737">
        <v>115</v>
      </c>
      <c r="L1737">
        <v>2006</v>
      </c>
    </row>
    <row r="1738" spans="1:12">
      <c r="A1738" t="s">
        <v>174</v>
      </c>
      <c r="B1738" t="s">
        <v>198</v>
      </c>
      <c r="C1738" t="s">
        <v>231</v>
      </c>
      <c r="D1738" t="s">
        <v>234</v>
      </c>
      <c r="E1738" t="s">
        <v>230</v>
      </c>
      <c r="F1738" t="s">
        <v>249</v>
      </c>
      <c r="G1738" t="s">
        <v>161</v>
      </c>
      <c r="H1738" t="s">
        <v>20</v>
      </c>
      <c r="I1738" t="s">
        <v>169</v>
      </c>
      <c r="J1738">
        <v>114.4</v>
      </c>
      <c r="L1738">
        <v>2006</v>
      </c>
    </row>
    <row r="1739" spans="1:12">
      <c r="A1739" t="s">
        <v>174</v>
      </c>
      <c r="B1739" t="s">
        <v>171</v>
      </c>
      <c r="C1739" t="s">
        <v>173</v>
      </c>
      <c r="D1739" t="s">
        <v>172</v>
      </c>
      <c r="E1739" t="s">
        <v>248</v>
      </c>
      <c r="F1739" t="s">
        <v>116</v>
      </c>
      <c r="G1739" t="s">
        <v>161</v>
      </c>
      <c r="H1739" t="s">
        <v>20</v>
      </c>
      <c r="I1739" t="s">
        <v>169</v>
      </c>
      <c r="J1739">
        <v>108.7</v>
      </c>
      <c r="L1739">
        <v>2006</v>
      </c>
    </row>
    <row r="1740" spans="1:12">
      <c r="A1740" t="s">
        <v>170</v>
      </c>
      <c r="B1740" t="s">
        <v>198</v>
      </c>
      <c r="C1740" t="s">
        <v>199</v>
      </c>
      <c r="D1740" t="s">
        <v>239</v>
      </c>
      <c r="E1740" t="s">
        <v>142</v>
      </c>
      <c r="F1740" t="s">
        <v>142</v>
      </c>
      <c r="G1740" t="s">
        <v>161</v>
      </c>
      <c r="H1740" t="s">
        <v>20</v>
      </c>
      <c r="I1740" t="s">
        <v>169</v>
      </c>
      <c r="J1740">
        <v>108.7</v>
      </c>
      <c r="L1740">
        <v>2006</v>
      </c>
    </row>
    <row r="1741" spans="1:12">
      <c r="A1741" t="s">
        <v>174</v>
      </c>
      <c r="B1741" t="s">
        <v>171</v>
      </c>
      <c r="C1741" t="s">
        <v>173</v>
      </c>
      <c r="D1741" t="s">
        <v>172</v>
      </c>
      <c r="E1741" t="s">
        <v>175</v>
      </c>
      <c r="F1741" t="s">
        <v>129</v>
      </c>
      <c r="G1741" t="s">
        <v>161</v>
      </c>
      <c r="H1741" t="s">
        <v>21</v>
      </c>
      <c r="I1741" t="s">
        <v>169</v>
      </c>
      <c r="J1741">
        <v>573</v>
      </c>
      <c r="K1741" t="s">
        <v>19</v>
      </c>
      <c r="L1741">
        <v>2006</v>
      </c>
    </row>
    <row r="1742" spans="1:12">
      <c r="A1742" t="s">
        <v>170</v>
      </c>
      <c r="B1742" t="s">
        <v>171</v>
      </c>
      <c r="C1742" t="s">
        <v>173</v>
      </c>
      <c r="D1742" t="s">
        <v>172</v>
      </c>
      <c r="E1742" t="s">
        <v>134</v>
      </c>
      <c r="F1742" t="s">
        <v>134</v>
      </c>
      <c r="G1742" t="s">
        <v>161</v>
      </c>
      <c r="H1742" t="s">
        <v>21</v>
      </c>
      <c r="I1742" t="s">
        <v>169</v>
      </c>
      <c r="J1742">
        <v>396</v>
      </c>
      <c r="K1742" t="s">
        <v>19</v>
      </c>
      <c r="L1742">
        <v>2006</v>
      </c>
    </row>
    <row r="1743" spans="1:12">
      <c r="A1743" t="s">
        <v>174</v>
      </c>
      <c r="B1743" t="s">
        <v>179</v>
      </c>
      <c r="C1743" t="s">
        <v>180</v>
      </c>
      <c r="D1743" t="s">
        <v>181</v>
      </c>
      <c r="E1743" t="s">
        <v>182</v>
      </c>
      <c r="F1743" t="s">
        <v>156</v>
      </c>
      <c r="G1743" t="s">
        <v>161</v>
      </c>
      <c r="H1743" t="s">
        <v>21</v>
      </c>
      <c r="I1743" t="s">
        <v>169</v>
      </c>
      <c r="J1743">
        <v>359</v>
      </c>
      <c r="K1743" t="s">
        <v>19</v>
      </c>
      <c r="L1743">
        <v>2006</v>
      </c>
    </row>
    <row r="1744" spans="1:12">
      <c r="A1744" t="s">
        <v>170</v>
      </c>
      <c r="B1744" t="s">
        <v>171</v>
      </c>
      <c r="C1744" t="s">
        <v>173</v>
      </c>
      <c r="D1744" t="s">
        <v>172</v>
      </c>
      <c r="E1744" t="s">
        <v>102</v>
      </c>
      <c r="F1744" t="s">
        <v>101</v>
      </c>
      <c r="G1744" t="s">
        <v>161</v>
      </c>
      <c r="H1744" t="s">
        <v>21</v>
      </c>
      <c r="I1744" t="s">
        <v>169</v>
      </c>
      <c r="J1744">
        <v>340</v>
      </c>
      <c r="K1744" t="s">
        <v>19</v>
      </c>
      <c r="L1744">
        <v>2006</v>
      </c>
    </row>
    <row r="1745" spans="1:12">
      <c r="A1745" t="s">
        <v>170</v>
      </c>
      <c r="B1745" t="s">
        <v>179</v>
      </c>
      <c r="C1745" t="s">
        <v>208</v>
      </c>
      <c r="D1745" t="s">
        <v>209</v>
      </c>
      <c r="E1745" t="s">
        <v>210</v>
      </c>
      <c r="F1745" t="s">
        <v>157</v>
      </c>
      <c r="G1745" t="s">
        <v>161</v>
      </c>
      <c r="H1745" t="s">
        <v>21</v>
      </c>
      <c r="I1745" t="s">
        <v>169</v>
      </c>
      <c r="J1745">
        <v>290</v>
      </c>
      <c r="K1745" t="s">
        <v>19</v>
      </c>
      <c r="L1745">
        <v>2006</v>
      </c>
    </row>
    <row r="1746" spans="1:12">
      <c r="A1746" t="s">
        <v>174</v>
      </c>
      <c r="B1746" t="s">
        <v>171</v>
      </c>
      <c r="C1746" t="s">
        <v>173</v>
      </c>
      <c r="D1746" t="s">
        <v>172</v>
      </c>
      <c r="E1746" t="s">
        <v>177</v>
      </c>
      <c r="F1746" t="s">
        <v>14</v>
      </c>
      <c r="G1746" t="s">
        <v>161</v>
      </c>
      <c r="H1746" t="s">
        <v>21</v>
      </c>
      <c r="I1746" t="s">
        <v>169</v>
      </c>
      <c r="J1746">
        <v>269</v>
      </c>
      <c r="K1746" t="s">
        <v>19</v>
      </c>
      <c r="L1746">
        <v>2006</v>
      </c>
    </row>
    <row r="1747" spans="1:12">
      <c r="A1747" t="s">
        <v>174</v>
      </c>
      <c r="B1747" t="s">
        <v>211</v>
      </c>
      <c r="C1747" t="s">
        <v>212</v>
      </c>
      <c r="D1747" t="s">
        <v>223</v>
      </c>
      <c r="E1747" s="5" t="s">
        <v>224</v>
      </c>
      <c r="F1747" t="s">
        <v>131</v>
      </c>
      <c r="G1747" t="s">
        <v>161</v>
      </c>
      <c r="H1747" t="s">
        <v>21</v>
      </c>
      <c r="I1747" t="s">
        <v>169</v>
      </c>
      <c r="J1747">
        <v>237</v>
      </c>
      <c r="K1747" t="s">
        <v>19</v>
      </c>
      <c r="L1747">
        <v>2006</v>
      </c>
    </row>
    <row r="1748" spans="1:12">
      <c r="A1748" t="s">
        <v>174</v>
      </c>
      <c r="B1748" t="s">
        <v>198</v>
      </c>
      <c r="C1748" t="s">
        <v>225</v>
      </c>
      <c r="D1748" t="s">
        <v>226</v>
      </c>
      <c r="E1748" s="5" t="s">
        <v>227</v>
      </c>
      <c r="F1748" t="s">
        <v>132</v>
      </c>
      <c r="G1748" t="s">
        <v>161</v>
      </c>
      <c r="H1748" t="s">
        <v>21</v>
      </c>
      <c r="I1748" t="s">
        <v>169</v>
      </c>
      <c r="J1748">
        <v>198</v>
      </c>
      <c r="K1748" t="s">
        <v>19</v>
      </c>
      <c r="L1748">
        <v>2006</v>
      </c>
    </row>
    <row r="1749" spans="1:12">
      <c r="A1749" t="s">
        <v>174</v>
      </c>
      <c r="B1749" t="s">
        <v>189</v>
      </c>
      <c r="C1749" t="s">
        <v>219</v>
      </c>
      <c r="D1749" t="s">
        <v>220</v>
      </c>
      <c r="E1749" s="5" t="s">
        <v>221</v>
      </c>
      <c r="F1749" t="s">
        <v>16</v>
      </c>
      <c r="G1749" t="s">
        <v>161</v>
      </c>
      <c r="H1749" t="s">
        <v>21</v>
      </c>
      <c r="I1749" t="s">
        <v>169</v>
      </c>
      <c r="J1749">
        <v>172</v>
      </c>
      <c r="K1749" t="s">
        <v>19</v>
      </c>
      <c r="L1749">
        <v>2006</v>
      </c>
    </row>
    <row r="1750" spans="1:12">
      <c r="F1750" t="s">
        <v>42</v>
      </c>
      <c r="G1750" t="s">
        <v>161</v>
      </c>
      <c r="H1750" t="s">
        <v>21</v>
      </c>
      <c r="I1750" t="s">
        <v>169</v>
      </c>
      <c r="J1750">
        <v>144</v>
      </c>
      <c r="K1750" t="s">
        <v>19</v>
      </c>
      <c r="L1750">
        <v>2006</v>
      </c>
    </row>
    <row r="1751" spans="1:12">
      <c r="A1751" t="s">
        <v>170</v>
      </c>
      <c r="B1751" t="s">
        <v>194</v>
      </c>
      <c r="C1751" t="s">
        <v>195</v>
      </c>
      <c r="D1751" t="s">
        <v>241</v>
      </c>
      <c r="E1751" s="5" t="s">
        <v>242</v>
      </c>
      <c r="F1751" t="s">
        <v>159</v>
      </c>
      <c r="G1751" t="s">
        <v>161</v>
      </c>
      <c r="H1751" t="s">
        <v>21</v>
      </c>
      <c r="I1751" t="s">
        <v>169</v>
      </c>
      <c r="J1751">
        <v>143</v>
      </c>
      <c r="K1751" t="s">
        <v>19</v>
      </c>
      <c r="L1751">
        <v>2006</v>
      </c>
    </row>
    <row r="1752" spans="1:12">
      <c r="A1752" t="s">
        <v>170</v>
      </c>
      <c r="B1752" t="s">
        <v>194</v>
      </c>
      <c r="C1752" t="s">
        <v>195</v>
      </c>
      <c r="D1752" t="s">
        <v>196</v>
      </c>
      <c r="E1752" t="s">
        <v>197</v>
      </c>
      <c r="F1752" t="s">
        <v>158</v>
      </c>
      <c r="G1752" t="s">
        <v>161</v>
      </c>
      <c r="H1752" t="s">
        <v>21</v>
      </c>
      <c r="I1752" t="s">
        <v>169</v>
      </c>
      <c r="J1752">
        <v>140</v>
      </c>
      <c r="K1752" t="s">
        <v>19</v>
      </c>
      <c r="L1752">
        <v>2006</v>
      </c>
    </row>
    <row r="1753" spans="1:12">
      <c r="A1753" t="s">
        <v>174</v>
      </c>
      <c r="B1753" t="s">
        <v>171</v>
      </c>
      <c r="C1753" t="s">
        <v>173</v>
      </c>
      <c r="D1753" t="s">
        <v>233</v>
      </c>
      <c r="E1753" s="5" t="s">
        <v>230</v>
      </c>
      <c r="F1753" t="s">
        <v>52</v>
      </c>
      <c r="G1753" t="s">
        <v>161</v>
      </c>
      <c r="H1753" t="s">
        <v>21</v>
      </c>
      <c r="I1753" t="s">
        <v>169</v>
      </c>
      <c r="J1753">
        <v>133</v>
      </c>
      <c r="K1753" t="s">
        <v>19</v>
      </c>
      <c r="L1753">
        <v>2006</v>
      </c>
    </row>
    <row r="1754" spans="1:12">
      <c r="A1754" t="s">
        <v>170</v>
      </c>
      <c r="B1754" t="s">
        <v>171</v>
      </c>
      <c r="C1754" t="s">
        <v>173</v>
      </c>
      <c r="D1754" t="s">
        <v>172</v>
      </c>
      <c r="E1754" t="s">
        <v>178</v>
      </c>
      <c r="F1754" t="s">
        <v>153</v>
      </c>
      <c r="G1754" t="s">
        <v>161</v>
      </c>
      <c r="H1754" t="s">
        <v>21</v>
      </c>
      <c r="I1754" t="s">
        <v>169</v>
      </c>
      <c r="J1754">
        <v>126</v>
      </c>
      <c r="K1754" t="s">
        <v>19</v>
      </c>
      <c r="L1754">
        <v>2006</v>
      </c>
    </row>
    <row r="1755" spans="1:12">
      <c r="A1755" t="s">
        <v>174</v>
      </c>
      <c r="B1755" t="s">
        <v>194</v>
      </c>
      <c r="C1755" t="s">
        <v>203</v>
      </c>
      <c r="D1755" t="s">
        <v>204</v>
      </c>
      <c r="E1755" s="5" t="s">
        <v>205</v>
      </c>
      <c r="F1755" t="s">
        <v>133</v>
      </c>
      <c r="G1755" t="s">
        <v>161</v>
      </c>
      <c r="H1755" t="s">
        <v>21</v>
      </c>
      <c r="I1755" t="s">
        <v>169</v>
      </c>
      <c r="J1755">
        <v>114</v>
      </c>
      <c r="K1755" t="s">
        <v>19</v>
      </c>
      <c r="L1755">
        <v>2006</v>
      </c>
    </row>
    <row r="1756" spans="1:12">
      <c r="A1756" t="s">
        <v>170</v>
      </c>
      <c r="B1756" t="s">
        <v>183</v>
      </c>
      <c r="C1756" t="s">
        <v>206</v>
      </c>
      <c r="D1756" t="s">
        <v>207</v>
      </c>
      <c r="E1756" t="s">
        <v>139</v>
      </c>
      <c r="F1756" t="s">
        <v>139</v>
      </c>
      <c r="G1756" t="s">
        <v>161</v>
      </c>
      <c r="H1756" t="s">
        <v>21</v>
      </c>
      <c r="I1756" t="s">
        <v>169</v>
      </c>
      <c r="J1756">
        <v>98</v>
      </c>
      <c r="K1756" t="s">
        <v>19</v>
      </c>
      <c r="L1756">
        <v>2006</v>
      </c>
    </row>
    <row r="1757" spans="1:12">
      <c r="A1757" t="s">
        <v>174</v>
      </c>
      <c r="B1757" t="s">
        <v>183</v>
      </c>
      <c r="C1757" t="s">
        <v>216</v>
      </c>
      <c r="D1757" t="s">
        <v>216</v>
      </c>
      <c r="E1757" s="5" t="s">
        <v>217</v>
      </c>
      <c r="F1757" t="s">
        <v>15</v>
      </c>
      <c r="G1757" t="s">
        <v>161</v>
      </c>
      <c r="H1757" t="s">
        <v>21</v>
      </c>
      <c r="I1757" t="s">
        <v>169</v>
      </c>
      <c r="J1757">
        <v>89</v>
      </c>
      <c r="K1757" t="s">
        <v>19</v>
      </c>
      <c r="L1757">
        <v>2006</v>
      </c>
    </row>
    <row r="1758" spans="1:12">
      <c r="A1758" t="s">
        <v>170</v>
      </c>
      <c r="B1758" t="s">
        <v>244</v>
      </c>
      <c r="C1758" t="s">
        <v>245</v>
      </c>
      <c r="D1758" t="s">
        <v>243</v>
      </c>
      <c r="E1758" t="s">
        <v>102</v>
      </c>
      <c r="F1758" t="s">
        <v>103</v>
      </c>
      <c r="G1758" t="s">
        <v>161</v>
      </c>
      <c r="H1758" t="s">
        <v>21</v>
      </c>
      <c r="I1758" t="s">
        <v>169</v>
      </c>
      <c r="J1758">
        <v>83</v>
      </c>
      <c r="K1758" t="s">
        <v>19</v>
      </c>
      <c r="L1758">
        <v>2006</v>
      </c>
    </row>
    <row r="1759" spans="1:12">
      <c r="A1759" t="s">
        <v>174</v>
      </c>
      <c r="B1759" t="s">
        <v>211</v>
      </c>
      <c r="C1759" t="s">
        <v>212</v>
      </c>
      <c r="D1759" t="s">
        <v>213</v>
      </c>
      <c r="E1759" s="5" t="s">
        <v>214</v>
      </c>
      <c r="F1759" t="s">
        <v>140</v>
      </c>
      <c r="G1759" t="s">
        <v>161</v>
      </c>
      <c r="H1759" t="s">
        <v>21</v>
      </c>
      <c r="I1759" t="s">
        <v>169</v>
      </c>
      <c r="J1759">
        <v>80</v>
      </c>
      <c r="K1759" t="s">
        <v>19</v>
      </c>
      <c r="L1759">
        <v>2006</v>
      </c>
    </row>
    <row r="1760" spans="1:12">
      <c r="A1760" t="s">
        <v>174</v>
      </c>
      <c r="B1760" t="s">
        <v>198</v>
      </c>
      <c r="C1760" t="s">
        <v>231</v>
      </c>
      <c r="D1760" t="s">
        <v>234</v>
      </c>
      <c r="E1760" t="s">
        <v>230</v>
      </c>
      <c r="F1760" t="s">
        <v>249</v>
      </c>
      <c r="G1760" t="s">
        <v>161</v>
      </c>
      <c r="H1760" t="s">
        <v>21</v>
      </c>
      <c r="I1760" t="s">
        <v>169</v>
      </c>
      <c r="J1760">
        <v>77</v>
      </c>
      <c r="K1760" t="s">
        <v>19</v>
      </c>
      <c r="L1760">
        <v>2006</v>
      </c>
    </row>
    <row r="1761" spans="1:12">
      <c r="A1761" t="s">
        <v>170</v>
      </c>
      <c r="B1761" t="s">
        <v>171</v>
      </c>
      <c r="C1761" t="s">
        <v>173</v>
      </c>
      <c r="D1761" t="s">
        <v>172</v>
      </c>
      <c r="F1761" t="s">
        <v>154</v>
      </c>
      <c r="G1761" t="s">
        <v>161</v>
      </c>
      <c r="H1761" t="s">
        <v>21</v>
      </c>
      <c r="I1761" t="s">
        <v>169</v>
      </c>
      <c r="J1761">
        <v>63</v>
      </c>
      <c r="K1761" t="s">
        <v>19</v>
      </c>
      <c r="L1761">
        <v>2006</v>
      </c>
    </row>
    <row r="1762" spans="1:12">
      <c r="A1762" t="s">
        <v>170</v>
      </c>
      <c r="B1762" t="s">
        <v>183</v>
      </c>
      <c r="C1762" t="s">
        <v>184</v>
      </c>
      <c r="D1762" t="s">
        <v>202</v>
      </c>
      <c r="E1762" t="s">
        <v>46</v>
      </c>
      <c r="F1762" t="s">
        <v>46</v>
      </c>
      <c r="G1762" t="s">
        <v>161</v>
      </c>
      <c r="H1762" t="s">
        <v>21</v>
      </c>
      <c r="I1762" t="s">
        <v>169</v>
      </c>
      <c r="J1762">
        <v>60</v>
      </c>
      <c r="K1762" t="s">
        <v>19</v>
      </c>
      <c r="L1762">
        <v>2006</v>
      </c>
    </row>
    <row r="1763" spans="1:12">
      <c r="A1763" t="s">
        <v>174</v>
      </c>
      <c r="B1763" t="s">
        <v>171</v>
      </c>
      <c r="C1763" t="s">
        <v>173</v>
      </c>
      <c r="D1763" t="s">
        <v>172</v>
      </c>
      <c r="E1763" t="s">
        <v>248</v>
      </c>
      <c r="F1763" t="s">
        <v>116</v>
      </c>
      <c r="G1763" t="s">
        <v>161</v>
      </c>
      <c r="H1763" t="s">
        <v>21</v>
      </c>
      <c r="I1763" t="s">
        <v>169</v>
      </c>
      <c r="J1763">
        <v>45</v>
      </c>
      <c r="K1763" t="s">
        <v>19</v>
      </c>
      <c r="L1763">
        <v>2006</v>
      </c>
    </row>
    <row r="1764" spans="1:12">
      <c r="A1764" t="s">
        <v>174</v>
      </c>
      <c r="B1764" t="s">
        <v>211</v>
      </c>
      <c r="C1764" t="s">
        <v>212</v>
      </c>
      <c r="D1764" t="s">
        <v>213</v>
      </c>
      <c r="E1764" s="5" t="s">
        <v>214</v>
      </c>
      <c r="F1764" t="s">
        <v>87</v>
      </c>
      <c r="G1764" t="s">
        <v>161</v>
      </c>
      <c r="H1764" t="s">
        <v>21</v>
      </c>
      <c r="I1764" t="s">
        <v>169</v>
      </c>
      <c r="J1764">
        <v>44</v>
      </c>
      <c r="K1764" t="s">
        <v>19</v>
      </c>
      <c r="L1764">
        <v>2006</v>
      </c>
    </row>
    <row r="1765" spans="1:12">
      <c r="A1765" t="s">
        <v>174</v>
      </c>
      <c r="B1765" t="s">
        <v>171</v>
      </c>
      <c r="C1765" t="s">
        <v>173</v>
      </c>
      <c r="D1765" t="s">
        <v>172</v>
      </c>
      <c r="E1765" t="s">
        <v>230</v>
      </c>
      <c r="F1765" t="s">
        <v>155</v>
      </c>
      <c r="G1765" t="s">
        <v>161</v>
      </c>
      <c r="H1765" t="s">
        <v>21</v>
      </c>
      <c r="I1765" t="s">
        <v>169</v>
      </c>
      <c r="J1765">
        <v>41</v>
      </c>
      <c r="K1765" t="s">
        <v>19</v>
      </c>
      <c r="L1765">
        <v>2006</v>
      </c>
    </row>
    <row r="1766" spans="1:12">
      <c r="A1766" t="s">
        <v>170</v>
      </c>
      <c r="B1766" t="s">
        <v>194</v>
      </c>
      <c r="C1766" t="s">
        <v>246</v>
      </c>
      <c r="D1766" t="s">
        <v>247</v>
      </c>
      <c r="E1766" t="s">
        <v>102</v>
      </c>
      <c r="F1766" t="s">
        <v>102</v>
      </c>
      <c r="G1766" t="s">
        <v>161</v>
      </c>
      <c r="H1766" t="s">
        <v>21</v>
      </c>
      <c r="I1766" t="s">
        <v>169</v>
      </c>
      <c r="J1766">
        <v>35</v>
      </c>
      <c r="K1766" t="s">
        <v>19</v>
      </c>
      <c r="L1766">
        <v>2006</v>
      </c>
    </row>
    <row r="1767" spans="1:12">
      <c r="A1767" t="s">
        <v>170</v>
      </c>
      <c r="B1767" t="s">
        <v>171</v>
      </c>
      <c r="C1767" t="s">
        <v>173</v>
      </c>
      <c r="D1767" t="s">
        <v>172</v>
      </c>
      <c r="E1767" t="s">
        <v>176</v>
      </c>
      <c r="F1767" t="s">
        <v>152</v>
      </c>
      <c r="G1767" t="s">
        <v>161</v>
      </c>
      <c r="H1767" t="s">
        <v>21</v>
      </c>
      <c r="I1767" t="s">
        <v>169</v>
      </c>
      <c r="J1767">
        <v>34</v>
      </c>
      <c r="K1767" t="s">
        <v>19</v>
      </c>
      <c r="L1767">
        <v>2006</v>
      </c>
    </row>
    <row r="1768" spans="1:12">
      <c r="A1768" t="s">
        <v>170</v>
      </c>
      <c r="B1768" t="s">
        <v>171</v>
      </c>
      <c r="C1768" t="s">
        <v>173</v>
      </c>
      <c r="D1768" t="s">
        <v>172</v>
      </c>
      <c r="E1768" t="s">
        <v>138</v>
      </c>
      <c r="F1768" t="s">
        <v>138</v>
      </c>
      <c r="G1768" t="s">
        <v>161</v>
      </c>
      <c r="H1768" t="s">
        <v>21</v>
      </c>
      <c r="I1768" t="s">
        <v>169</v>
      </c>
      <c r="J1768">
        <v>30</v>
      </c>
      <c r="K1768" t="s">
        <v>19</v>
      </c>
      <c r="L1768">
        <v>2006</v>
      </c>
    </row>
    <row r="1769" spans="1:12">
      <c r="A1769" t="s">
        <v>170</v>
      </c>
      <c r="B1769" t="s">
        <v>198</v>
      </c>
      <c r="C1769" t="s">
        <v>199</v>
      </c>
      <c r="D1769" t="s">
        <v>239</v>
      </c>
      <c r="E1769" t="s">
        <v>142</v>
      </c>
      <c r="F1769" t="s">
        <v>142</v>
      </c>
      <c r="G1769" t="s">
        <v>161</v>
      </c>
      <c r="H1769" t="s">
        <v>21</v>
      </c>
      <c r="I1769" t="s">
        <v>169</v>
      </c>
      <c r="J1769">
        <v>26</v>
      </c>
      <c r="K1769" t="s">
        <v>19</v>
      </c>
      <c r="L1769">
        <v>2006</v>
      </c>
    </row>
    <row r="1770" spans="1:12">
      <c r="A1770" t="s">
        <v>170</v>
      </c>
      <c r="B1770" t="s">
        <v>171</v>
      </c>
      <c r="C1770" t="s">
        <v>173</v>
      </c>
      <c r="D1770" t="s">
        <v>172</v>
      </c>
      <c r="E1770" t="s">
        <v>54</v>
      </c>
      <c r="F1770" t="s">
        <v>54</v>
      </c>
      <c r="G1770" t="s">
        <v>161</v>
      </c>
      <c r="H1770" t="s">
        <v>21</v>
      </c>
      <c r="I1770" t="s">
        <v>169</v>
      </c>
      <c r="J1770">
        <v>20</v>
      </c>
      <c r="K1770" t="s">
        <v>19</v>
      </c>
      <c r="L1770">
        <v>2006</v>
      </c>
    </row>
    <row r="1771" spans="1:12">
      <c r="A1771" t="s">
        <v>174</v>
      </c>
      <c r="B1771" t="s">
        <v>171</v>
      </c>
      <c r="C1771" t="s">
        <v>173</v>
      </c>
      <c r="D1771" t="s">
        <v>233</v>
      </c>
      <c r="E1771" s="5" t="s">
        <v>230</v>
      </c>
      <c r="F1771" t="s">
        <v>52</v>
      </c>
      <c r="G1771" t="s">
        <v>161</v>
      </c>
      <c r="H1771" t="s">
        <v>22</v>
      </c>
      <c r="I1771" t="s">
        <v>169</v>
      </c>
      <c r="J1771" s="6">
        <v>7.5200000000000003E-2</v>
      </c>
      <c r="K1771" t="s">
        <v>23</v>
      </c>
      <c r="L1771">
        <v>2006</v>
      </c>
    </row>
    <row r="1772" spans="1:12">
      <c r="A1772" t="s">
        <v>170</v>
      </c>
      <c r="B1772" t="s">
        <v>171</v>
      </c>
      <c r="C1772" t="s">
        <v>173</v>
      </c>
      <c r="D1772" t="s">
        <v>172</v>
      </c>
      <c r="E1772" t="s">
        <v>54</v>
      </c>
      <c r="F1772" t="s">
        <v>54</v>
      </c>
      <c r="G1772" t="s">
        <v>161</v>
      </c>
      <c r="H1772" t="s">
        <v>22</v>
      </c>
      <c r="I1772" t="s">
        <v>169</v>
      </c>
      <c r="J1772" s="4">
        <v>0.1</v>
      </c>
      <c r="K1772" t="s">
        <v>23</v>
      </c>
      <c r="L1772">
        <v>2006</v>
      </c>
    </row>
    <row r="1773" spans="1:12">
      <c r="A1773" t="s">
        <v>170</v>
      </c>
      <c r="B1773" t="s">
        <v>171</v>
      </c>
      <c r="C1773" t="s">
        <v>173</v>
      </c>
      <c r="D1773" t="s">
        <v>172</v>
      </c>
      <c r="F1773" t="s">
        <v>154</v>
      </c>
      <c r="G1773" t="s">
        <v>161</v>
      </c>
      <c r="H1773" t="s">
        <v>22</v>
      </c>
      <c r="I1773" t="s">
        <v>169</v>
      </c>
      <c r="J1773" s="6">
        <v>0.1111</v>
      </c>
      <c r="K1773" t="s">
        <v>23</v>
      </c>
      <c r="L1773">
        <v>2006</v>
      </c>
    </row>
    <row r="1774" spans="1:12">
      <c r="A1774" t="s">
        <v>170</v>
      </c>
      <c r="B1774" t="s">
        <v>171</v>
      </c>
      <c r="C1774" t="s">
        <v>173</v>
      </c>
      <c r="D1774" t="s">
        <v>172</v>
      </c>
      <c r="E1774" t="s">
        <v>134</v>
      </c>
      <c r="F1774" t="s">
        <v>134</v>
      </c>
      <c r="G1774" t="s">
        <v>161</v>
      </c>
      <c r="H1774" t="s">
        <v>22</v>
      </c>
      <c r="I1774" t="s">
        <v>169</v>
      </c>
      <c r="J1774" s="6">
        <v>0.1263</v>
      </c>
      <c r="K1774" t="s">
        <v>23</v>
      </c>
      <c r="L1774">
        <v>2006</v>
      </c>
    </row>
    <row r="1775" spans="1:12">
      <c r="A1775" t="s">
        <v>174</v>
      </c>
      <c r="B1775" t="s">
        <v>171</v>
      </c>
      <c r="C1775" t="s">
        <v>173</v>
      </c>
      <c r="D1775" t="s">
        <v>172</v>
      </c>
      <c r="E1775" t="s">
        <v>175</v>
      </c>
      <c r="F1775" t="s">
        <v>129</v>
      </c>
      <c r="G1775" t="s">
        <v>161</v>
      </c>
      <c r="H1775" t="s">
        <v>22</v>
      </c>
      <c r="I1775" t="s">
        <v>169</v>
      </c>
      <c r="J1775" s="6">
        <v>0.13439999999999999</v>
      </c>
      <c r="K1775" t="s">
        <v>23</v>
      </c>
      <c r="L1775">
        <v>2006</v>
      </c>
    </row>
    <row r="1776" spans="1:12">
      <c r="A1776" t="s">
        <v>174</v>
      </c>
      <c r="B1776" t="s">
        <v>171</v>
      </c>
      <c r="C1776" t="s">
        <v>173</v>
      </c>
      <c r="D1776" t="s">
        <v>172</v>
      </c>
      <c r="E1776" t="s">
        <v>177</v>
      </c>
      <c r="F1776" t="s">
        <v>14</v>
      </c>
      <c r="G1776" t="s">
        <v>161</v>
      </c>
      <c r="H1776" t="s">
        <v>22</v>
      </c>
      <c r="I1776" t="s">
        <v>169</v>
      </c>
      <c r="J1776" s="6">
        <v>0.14130000000000001</v>
      </c>
      <c r="K1776" t="s">
        <v>23</v>
      </c>
      <c r="L1776">
        <v>2006</v>
      </c>
    </row>
    <row r="1777" spans="1:12">
      <c r="A1777" t="s">
        <v>174</v>
      </c>
      <c r="B1777" t="s">
        <v>198</v>
      </c>
      <c r="C1777" t="s">
        <v>225</v>
      </c>
      <c r="D1777" t="s">
        <v>226</v>
      </c>
      <c r="E1777" s="5" t="s">
        <v>227</v>
      </c>
      <c r="F1777" t="s">
        <v>132</v>
      </c>
      <c r="G1777" t="s">
        <v>161</v>
      </c>
      <c r="H1777" t="s">
        <v>22</v>
      </c>
      <c r="I1777" t="s">
        <v>169</v>
      </c>
      <c r="J1777" s="6">
        <v>0.1414</v>
      </c>
      <c r="K1777" t="s">
        <v>23</v>
      </c>
      <c r="L1777">
        <v>2006</v>
      </c>
    </row>
    <row r="1778" spans="1:12">
      <c r="A1778" t="s">
        <v>170</v>
      </c>
      <c r="B1778" t="s">
        <v>171</v>
      </c>
      <c r="C1778" t="s">
        <v>173</v>
      </c>
      <c r="D1778" t="s">
        <v>172</v>
      </c>
      <c r="E1778" t="s">
        <v>102</v>
      </c>
      <c r="F1778" t="s">
        <v>101</v>
      </c>
      <c r="G1778" t="s">
        <v>161</v>
      </c>
      <c r="H1778" t="s">
        <v>22</v>
      </c>
      <c r="I1778" t="s">
        <v>169</v>
      </c>
      <c r="J1778" s="6">
        <v>0.14410000000000001</v>
      </c>
      <c r="K1778" t="s">
        <v>23</v>
      </c>
      <c r="L1778">
        <v>2006</v>
      </c>
    </row>
    <row r="1779" spans="1:12">
      <c r="A1779" t="s">
        <v>170</v>
      </c>
      <c r="B1779" t="s">
        <v>183</v>
      </c>
      <c r="C1779" t="s">
        <v>184</v>
      </c>
      <c r="D1779" t="s">
        <v>202</v>
      </c>
      <c r="E1779" t="s">
        <v>46</v>
      </c>
      <c r="F1779" t="s">
        <v>46</v>
      </c>
      <c r="G1779" t="s">
        <v>161</v>
      </c>
      <c r="H1779" t="s">
        <v>22</v>
      </c>
      <c r="I1779" t="s">
        <v>169</v>
      </c>
      <c r="J1779" s="4">
        <v>0.15</v>
      </c>
      <c r="K1779" t="s">
        <v>23</v>
      </c>
      <c r="L1779">
        <v>2006</v>
      </c>
    </row>
    <row r="1780" spans="1:12">
      <c r="A1780" t="s">
        <v>174</v>
      </c>
      <c r="B1780" t="s">
        <v>171</v>
      </c>
      <c r="C1780" t="s">
        <v>173</v>
      </c>
      <c r="D1780" t="s">
        <v>172</v>
      </c>
      <c r="E1780" t="s">
        <v>230</v>
      </c>
      <c r="F1780" t="s">
        <v>155</v>
      </c>
      <c r="G1780" t="s">
        <v>161</v>
      </c>
      <c r="H1780" t="s">
        <v>22</v>
      </c>
      <c r="I1780" t="s">
        <v>169</v>
      </c>
      <c r="J1780" s="6">
        <v>0.17069999999999999</v>
      </c>
      <c r="K1780" t="s">
        <v>23</v>
      </c>
      <c r="L1780">
        <v>2006</v>
      </c>
    </row>
    <row r="1781" spans="1:12">
      <c r="A1781" t="s">
        <v>174</v>
      </c>
      <c r="B1781" t="s">
        <v>189</v>
      </c>
      <c r="C1781" t="s">
        <v>219</v>
      </c>
      <c r="D1781" t="s">
        <v>220</v>
      </c>
      <c r="E1781" s="5" t="s">
        <v>221</v>
      </c>
      <c r="F1781" t="s">
        <v>16</v>
      </c>
      <c r="G1781" t="s">
        <v>161</v>
      </c>
      <c r="H1781" t="s">
        <v>22</v>
      </c>
      <c r="I1781" t="s">
        <v>169</v>
      </c>
      <c r="J1781" s="6">
        <v>0.1744</v>
      </c>
      <c r="K1781" t="s">
        <v>23</v>
      </c>
      <c r="L1781">
        <v>2006</v>
      </c>
    </row>
    <row r="1782" spans="1:12">
      <c r="A1782" t="s">
        <v>170</v>
      </c>
      <c r="B1782" t="s">
        <v>179</v>
      </c>
      <c r="C1782" t="s">
        <v>208</v>
      </c>
      <c r="D1782" t="s">
        <v>209</v>
      </c>
      <c r="E1782" t="s">
        <v>210</v>
      </c>
      <c r="F1782" t="s">
        <v>157</v>
      </c>
      <c r="G1782" t="s">
        <v>161</v>
      </c>
      <c r="H1782" t="s">
        <v>22</v>
      </c>
      <c r="I1782" t="s">
        <v>169</v>
      </c>
      <c r="J1782" s="6">
        <v>0.1759</v>
      </c>
      <c r="K1782" t="s">
        <v>23</v>
      </c>
      <c r="L1782">
        <v>2006</v>
      </c>
    </row>
    <row r="1783" spans="1:12">
      <c r="A1783" t="s">
        <v>170</v>
      </c>
      <c r="B1783" t="s">
        <v>171</v>
      </c>
      <c r="C1783" t="s">
        <v>173</v>
      </c>
      <c r="D1783" t="s">
        <v>172</v>
      </c>
      <c r="E1783" t="s">
        <v>176</v>
      </c>
      <c r="F1783" t="s">
        <v>152</v>
      </c>
      <c r="G1783" t="s">
        <v>161</v>
      </c>
      <c r="H1783" t="s">
        <v>22</v>
      </c>
      <c r="I1783" t="s">
        <v>169</v>
      </c>
      <c r="J1783" s="6">
        <v>0.17649999999999999</v>
      </c>
      <c r="K1783" t="s">
        <v>23</v>
      </c>
      <c r="L1783">
        <v>2006</v>
      </c>
    </row>
    <row r="1784" spans="1:12">
      <c r="A1784" t="s">
        <v>170</v>
      </c>
      <c r="B1784" t="s">
        <v>171</v>
      </c>
      <c r="C1784" t="s">
        <v>173</v>
      </c>
      <c r="D1784" t="s">
        <v>172</v>
      </c>
      <c r="E1784" t="s">
        <v>138</v>
      </c>
      <c r="F1784" t="s">
        <v>138</v>
      </c>
      <c r="G1784" t="s">
        <v>161</v>
      </c>
      <c r="H1784" t="s">
        <v>22</v>
      </c>
      <c r="I1784" t="s">
        <v>169</v>
      </c>
      <c r="J1784" s="4">
        <v>0.2</v>
      </c>
      <c r="K1784" t="s">
        <v>23</v>
      </c>
      <c r="L1784">
        <v>2006</v>
      </c>
    </row>
    <row r="1785" spans="1:12">
      <c r="A1785" t="s">
        <v>170</v>
      </c>
      <c r="B1785" t="s">
        <v>183</v>
      </c>
      <c r="C1785" t="s">
        <v>206</v>
      </c>
      <c r="D1785" t="s">
        <v>207</v>
      </c>
      <c r="E1785" t="s">
        <v>139</v>
      </c>
      <c r="F1785" t="s">
        <v>139</v>
      </c>
      <c r="G1785" t="s">
        <v>161</v>
      </c>
      <c r="H1785" t="s">
        <v>22</v>
      </c>
      <c r="I1785" t="s">
        <v>169</v>
      </c>
      <c r="J1785" s="6">
        <v>0.22450000000000001</v>
      </c>
      <c r="K1785" t="s">
        <v>23</v>
      </c>
      <c r="L1785">
        <v>2006</v>
      </c>
    </row>
    <row r="1786" spans="1:12">
      <c r="A1786" t="s">
        <v>174</v>
      </c>
      <c r="B1786" t="s">
        <v>179</v>
      </c>
      <c r="C1786" t="s">
        <v>180</v>
      </c>
      <c r="D1786" t="s">
        <v>181</v>
      </c>
      <c r="E1786" t="s">
        <v>182</v>
      </c>
      <c r="F1786" t="s">
        <v>156</v>
      </c>
      <c r="G1786" t="s">
        <v>161</v>
      </c>
      <c r="H1786" t="s">
        <v>22</v>
      </c>
      <c r="I1786" t="s">
        <v>169</v>
      </c>
      <c r="J1786" s="6">
        <v>0.22839999999999999</v>
      </c>
      <c r="K1786" t="s">
        <v>23</v>
      </c>
      <c r="L1786">
        <v>2006</v>
      </c>
    </row>
    <row r="1787" spans="1:12">
      <c r="A1787" t="s">
        <v>174</v>
      </c>
      <c r="B1787" t="s">
        <v>194</v>
      </c>
      <c r="C1787" t="s">
        <v>203</v>
      </c>
      <c r="D1787" t="s">
        <v>204</v>
      </c>
      <c r="E1787" s="5" t="s">
        <v>205</v>
      </c>
      <c r="F1787" t="s">
        <v>133</v>
      </c>
      <c r="G1787" t="s">
        <v>161</v>
      </c>
      <c r="H1787" t="s">
        <v>22</v>
      </c>
      <c r="I1787" t="s">
        <v>169</v>
      </c>
      <c r="J1787" s="6">
        <v>0.23680000000000001</v>
      </c>
      <c r="K1787" t="s">
        <v>23</v>
      </c>
      <c r="L1787">
        <v>2006</v>
      </c>
    </row>
    <row r="1788" spans="1:12">
      <c r="A1788" t="s">
        <v>170</v>
      </c>
      <c r="B1788" t="s">
        <v>171</v>
      </c>
      <c r="C1788" t="s">
        <v>173</v>
      </c>
      <c r="D1788" t="s">
        <v>172</v>
      </c>
      <c r="E1788" t="s">
        <v>178</v>
      </c>
      <c r="F1788" t="s">
        <v>153</v>
      </c>
      <c r="G1788" t="s">
        <v>161</v>
      </c>
      <c r="H1788" t="s">
        <v>22</v>
      </c>
      <c r="I1788" t="s">
        <v>169</v>
      </c>
      <c r="J1788" s="6">
        <v>0.23810000000000001</v>
      </c>
      <c r="K1788" t="s">
        <v>23</v>
      </c>
      <c r="L1788">
        <v>2006</v>
      </c>
    </row>
    <row r="1789" spans="1:12">
      <c r="A1789" t="s">
        <v>174</v>
      </c>
      <c r="B1789" t="s">
        <v>211</v>
      </c>
      <c r="C1789" t="s">
        <v>212</v>
      </c>
      <c r="D1789" t="s">
        <v>223</v>
      </c>
      <c r="E1789" s="5" t="s">
        <v>224</v>
      </c>
      <c r="F1789" t="s">
        <v>131</v>
      </c>
      <c r="G1789" t="s">
        <v>161</v>
      </c>
      <c r="H1789" t="s">
        <v>22</v>
      </c>
      <c r="I1789" t="s">
        <v>169</v>
      </c>
      <c r="J1789" s="6">
        <v>0.26579999999999998</v>
      </c>
      <c r="K1789" t="s">
        <v>23</v>
      </c>
      <c r="L1789">
        <v>2006</v>
      </c>
    </row>
    <row r="1790" spans="1:12">
      <c r="A1790" t="s">
        <v>174</v>
      </c>
      <c r="B1790" t="s">
        <v>183</v>
      </c>
      <c r="C1790" t="s">
        <v>216</v>
      </c>
      <c r="D1790" t="s">
        <v>216</v>
      </c>
      <c r="E1790" s="5" t="s">
        <v>217</v>
      </c>
      <c r="F1790" t="s">
        <v>15</v>
      </c>
      <c r="G1790" t="s">
        <v>161</v>
      </c>
      <c r="H1790" t="s">
        <v>22</v>
      </c>
      <c r="I1790" t="s">
        <v>169</v>
      </c>
      <c r="J1790" s="6">
        <v>0.29210000000000003</v>
      </c>
      <c r="K1790" t="s">
        <v>23</v>
      </c>
      <c r="L1790">
        <v>2006</v>
      </c>
    </row>
    <row r="1791" spans="1:12">
      <c r="A1791" t="s">
        <v>170</v>
      </c>
      <c r="B1791" t="s">
        <v>194</v>
      </c>
      <c r="C1791" t="s">
        <v>195</v>
      </c>
      <c r="D1791" t="s">
        <v>241</v>
      </c>
      <c r="E1791" s="5" t="s">
        <v>242</v>
      </c>
      <c r="F1791" t="s">
        <v>159</v>
      </c>
      <c r="G1791" t="s">
        <v>161</v>
      </c>
      <c r="H1791" t="s">
        <v>22</v>
      </c>
      <c r="I1791" t="s">
        <v>169</v>
      </c>
      <c r="J1791" s="6">
        <v>0.3846</v>
      </c>
      <c r="K1791" t="s">
        <v>23</v>
      </c>
      <c r="L1791">
        <v>2006</v>
      </c>
    </row>
    <row r="1792" spans="1:12">
      <c r="A1792" t="s">
        <v>170</v>
      </c>
      <c r="B1792" t="s">
        <v>194</v>
      </c>
      <c r="C1792" t="s">
        <v>195</v>
      </c>
      <c r="D1792" t="s">
        <v>196</v>
      </c>
      <c r="E1792" t="s">
        <v>197</v>
      </c>
      <c r="F1792" t="s">
        <v>158</v>
      </c>
      <c r="G1792" t="s">
        <v>161</v>
      </c>
      <c r="H1792" t="s">
        <v>22</v>
      </c>
      <c r="I1792" t="s">
        <v>169</v>
      </c>
      <c r="J1792" s="6">
        <v>0.43569999999999998</v>
      </c>
      <c r="K1792" t="s">
        <v>23</v>
      </c>
      <c r="L1792">
        <v>2006</v>
      </c>
    </row>
    <row r="1793" spans="1:12">
      <c r="A1793" t="s">
        <v>174</v>
      </c>
      <c r="B1793" t="s">
        <v>211</v>
      </c>
      <c r="C1793" t="s">
        <v>212</v>
      </c>
      <c r="D1793" t="s">
        <v>213</v>
      </c>
      <c r="E1793" s="5" t="s">
        <v>214</v>
      </c>
      <c r="F1793" t="s">
        <v>140</v>
      </c>
      <c r="G1793" t="s">
        <v>161</v>
      </c>
      <c r="H1793" t="s">
        <v>22</v>
      </c>
      <c r="I1793" t="s">
        <v>169</v>
      </c>
      <c r="J1793" s="6">
        <v>0.4375</v>
      </c>
      <c r="K1793" t="s">
        <v>23</v>
      </c>
      <c r="L1793">
        <v>2006</v>
      </c>
    </row>
    <row r="1794" spans="1:12">
      <c r="F1794" t="s">
        <v>42</v>
      </c>
      <c r="G1794" t="s">
        <v>161</v>
      </c>
      <c r="H1794" t="s">
        <v>22</v>
      </c>
      <c r="I1794" t="s">
        <v>169</v>
      </c>
      <c r="J1794" s="6">
        <v>0.47220000000000001</v>
      </c>
      <c r="K1794" t="s">
        <v>23</v>
      </c>
      <c r="L1794">
        <v>2006</v>
      </c>
    </row>
    <row r="1795" spans="1:12">
      <c r="A1795" t="s">
        <v>170</v>
      </c>
      <c r="B1795" t="s">
        <v>244</v>
      </c>
      <c r="C1795" t="s">
        <v>245</v>
      </c>
      <c r="D1795" t="s">
        <v>243</v>
      </c>
      <c r="E1795" t="s">
        <v>102</v>
      </c>
      <c r="F1795" t="s">
        <v>103</v>
      </c>
      <c r="G1795" t="s">
        <v>161</v>
      </c>
      <c r="H1795" t="s">
        <v>22</v>
      </c>
      <c r="I1795" t="s">
        <v>169</v>
      </c>
      <c r="J1795" s="6">
        <v>0.50600000000000001</v>
      </c>
      <c r="K1795" t="s">
        <v>23</v>
      </c>
      <c r="L1795">
        <v>2006</v>
      </c>
    </row>
    <row r="1796" spans="1:12">
      <c r="A1796" t="s">
        <v>174</v>
      </c>
      <c r="B1796" t="s">
        <v>198</v>
      </c>
      <c r="C1796" t="s">
        <v>231</v>
      </c>
      <c r="D1796" t="s">
        <v>234</v>
      </c>
      <c r="E1796" t="s">
        <v>230</v>
      </c>
      <c r="F1796" t="s">
        <v>249</v>
      </c>
      <c r="G1796" t="s">
        <v>161</v>
      </c>
      <c r="H1796" t="s">
        <v>22</v>
      </c>
      <c r="I1796" t="s">
        <v>169</v>
      </c>
      <c r="J1796" s="6">
        <v>0.51949999999999996</v>
      </c>
      <c r="K1796" t="s">
        <v>23</v>
      </c>
      <c r="L1796">
        <v>2006</v>
      </c>
    </row>
    <row r="1797" spans="1:12">
      <c r="A1797" t="s">
        <v>170</v>
      </c>
      <c r="B1797" t="s">
        <v>194</v>
      </c>
      <c r="C1797" t="s">
        <v>246</v>
      </c>
      <c r="D1797" t="s">
        <v>247</v>
      </c>
      <c r="E1797" t="s">
        <v>102</v>
      </c>
      <c r="F1797" t="s">
        <v>102</v>
      </c>
      <c r="G1797" t="s">
        <v>161</v>
      </c>
      <c r="H1797" t="s">
        <v>22</v>
      </c>
      <c r="I1797" t="s">
        <v>169</v>
      </c>
      <c r="J1797" s="6">
        <v>0.54290000000000005</v>
      </c>
      <c r="K1797" t="s">
        <v>23</v>
      </c>
      <c r="L1797">
        <v>2006</v>
      </c>
    </row>
    <row r="1798" spans="1:12">
      <c r="A1798" t="s">
        <v>174</v>
      </c>
      <c r="B1798" t="s">
        <v>171</v>
      </c>
      <c r="C1798" t="s">
        <v>173</v>
      </c>
      <c r="D1798" t="s">
        <v>172</v>
      </c>
      <c r="E1798" t="s">
        <v>248</v>
      </c>
      <c r="F1798" t="s">
        <v>116</v>
      </c>
      <c r="G1798" t="s">
        <v>161</v>
      </c>
      <c r="H1798" t="s">
        <v>22</v>
      </c>
      <c r="I1798" t="s">
        <v>169</v>
      </c>
      <c r="J1798" s="6">
        <v>0.57779999999999998</v>
      </c>
      <c r="K1798" t="s">
        <v>23</v>
      </c>
      <c r="L1798">
        <v>2006</v>
      </c>
    </row>
    <row r="1799" spans="1:12">
      <c r="A1799" t="s">
        <v>170</v>
      </c>
      <c r="B1799" t="s">
        <v>198</v>
      </c>
      <c r="C1799" t="s">
        <v>199</v>
      </c>
      <c r="D1799" t="s">
        <v>239</v>
      </c>
      <c r="E1799" t="s">
        <v>142</v>
      </c>
      <c r="F1799" t="s">
        <v>142</v>
      </c>
      <c r="G1799" t="s">
        <v>161</v>
      </c>
      <c r="H1799" t="s">
        <v>22</v>
      </c>
      <c r="I1799" t="s">
        <v>169</v>
      </c>
      <c r="J1799" s="6">
        <v>0.61539999999999995</v>
      </c>
      <c r="K1799" t="s">
        <v>23</v>
      </c>
      <c r="L1799">
        <v>2006</v>
      </c>
    </row>
    <row r="1800" spans="1:12">
      <c r="A1800" t="s">
        <v>174</v>
      </c>
      <c r="B1800" t="s">
        <v>211</v>
      </c>
      <c r="C1800" t="s">
        <v>212</v>
      </c>
      <c r="D1800" t="s">
        <v>213</v>
      </c>
      <c r="E1800" s="5" t="s">
        <v>214</v>
      </c>
      <c r="F1800" t="s">
        <v>87</v>
      </c>
      <c r="G1800" t="s">
        <v>161</v>
      </c>
      <c r="H1800" t="s">
        <v>22</v>
      </c>
      <c r="I1800" t="s">
        <v>169</v>
      </c>
      <c r="J1800" s="6">
        <v>0.81820000000000004</v>
      </c>
      <c r="K1800" t="s">
        <v>23</v>
      </c>
      <c r="L1800">
        <v>2006</v>
      </c>
    </row>
    <row r="1801" spans="1:12">
      <c r="A1801" t="s">
        <v>174</v>
      </c>
      <c r="B1801" t="s">
        <v>171</v>
      </c>
      <c r="C1801" t="s">
        <v>173</v>
      </c>
      <c r="D1801" t="s">
        <v>172</v>
      </c>
      <c r="E1801" t="s">
        <v>175</v>
      </c>
      <c r="F1801" t="s">
        <v>129</v>
      </c>
      <c r="G1801" t="s">
        <v>161</v>
      </c>
      <c r="H1801" t="s">
        <v>24</v>
      </c>
      <c r="I1801" t="s">
        <v>169</v>
      </c>
      <c r="J1801">
        <v>17</v>
      </c>
      <c r="K1801" t="s">
        <v>19</v>
      </c>
      <c r="L1801">
        <v>2006</v>
      </c>
    </row>
    <row r="1802" spans="1:12">
      <c r="A1802" t="s">
        <v>174</v>
      </c>
      <c r="B1802" t="s">
        <v>171</v>
      </c>
      <c r="C1802" t="s">
        <v>173</v>
      </c>
      <c r="D1802" t="s">
        <v>172</v>
      </c>
      <c r="E1802" t="s">
        <v>177</v>
      </c>
      <c r="F1802" t="s">
        <v>14</v>
      </c>
      <c r="G1802" t="s">
        <v>161</v>
      </c>
      <c r="H1802" t="s">
        <v>24</v>
      </c>
      <c r="I1802" t="s">
        <v>169</v>
      </c>
      <c r="J1802">
        <v>16</v>
      </c>
      <c r="K1802" t="s">
        <v>19</v>
      </c>
      <c r="L1802">
        <v>2006</v>
      </c>
    </row>
    <row r="1803" spans="1:12">
      <c r="A1803" t="s">
        <v>170</v>
      </c>
      <c r="B1803" t="s">
        <v>171</v>
      </c>
      <c r="C1803" t="s">
        <v>173</v>
      </c>
      <c r="D1803" t="s">
        <v>172</v>
      </c>
      <c r="E1803" t="s">
        <v>102</v>
      </c>
      <c r="F1803" t="s">
        <v>101</v>
      </c>
      <c r="G1803" t="s">
        <v>161</v>
      </c>
      <c r="H1803" t="s">
        <v>24</v>
      </c>
      <c r="I1803" t="s">
        <v>169</v>
      </c>
      <c r="J1803">
        <v>15</v>
      </c>
      <c r="K1803" t="s">
        <v>19</v>
      </c>
      <c r="L1803">
        <v>2006</v>
      </c>
    </row>
    <row r="1804" spans="1:12">
      <c r="A1804" t="s">
        <v>174</v>
      </c>
      <c r="B1804" t="s">
        <v>179</v>
      </c>
      <c r="C1804" t="s">
        <v>180</v>
      </c>
      <c r="D1804" t="s">
        <v>181</v>
      </c>
      <c r="E1804" t="s">
        <v>182</v>
      </c>
      <c r="F1804" t="s">
        <v>156</v>
      </c>
      <c r="G1804" t="s">
        <v>161</v>
      </c>
      <c r="H1804" t="s">
        <v>24</v>
      </c>
      <c r="I1804" t="s">
        <v>169</v>
      </c>
      <c r="J1804">
        <v>7</v>
      </c>
      <c r="K1804" t="s">
        <v>19</v>
      </c>
      <c r="L1804">
        <v>2006</v>
      </c>
    </row>
    <row r="1805" spans="1:12">
      <c r="A1805" t="s">
        <v>174</v>
      </c>
      <c r="B1805" t="s">
        <v>189</v>
      </c>
      <c r="C1805" t="s">
        <v>219</v>
      </c>
      <c r="D1805" t="s">
        <v>220</v>
      </c>
      <c r="E1805" s="5" t="s">
        <v>221</v>
      </c>
      <c r="F1805" t="s">
        <v>16</v>
      </c>
      <c r="G1805" t="s">
        <v>161</v>
      </c>
      <c r="H1805" t="s">
        <v>24</v>
      </c>
      <c r="I1805" t="s">
        <v>169</v>
      </c>
      <c r="J1805">
        <v>4</v>
      </c>
      <c r="K1805" t="s">
        <v>19</v>
      </c>
      <c r="L1805">
        <v>2006</v>
      </c>
    </row>
    <row r="1806" spans="1:12">
      <c r="A1806" t="s">
        <v>170</v>
      </c>
      <c r="B1806" t="s">
        <v>171</v>
      </c>
      <c r="C1806" t="s">
        <v>173</v>
      </c>
      <c r="D1806" t="s">
        <v>172</v>
      </c>
      <c r="E1806" t="s">
        <v>134</v>
      </c>
      <c r="F1806" t="s">
        <v>134</v>
      </c>
      <c r="G1806" t="s">
        <v>161</v>
      </c>
      <c r="H1806" t="s">
        <v>24</v>
      </c>
      <c r="I1806" t="s">
        <v>169</v>
      </c>
      <c r="J1806">
        <v>3</v>
      </c>
      <c r="K1806" t="s">
        <v>19</v>
      </c>
      <c r="L1806">
        <v>2006</v>
      </c>
    </row>
    <row r="1807" spans="1:12">
      <c r="A1807" t="s">
        <v>170</v>
      </c>
      <c r="B1807" t="s">
        <v>183</v>
      </c>
      <c r="C1807" t="s">
        <v>184</v>
      </c>
      <c r="D1807" t="s">
        <v>202</v>
      </c>
      <c r="E1807" t="s">
        <v>46</v>
      </c>
      <c r="F1807" t="s">
        <v>46</v>
      </c>
      <c r="G1807" t="s">
        <v>161</v>
      </c>
      <c r="H1807" t="s">
        <v>24</v>
      </c>
      <c r="I1807" t="s">
        <v>169</v>
      </c>
      <c r="J1807">
        <v>2</v>
      </c>
      <c r="K1807" t="s">
        <v>19</v>
      </c>
      <c r="L1807">
        <v>2006</v>
      </c>
    </row>
    <row r="1808" spans="1:12">
      <c r="A1808" t="s">
        <v>170</v>
      </c>
      <c r="B1808" t="s">
        <v>179</v>
      </c>
      <c r="C1808" t="s">
        <v>208</v>
      </c>
      <c r="D1808" t="s">
        <v>209</v>
      </c>
      <c r="E1808" t="s">
        <v>210</v>
      </c>
      <c r="F1808" t="s">
        <v>157</v>
      </c>
      <c r="G1808" t="s">
        <v>161</v>
      </c>
      <c r="H1808" t="s">
        <v>24</v>
      </c>
      <c r="I1808" t="s">
        <v>169</v>
      </c>
      <c r="J1808">
        <v>2</v>
      </c>
      <c r="K1808" t="s">
        <v>19</v>
      </c>
      <c r="L1808">
        <v>2006</v>
      </c>
    </row>
    <row r="1809" spans="1:12">
      <c r="A1809" t="s">
        <v>174</v>
      </c>
      <c r="B1809" t="s">
        <v>198</v>
      </c>
      <c r="C1809" t="s">
        <v>225</v>
      </c>
      <c r="D1809" t="s">
        <v>226</v>
      </c>
      <c r="E1809" s="5" t="s">
        <v>227</v>
      </c>
      <c r="F1809" t="s">
        <v>132</v>
      </c>
      <c r="G1809" t="s">
        <v>161</v>
      </c>
      <c r="H1809" t="s">
        <v>24</v>
      </c>
      <c r="I1809" t="s">
        <v>169</v>
      </c>
      <c r="J1809">
        <v>2</v>
      </c>
      <c r="K1809" t="s">
        <v>19</v>
      </c>
      <c r="L1809">
        <v>2006</v>
      </c>
    </row>
    <row r="1810" spans="1:12">
      <c r="A1810" t="s">
        <v>170</v>
      </c>
      <c r="B1810" t="s">
        <v>194</v>
      </c>
      <c r="C1810" t="s">
        <v>195</v>
      </c>
      <c r="D1810" t="s">
        <v>196</v>
      </c>
      <c r="E1810" t="s">
        <v>197</v>
      </c>
      <c r="F1810" t="s">
        <v>158</v>
      </c>
      <c r="G1810" t="s">
        <v>161</v>
      </c>
      <c r="H1810" t="s">
        <v>24</v>
      </c>
      <c r="I1810" t="s">
        <v>169</v>
      </c>
      <c r="J1810">
        <v>1</v>
      </c>
      <c r="K1810" t="s">
        <v>19</v>
      </c>
      <c r="L1810">
        <v>2006</v>
      </c>
    </row>
    <row r="1811" spans="1:12">
      <c r="A1811" t="s">
        <v>174</v>
      </c>
      <c r="B1811" t="s">
        <v>194</v>
      </c>
      <c r="C1811" t="s">
        <v>203</v>
      </c>
      <c r="D1811" t="s">
        <v>204</v>
      </c>
      <c r="E1811" s="5" t="s">
        <v>205</v>
      </c>
      <c r="F1811" t="s">
        <v>133</v>
      </c>
      <c r="G1811" t="s">
        <v>161</v>
      </c>
      <c r="H1811" t="s">
        <v>24</v>
      </c>
      <c r="I1811" t="s">
        <v>169</v>
      </c>
      <c r="J1811">
        <v>1</v>
      </c>
      <c r="K1811" t="s">
        <v>19</v>
      </c>
      <c r="L1811">
        <v>2006</v>
      </c>
    </row>
    <row r="1812" spans="1:12">
      <c r="A1812" t="s">
        <v>170</v>
      </c>
      <c r="B1812" t="s">
        <v>183</v>
      </c>
      <c r="C1812" t="s">
        <v>206</v>
      </c>
      <c r="D1812" t="s">
        <v>207</v>
      </c>
      <c r="E1812" t="s">
        <v>139</v>
      </c>
      <c r="F1812" t="s">
        <v>139</v>
      </c>
      <c r="G1812" t="s">
        <v>161</v>
      </c>
      <c r="H1812" t="s">
        <v>24</v>
      </c>
      <c r="I1812" t="s">
        <v>169</v>
      </c>
      <c r="J1812">
        <v>1</v>
      </c>
      <c r="K1812" t="s">
        <v>19</v>
      </c>
      <c r="L1812">
        <v>2006</v>
      </c>
    </row>
    <row r="1813" spans="1:12">
      <c r="A1813" t="s">
        <v>174</v>
      </c>
      <c r="B1813" t="s">
        <v>211</v>
      </c>
      <c r="C1813" t="s">
        <v>212</v>
      </c>
      <c r="D1813" t="s">
        <v>213</v>
      </c>
      <c r="E1813" s="5" t="s">
        <v>214</v>
      </c>
      <c r="F1813" t="s">
        <v>140</v>
      </c>
      <c r="G1813" t="s">
        <v>161</v>
      </c>
      <c r="H1813" t="s">
        <v>24</v>
      </c>
      <c r="I1813" t="s">
        <v>169</v>
      </c>
      <c r="J1813">
        <v>1</v>
      </c>
      <c r="K1813" t="s">
        <v>19</v>
      </c>
      <c r="L1813">
        <v>2006</v>
      </c>
    </row>
    <row r="1814" spans="1:12">
      <c r="A1814" t="s">
        <v>174</v>
      </c>
      <c r="B1814" t="s">
        <v>211</v>
      </c>
      <c r="C1814" t="s">
        <v>212</v>
      </c>
      <c r="D1814" t="s">
        <v>223</v>
      </c>
      <c r="E1814" s="5" t="s">
        <v>224</v>
      </c>
      <c r="F1814" t="s">
        <v>131</v>
      </c>
      <c r="G1814" t="s">
        <v>161</v>
      </c>
      <c r="H1814" t="s">
        <v>24</v>
      </c>
      <c r="I1814" t="s">
        <v>169</v>
      </c>
      <c r="J1814">
        <v>1</v>
      </c>
      <c r="K1814" t="s">
        <v>19</v>
      </c>
      <c r="L1814">
        <v>2006</v>
      </c>
    </row>
    <row r="1815" spans="1:12">
      <c r="A1815" t="s">
        <v>170</v>
      </c>
      <c r="B1815" t="s">
        <v>198</v>
      </c>
      <c r="C1815" t="s">
        <v>199</v>
      </c>
      <c r="D1815" t="s">
        <v>239</v>
      </c>
      <c r="E1815" t="s">
        <v>142</v>
      </c>
      <c r="F1815" t="s">
        <v>142</v>
      </c>
      <c r="G1815" t="s">
        <v>161</v>
      </c>
      <c r="H1815" t="s">
        <v>24</v>
      </c>
      <c r="I1815" t="s">
        <v>169</v>
      </c>
      <c r="J1815">
        <v>1</v>
      </c>
      <c r="K1815" t="s">
        <v>19</v>
      </c>
      <c r="L1815">
        <v>2006</v>
      </c>
    </row>
    <row r="1816" spans="1:12">
      <c r="A1816" t="s">
        <v>170</v>
      </c>
      <c r="B1816" t="s">
        <v>194</v>
      </c>
      <c r="C1816" t="s">
        <v>246</v>
      </c>
      <c r="D1816" t="s">
        <v>247</v>
      </c>
      <c r="E1816" t="s">
        <v>102</v>
      </c>
      <c r="F1816" t="s">
        <v>102</v>
      </c>
      <c r="G1816" t="s">
        <v>161</v>
      </c>
      <c r="H1816" t="s">
        <v>24</v>
      </c>
      <c r="I1816" t="s">
        <v>169</v>
      </c>
      <c r="J1816">
        <v>0</v>
      </c>
      <c r="K1816" t="s">
        <v>19</v>
      </c>
      <c r="L1816">
        <v>2006</v>
      </c>
    </row>
    <row r="1817" spans="1:12">
      <c r="A1817" t="s">
        <v>170</v>
      </c>
      <c r="B1817" t="s">
        <v>244</v>
      </c>
      <c r="C1817" t="s">
        <v>245</v>
      </c>
      <c r="D1817" t="s">
        <v>243</v>
      </c>
      <c r="E1817" t="s">
        <v>102</v>
      </c>
      <c r="F1817" t="s">
        <v>103</v>
      </c>
      <c r="G1817" t="s">
        <v>161</v>
      </c>
      <c r="H1817" t="s">
        <v>24</v>
      </c>
      <c r="I1817" t="s">
        <v>169</v>
      </c>
      <c r="J1817">
        <v>0</v>
      </c>
      <c r="K1817" t="s">
        <v>19</v>
      </c>
      <c r="L1817">
        <v>2006</v>
      </c>
    </row>
    <row r="1818" spans="1:12">
      <c r="A1818" t="s">
        <v>170</v>
      </c>
      <c r="B1818" t="s">
        <v>171</v>
      </c>
      <c r="C1818" t="s">
        <v>173</v>
      </c>
      <c r="D1818" t="s">
        <v>172</v>
      </c>
      <c r="E1818" t="s">
        <v>176</v>
      </c>
      <c r="F1818" t="s">
        <v>152</v>
      </c>
      <c r="G1818" t="s">
        <v>161</v>
      </c>
      <c r="H1818" t="s">
        <v>24</v>
      </c>
      <c r="I1818" t="s">
        <v>169</v>
      </c>
      <c r="J1818">
        <v>0</v>
      </c>
      <c r="K1818" t="s">
        <v>19</v>
      </c>
      <c r="L1818">
        <v>2006</v>
      </c>
    </row>
    <row r="1819" spans="1:12">
      <c r="A1819" t="s">
        <v>170</v>
      </c>
      <c r="B1819" t="s">
        <v>171</v>
      </c>
      <c r="C1819" t="s">
        <v>173</v>
      </c>
      <c r="D1819" t="s">
        <v>172</v>
      </c>
      <c r="E1819" t="s">
        <v>178</v>
      </c>
      <c r="F1819" t="s">
        <v>153</v>
      </c>
      <c r="G1819" t="s">
        <v>161</v>
      </c>
      <c r="H1819" t="s">
        <v>24</v>
      </c>
      <c r="I1819" t="s">
        <v>169</v>
      </c>
      <c r="J1819">
        <v>0</v>
      </c>
      <c r="K1819" t="s">
        <v>19</v>
      </c>
      <c r="L1819">
        <v>2006</v>
      </c>
    </row>
    <row r="1820" spans="1:12">
      <c r="F1820" t="s">
        <v>42</v>
      </c>
      <c r="G1820" t="s">
        <v>161</v>
      </c>
      <c r="H1820" t="s">
        <v>24</v>
      </c>
      <c r="I1820" t="s">
        <v>169</v>
      </c>
      <c r="J1820">
        <v>0</v>
      </c>
      <c r="K1820" t="s">
        <v>19</v>
      </c>
      <c r="L1820">
        <v>2006</v>
      </c>
    </row>
    <row r="1821" spans="1:12">
      <c r="A1821" t="s">
        <v>174</v>
      </c>
      <c r="B1821" t="s">
        <v>171</v>
      </c>
      <c r="C1821" t="s">
        <v>173</v>
      </c>
      <c r="D1821" t="s">
        <v>172</v>
      </c>
      <c r="E1821" t="s">
        <v>248</v>
      </c>
      <c r="F1821" t="s">
        <v>116</v>
      </c>
      <c r="G1821" t="s">
        <v>161</v>
      </c>
      <c r="H1821" t="s">
        <v>24</v>
      </c>
      <c r="I1821" t="s">
        <v>169</v>
      </c>
      <c r="J1821">
        <v>0</v>
      </c>
      <c r="K1821" t="s">
        <v>19</v>
      </c>
      <c r="L1821">
        <v>2006</v>
      </c>
    </row>
    <row r="1822" spans="1:12">
      <c r="A1822" t="s">
        <v>170</v>
      </c>
      <c r="B1822" t="s">
        <v>194</v>
      </c>
      <c r="C1822" t="s">
        <v>195</v>
      </c>
      <c r="D1822" t="s">
        <v>241</v>
      </c>
      <c r="E1822" s="5" t="s">
        <v>242</v>
      </c>
      <c r="F1822" t="s">
        <v>159</v>
      </c>
      <c r="G1822" t="s">
        <v>161</v>
      </c>
      <c r="H1822" t="s">
        <v>24</v>
      </c>
      <c r="I1822" t="s">
        <v>169</v>
      </c>
      <c r="J1822">
        <v>0</v>
      </c>
      <c r="K1822" t="s">
        <v>19</v>
      </c>
      <c r="L1822">
        <v>2006</v>
      </c>
    </row>
    <row r="1823" spans="1:12">
      <c r="A1823" t="s">
        <v>170</v>
      </c>
      <c r="B1823" t="s">
        <v>171</v>
      </c>
      <c r="C1823" t="s">
        <v>173</v>
      </c>
      <c r="D1823" t="s">
        <v>172</v>
      </c>
      <c r="F1823" t="s">
        <v>154</v>
      </c>
      <c r="G1823" t="s">
        <v>161</v>
      </c>
      <c r="H1823" t="s">
        <v>24</v>
      </c>
      <c r="I1823" t="s">
        <v>169</v>
      </c>
      <c r="J1823">
        <v>0</v>
      </c>
      <c r="K1823" t="s">
        <v>19</v>
      </c>
      <c r="L1823">
        <v>2006</v>
      </c>
    </row>
    <row r="1824" spans="1:12">
      <c r="A1824" t="s">
        <v>170</v>
      </c>
      <c r="B1824" t="s">
        <v>171</v>
      </c>
      <c r="C1824" t="s">
        <v>173</v>
      </c>
      <c r="D1824" t="s">
        <v>172</v>
      </c>
      <c r="E1824" t="s">
        <v>138</v>
      </c>
      <c r="F1824" t="s">
        <v>138</v>
      </c>
      <c r="G1824" t="s">
        <v>161</v>
      </c>
      <c r="H1824" t="s">
        <v>24</v>
      </c>
      <c r="I1824" t="s">
        <v>169</v>
      </c>
      <c r="J1824">
        <v>0</v>
      </c>
      <c r="K1824" t="s">
        <v>19</v>
      </c>
      <c r="L1824">
        <v>2006</v>
      </c>
    </row>
    <row r="1825" spans="1:12">
      <c r="A1825" t="s">
        <v>174</v>
      </c>
      <c r="B1825" t="s">
        <v>211</v>
      </c>
      <c r="C1825" t="s">
        <v>212</v>
      </c>
      <c r="D1825" t="s">
        <v>213</v>
      </c>
      <c r="E1825" s="5" t="s">
        <v>214</v>
      </c>
      <c r="F1825" t="s">
        <v>87</v>
      </c>
      <c r="G1825" t="s">
        <v>161</v>
      </c>
      <c r="H1825" t="s">
        <v>24</v>
      </c>
      <c r="I1825" t="s">
        <v>169</v>
      </c>
      <c r="J1825">
        <v>0</v>
      </c>
      <c r="K1825" t="s">
        <v>19</v>
      </c>
      <c r="L1825">
        <v>2006</v>
      </c>
    </row>
    <row r="1826" spans="1:12">
      <c r="A1826" t="s">
        <v>174</v>
      </c>
      <c r="B1826" t="s">
        <v>183</v>
      </c>
      <c r="C1826" t="s">
        <v>216</v>
      </c>
      <c r="D1826" t="s">
        <v>216</v>
      </c>
      <c r="E1826" s="5" t="s">
        <v>217</v>
      </c>
      <c r="F1826" t="s">
        <v>15</v>
      </c>
      <c r="G1826" t="s">
        <v>161</v>
      </c>
      <c r="H1826" t="s">
        <v>24</v>
      </c>
      <c r="I1826" t="s">
        <v>169</v>
      </c>
      <c r="J1826">
        <v>0</v>
      </c>
      <c r="K1826" t="s">
        <v>19</v>
      </c>
      <c r="L1826">
        <v>2006</v>
      </c>
    </row>
    <row r="1827" spans="1:12">
      <c r="A1827" t="s">
        <v>174</v>
      </c>
      <c r="B1827" t="s">
        <v>171</v>
      </c>
      <c r="C1827" t="s">
        <v>173</v>
      </c>
      <c r="D1827" t="s">
        <v>233</v>
      </c>
      <c r="E1827" s="5" t="s">
        <v>230</v>
      </c>
      <c r="F1827" t="s">
        <v>52</v>
      </c>
      <c r="G1827" t="s">
        <v>161</v>
      </c>
      <c r="H1827" t="s">
        <v>24</v>
      </c>
      <c r="I1827" t="s">
        <v>169</v>
      </c>
      <c r="J1827">
        <v>0</v>
      </c>
      <c r="K1827" t="s">
        <v>19</v>
      </c>
      <c r="L1827">
        <v>2006</v>
      </c>
    </row>
    <row r="1828" spans="1:12">
      <c r="A1828" t="s">
        <v>174</v>
      </c>
      <c r="B1828" t="s">
        <v>171</v>
      </c>
      <c r="C1828" t="s">
        <v>173</v>
      </c>
      <c r="D1828" t="s">
        <v>172</v>
      </c>
      <c r="E1828" t="s">
        <v>230</v>
      </c>
      <c r="F1828" t="s">
        <v>155</v>
      </c>
      <c r="G1828" t="s">
        <v>161</v>
      </c>
      <c r="H1828" t="s">
        <v>24</v>
      </c>
      <c r="I1828" t="s">
        <v>169</v>
      </c>
      <c r="J1828">
        <v>0</v>
      </c>
      <c r="K1828" t="s">
        <v>19</v>
      </c>
      <c r="L1828">
        <v>2006</v>
      </c>
    </row>
    <row r="1829" spans="1:12">
      <c r="A1829" t="s">
        <v>174</v>
      </c>
      <c r="B1829" t="s">
        <v>198</v>
      </c>
      <c r="C1829" t="s">
        <v>231</v>
      </c>
      <c r="D1829" t="s">
        <v>234</v>
      </c>
      <c r="E1829" t="s">
        <v>230</v>
      </c>
      <c r="F1829" t="s">
        <v>249</v>
      </c>
      <c r="G1829" t="s">
        <v>161</v>
      </c>
      <c r="H1829" t="s">
        <v>24</v>
      </c>
      <c r="I1829" t="s">
        <v>169</v>
      </c>
      <c r="J1829">
        <v>0</v>
      </c>
      <c r="K1829" t="s">
        <v>19</v>
      </c>
      <c r="L1829">
        <v>2006</v>
      </c>
    </row>
    <row r="1830" spans="1:12">
      <c r="A1830" t="s">
        <v>170</v>
      </c>
      <c r="B1830" t="s">
        <v>171</v>
      </c>
      <c r="C1830" t="s">
        <v>173</v>
      </c>
      <c r="D1830" t="s">
        <v>172</v>
      </c>
      <c r="E1830" t="s">
        <v>54</v>
      </c>
      <c r="F1830" t="s">
        <v>54</v>
      </c>
      <c r="G1830" t="s">
        <v>161</v>
      </c>
      <c r="H1830" t="s">
        <v>24</v>
      </c>
      <c r="I1830" t="s">
        <v>169</v>
      </c>
      <c r="J1830">
        <v>0</v>
      </c>
      <c r="K1830" t="s">
        <v>19</v>
      </c>
      <c r="L1830">
        <v>2006</v>
      </c>
    </row>
    <row r="1837" spans="1:12">
      <c r="F1837" t="s">
        <v>160</v>
      </c>
    </row>
  </sheetData>
  <autoFilter ref="A1:L183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6"/>
  <sheetViews>
    <sheetView workbookViewId="0"/>
  </sheetViews>
  <sheetFormatPr defaultRowHeight="15"/>
  <cols>
    <col min="1" max="1" width="8.85546875" bestFit="1" customWidth="1"/>
    <col min="2" max="2" width="15.42578125" bestFit="1" customWidth="1"/>
    <col min="3" max="3" width="11.42578125" bestFit="1" customWidth="1"/>
    <col min="4" max="4" width="10.7109375" bestFit="1" customWidth="1"/>
    <col min="5" max="5" width="29.28515625" bestFit="1" customWidth="1"/>
    <col min="6" max="6" width="83.7109375" bestFit="1" customWidth="1"/>
    <col min="7" max="7" width="16.7109375" bestFit="1" customWidth="1"/>
    <col min="8" max="8" width="37.5703125" bestFit="1" customWidth="1"/>
    <col min="9" max="9" width="40.7109375" bestFit="1" customWidth="1"/>
    <col min="10" max="10" width="26.5703125" bestFit="1" customWidth="1"/>
    <col min="11" max="11" width="7.28515625" bestFit="1" customWidth="1"/>
    <col min="12" max="12" width="5.42578125" bestFit="1" customWidth="1"/>
    <col min="13" max="13" width="20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11</v>
      </c>
      <c r="J1" t="s">
        <v>8</v>
      </c>
      <c r="K1" t="s">
        <v>9</v>
      </c>
      <c r="L1" t="s">
        <v>10</v>
      </c>
      <c r="M1" t="s">
        <v>562</v>
      </c>
    </row>
    <row r="2" spans="1:13">
      <c r="A2" t="s">
        <v>174</v>
      </c>
      <c r="B2" t="s">
        <v>171</v>
      </c>
      <c r="C2" t="s">
        <v>173</v>
      </c>
      <c r="D2" t="s">
        <v>172</v>
      </c>
      <c r="E2" t="s">
        <v>175</v>
      </c>
      <c r="F2" t="s">
        <v>129</v>
      </c>
      <c r="G2" t="s">
        <v>163</v>
      </c>
      <c r="H2" t="s">
        <v>17</v>
      </c>
      <c r="I2" t="s">
        <v>149</v>
      </c>
      <c r="J2">
        <v>2</v>
      </c>
      <c r="K2" t="s">
        <v>19</v>
      </c>
      <c r="L2">
        <v>2010</v>
      </c>
    </row>
    <row r="3" spans="1:13">
      <c r="A3" t="s">
        <v>174</v>
      </c>
      <c r="B3" t="s">
        <v>179</v>
      </c>
      <c r="C3" t="s">
        <v>180</v>
      </c>
      <c r="D3" t="s">
        <v>181</v>
      </c>
      <c r="E3" t="s">
        <v>182</v>
      </c>
      <c r="F3" t="s">
        <v>143</v>
      </c>
      <c r="G3" t="s">
        <v>163</v>
      </c>
      <c r="H3" t="s">
        <v>17</v>
      </c>
      <c r="I3" t="s">
        <v>149</v>
      </c>
      <c r="J3">
        <v>1</v>
      </c>
      <c r="K3" t="s">
        <v>19</v>
      </c>
      <c r="L3">
        <v>2010</v>
      </c>
    </row>
    <row r="4" spans="1:13">
      <c r="A4" t="s">
        <v>170</v>
      </c>
      <c r="B4" t="s">
        <v>194</v>
      </c>
      <c r="C4" t="s">
        <v>195</v>
      </c>
      <c r="D4" t="s">
        <v>196</v>
      </c>
      <c r="E4" t="s">
        <v>197</v>
      </c>
      <c r="F4" t="s">
        <v>144</v>
      </c>
      <c r="G4" t="s">
        <v>163</v>
      </c>
      <c r="H4" t="s">
        <v>17</v>
      </c>
      <c r="I4" t="s">
        <v>149</v>
      </c>
      <c r="J4">
        <v>1</v>
      </c>
      <c r="K4" t="s">
        <v>19</v>
      </c>
      <c r="L4">
        <v>2010</v>
      </c>
    </row>
    <row r="5" spans="1:13">
      <c r="A5" t="s">
        <v>174</v>
      </c>
      <c r="B5" t="s">
        <v>171</v>
      </c>
      <c r="C5" t="s">
        <v>173</v>
      </c>
      <c r="D5" t="s">
        <v>233</v>
      </c>
      <c r="E5" t="s">
        <v>230</v>
      </c>
      <c r="F5" t="s">
        <v>52</v>
      </c>
      <c r="G5" t="s">
        <v>163</v>
      </c>
      <c r="H5" t="s">
        <v>17</v>
      </c>
      <c r="I5" t="s">
        <v>149</v>
      </c>
      <c r="J5">
        <v>1</v>
      </c>
      <c r="K5" t="s">
        <v>19</v>
      </c>
      <c r="L5">
        <v>2010</v>
      </c>
    </row>
    <row r="6" spans="1:13">
      <c r="A6" t="s">
        <v>174</v>
      </c>
      <c r="B6" t="s">
        <v>198</v>
      </c>
      <c r="C6" t="s">
        <v>225</v>
      </c>
      <c r="D6" t="s">
        <v>226</v>
      </c>
      <c r="E6" t="s">
        <v>227</v>
      </c>
      <c r="F6" t="s">
        <v>95</v>
      </c>
      <c r="G6" t="s">
        <v>163</v>
      </c>
      <c r="H6" t="s">
        <v>17</v>
      </c>
      <c r="I6" t="s">
        <v>149</v>
      </c>
      <c r="J6">
        <v>1</v>
      </c>
      <c r="K6" t="s">
        <v>19</v>
      </c>
      <c r="L6">
        <v>2010</v>
      </c>
    </row>
    <row r="7" spans="1:13">
      <c r="A7" t="s">
        <v>174</v>
      </c>
      <c r="B7" t="s">
        <v>189</v>
      </c>
      <c r="C7" t="s">
        <v>190</v>
      </c>
      <c r="D7" t="s">
        <v>191</v>
      </c>
      <c r="E7" t="s">
        <v>192</v>
      </c>
      <c r="F7" t="s">
        <v>145</v>
      </c>
      <c r="G7" t="s">
        <v>163</v>
      </c>
      <c r="H7" t="s">
        <v>17</v>
      </c>
      <c r="I7" t="s">
        <v>149</v>
      </c>
      <c r="J7">
        <v>0</v>
      </c>
      <c r="K7" t="s">
        <v>19</v>
      </c>
      <c r="L7">
        <v>2010</v>
      </c>
    </row>
    <row r="8" spans="1:13">
      <c r="A8" t="s">
        <v>170</v>
      </c>
      <c r="B8" t="s">
        <v>198</v>
      </c>
      <c r="C8" t="s">
        <v>199</v>
      </c>
      <c r="D8" t="s">
        <v>200</v>
      </c>
      <c r="E8" t="s">
        <v>201</v>
      </c>
      <c r="F8" t="s">
        <v>146</v>
      </c>
      <c r="G8" t="s">
        <v>163</v>
      </c>
      <c r="H8" t="s">
        <v>17</v>
      </c>
      <c r="I8" t="s">
        <v>149</v>
      </c>
      <c r="J8">
        <v>0</v>
      </c>
      <c r="K8" t="s">
        <v>19</v>
      </c>
      <c r="L8">
        <v>2010</v>
      </c>
    </row>
    <row r="9" spans="1:13">
      <c r="A9" t="s">
        <v>174</v>
      </c>
      <c r="B9" t="s">
        <v>211</v>
      </c>
      <c r="C9" t="s">
        <v>212</v>
      </c>
      <c r="D9" t="s">
        <v>213</v>
      </c>
      <c r="E9" t="s">
        <v>214</v>
      </c>
      <c r="F9" t="s">
        <v>34</v>
      </c>
      <c r="G9" t="s">
        <v>163</v>
      </c>
      <c r="H9" t="s">
        <v>17</v>
      </c>
      <c r="I9" t="s">
        <v>149</v>
      </c>
      <c r="J9">
        <v>0</v>
      </c>
      <c r="K9" t="s">
        <v>19</v>
      </c>
      <c r="L9">
        <v>2010</v>
      </c>
    </row>
    <row r="10" spans="1:13">
      <c r="A10" t="s">
        <v>174</v>
      </c>
      <c r="B10" t="s">
        <v>183</v>
      </c>
      <c r="C10" t="s">
        <v>216</v>
      </c>
      <c r="D10" t="s">
        <v>216</v>
      </c>
      <c r="E10" t="s">
        <v>217</v>
      </c>
      <c r="F10" t="s">
        <v>35</v>
      </c>
      <c r="G10" t="s">
        <v>163</v>
      </c>
      <c r="H10" t="s">
        <v>17</v>
      </c>
      <c r="I10" t="s">
        <v>149</v>
      </c>
      <c r="J10">
        <v>0</v>
      </c>
      <c r="K10" t="s">
        <v>19</v>
      </c>
      <c r="L10">
        <v>2010</v>
      </c>
    </row>
    <row r="11" spans="1:13">
      <c r="A11" t="s">
        <v>170</v>
      </c>
      <c r="B11" t="s">
        <v>179</v>
      </c>
      <c r="C11" t="s">
        <v>228</v>
      </c>
      <c r="D11" t="s">
        <v>236</v>
      </c>
      <c r="E11" t="s">
        <v>237</v>
      </c>
      <c r="F11" t="s">
        <v>147</v>
      </c>
      <c r="G11" t="s">
        <v>163</v>
      </c>
      <c r="H11" t="s">
        <v>17</v>
      </c>
      <c r="I11" t="s">
        <v>149</v>
      </c>
      <c r="J11" t="s">
        <v>30</v>
      </c>
      <c r="K11" t="s">
        <v>19</v>
      </c>
      <c r="L11">
        <v>2010</v>
      </c>
    </row>
    <row r="12" spans="1:13">
      <c r="A12" t="s">
        <v>174</v>
      </c>
      <c r="B12" t="s">
        <v>198</v>
      </c>
      <c r="C12" t="s">
        <v>231</v>
      </c>
      <c r="D12" t="s">
        <v>235</v>
      </c>
      <c r="E12" t="s">
        <v>230</v>
      </c>
      <c r="F12" t="s">
        <v>148</v>
      </c>
      <c r="G12" t="s">
        <v>163</v>
      </c>
      <c r="H12" t="s">
        <v>17</v>
      </c>
      <c r="I12" t="s">
        <v>149</v>
      </c>
      <c r="J12">
        <v>0</v>
      </c>
      <c r="K12" t="s">
        <v>19</v>
      </c>
      <c r="L12">
        <v>2010</v>
      </c>
    </row>
    <row r="13" spans="1:13">
      <c r="A13" t="s">
        <v>174</v>
      </c>
      <c r="B13" t="s">
        <v>171</v>
      </c>
      <c r="C13" t="s">
        <v>173</v>
      </c>
      <c r="D13" t="s">
        <v>172</v>
      </c>
      <c r="E13" t="s">
        <v>175</v>
      </c>
      <c r="F13" t="s">
        <v>129</v>
      </c>
      <c r="G13" t="s">
        <v>163</v>
      </c>
      <c r="H13" t="s">
        <v>20</v>
      </c>
      <c r="I13" t="s">
        <v>149</v>
      </c>
      <c r="J13">
        <v>414.4</v>
      </c>
      <c r="L13">
        <v>2010</v>
      </c>
    </row>
    <row r="14" spans="1:13">
      <c r="A14" t="s">
        <v>170</v>
      </c>
      <c r="B14" t="s">
        <v>198</v>
      </c>
      <c r="C14" t="s">
        <v>199</v>
      </c>
      <c r="D14" t="s">
        <v>200</v>
      </c>
      <c r="E14" t="s">
        <v>201</v>
      </c>
      <c r="F14" t="s">
        <v>146</v>
      </c>
      <c r="G14" t="s">
        <v>163</v>
      </c>
      <c r="H14" t="s">
        <v>20</v>
      </c>
      <c r="I14" t="s">
        <v>149</v>
      </c>
      <c r="J14">
        <v>392.3</v>
      </c>
      <c r="L14">
        <v>2010</v>
      </c>
    </row>
    <row r="15" spans="1:13">
      <c r="A15" t="s">
        <v>174</v>
      </c>
      <c r="B15" t="s">
        <v>179</v>
      </c>
      <c r="C15" t="s">
        <v>180</v>
      </c>
      <c r="D15" t="s">
        <v>181</v>
      </c>
      <c r="E15" t="s">
        <v>182</v>
      </c>
      <c r="F15" t="s">
        <v>143</v>
      </c>
      <c r="G15" t="s">
        <v>163</v>
      </c>
      <c r="H15" t="s">
        <v>20</v>
      </c>
      <c r="I15" t="s">
        <v>149</v>
      </c>
      <c r="J15">
        <v>379.3</v>
      </c>
      <c r="L15">
        <v>2010</v>
      </c>
    </row>
    <row r="16" spans="1:13">
      <c r="A16" t="s">
        <v>174</v>
      </c>
      <c r="B16" t="s">
        <v>171</v>
      </c>
      <c r="C16" t="s">
        <v>173</v>
      </c>
      <c r="D16" t="s">
        <v>233</v>
      </c>
      <c r="E16" t="s">
        <v>230</v>
      </c>
      <c r="F16" t="s">
        <v>52</v>
      </c>
      <c r="G16" t="s">
        <v>163</v>
      </c>
      <c r="H16" t="s">
        <v>20</v>
      </c>
      <c r="I16" t="s">
        <v>149</v>
      </c>
      <c r="J16">
        <v>376.8</v>
      </c>
      <c r="L16">
        <v>2010</v>
      </c>
      <c r="M16" s="45">
        <f>J16/480</f>
        <v>0.78500000000000003</v>
      </c>
    </row>
    <row r="17" spans="1:12">
      <c r="A17" t="s">
        <v>174</v>
      </c>
      <c r="B17" t="s">
        <v>198</v>
      </c>
      <c r="C17" t="s">
        <v>225</v>
      </c>
      <c r="D17" t="s">
        <v>226</v>
      </c>
      <c r="E17" t="s">
        <v>227</v>
      </c>
      <c r="F17" t="s">
        <v>95</v>
      </c>
      <c r="G17" t="s">
        <v>163</v>
      </c>
      <c r="H17" t="s">
        <v>20</v>
      </c>
      <c r="I17" t="s">
        <v>149</v>
      </c>
      <c r="J17">
        <v>376.8</v>
      </c>
      <c r="L17">
        <v>2010</v>
      </c>
    </row>
    <row r="18" spans="1:12">
      <c r="A18" t="s">
        <v>174</v>
      </c>
      <c r="B18" t="s">
        <v>211</v>
      </c>
      <c r="C18" t="s">
        <v>212</v>
      </c>
      <c r="D18" t="s">
        <v>213</v>
      </c>
      <c r="E18" t="s">
        <v>214</v>
      </c>
      <c r="F18" t="s">
        <v>34</v>
      </c>
      <c r="G18" t="s">
        <v>163</v>
      </c>
      <c r="H18" t="s">
        <v>20</v>
      </c>
      <c r="I18" t="s">
        <v>149</v>
      </c>
      <c r="J18">
        <v>373</v>
      </c>
      <c r="L18">
        <v>2010</v>
      </c>
    </row>
    <row r="19" spans="1:12">
      <c r="A19" t="s">
        <v>174</v>
      </c>
      <c r="B19" t="s">
        <v>183</v>
      </c>
      <c r="C19" t="s">
        <v>216</v>
      </c>
      <c r="D19" t="s">
        <v>216</v>
      </c>
      <c r="E19" t="s">
        <v>217</v>
      </c>
      <c r="F19" t="s">
        <v>35</v>
      </c>
      <c r="G19" t="s">
        <v>163</v>
      </c>
      <c r="H19" t="s">
        <v>20</v>
      </c>
      <c r="I19" t="s">
        <v>149</v>
      </c>
      <c r="J19">
        <v>369</v>
      </c>
      <c r="L19">
        <v>2010</v>
      </c>
    </row>
    <row r="20" spans="1:12">
      <c r="A20" t="s">
        <v>174</v>
      </c>
      <c r="B20" t="s">
        <v>189</v>
      </c>
      <c r="C20" t="s">
        <v>190</v>
      </c>
      <c r="D20" t="s">
        <v>191</v>
      </c>
      <c r="E20" t="s">
        <v>192</v>
      </c>
      <c r="F20" t="s">
        <v>145</v>
      </c>
      <c r="G20" t="s">
        <v>163</v>
      </c>
      <c r="H20" t="s">
        <v>20</v>
      </c>
      <c r="I20" t="s">
        <v>149</v>
      </c>
      <c r="J20">
        <v>368.1</v>
      </c>
      <c r="L20">
        <v>2010</v>
      </c>
    </row>
    <row r="21" spans="1:12">
      <c r="A21" t="s">
        <v>174</v>
      </c>
      <c r="B21" t="s">
        <v>198</v>
      </c>
      <c r="C21" t="s">
        <v>231</v>
      </c>
      <c r="D21" t="s">
        <v>235</v>
      </c>
      <c r="E21" t="s">
        <v>230</v>
      </c>
      <c r="F21" t="s">
        <v>148</v>
      </c>
      <c r="G21" t="s">
        <v>163</v>
      </c>
      <c r="H21" t="s">
        <v>20</v>
      </c>
      <c r="I21" t="s">
        <v>149</v>
      </c>
      <c r="J21">
        <v>367.5</v>
      </c>
      <c r="L21">
        <v>2010</v>
      </c>
    </row>
    <row r="22" spans="1:12">
      <c r="A22" t="s">
        <v>170</v>
      </c>
      <c r="B22" t="s">
        <v>194</v>
      </c>
      <c r="C22" t="s">
        <v>195</v>
      </c>
      <c r="D22" t="s">
        <v>196</v>
      </c>
      <c r="E22" t="s">
        <v>197</v>
      </c>
      <c r="F22" t="s">
        <v>144</v>
      </c>
      <c r="G22" t="s">
        <v>163</v>
      </c>
      <c r="H22" t="s">
        <v>20</v>
      </c>
      <c r="I22" t="s">
        <v>149</v>
      </c>
      <c r="J22">
        <v>347</v>
      </c>
      <c r="L22">
        <v>2010</v>
      </c>
    </row>
    <row r="23" spans="1:12">
      <c r="A23" t="s">
        <v>170</v>
      </c>
      <c r="B23" t="s">
        <v>179</v>
      </c>
      <c r="C23" t="s">
        <v>228</v>
      </c>
      <c r="D23" t="s">
        <v>236</v>
      </c>
      <c r="E23" t="s">
        <v>237</v>
      </c>
      <c r="F23" t="s">
        <v>147</v>
      </c>
      <c r="G23" t="s">
        <v>163</v>
      </c>
      <c r="H23" t="s">
        <v>20</v>
      </c>
      <c r="I23" t="s">
        <v>149</v>
      </c>
      <c r="J23" t="s">
        <v>30</v>
      </c>
      <c r="L23">
        <v>2010</v>
      </c>
    </row>
    <row r="24" spans="1:12">
      <c r="A24" t="s">
        <v>174</v>
      </c>
      <c r="B24" t="s">
        <v>179</v>
      </c>
      <c r="C24" t="s">
        <v>180</v>
      </c>
      <c r="D24" t="s">
        <v>181</v>
      </c>
      <c r="E24" t="s">
        <v>182</v>
      </c>
      <c r="F24" t="s">
        <v>143</v>
      </c>
      <c r="G24" t="s">
        <v>163</v>
      </c>
      <c r="H24" t="s">
        <v>21</v>
      </c>
      <c r="I24" t="s">
        <v>149</v>
      </c>
      <c r="J24">
        <v>133</v>
      </c>
      <c r="K24" t="s">
        <v>19</v>
      </c>
      <c r="L24">
        <v>2010</v>
      </c>
    </row>
    <row r="25" spans="1:12">
      <c r="A25" t="s">
        <v>174</v>
      </c>
      <c r="B25" t="s">
        <v>198</v>
      </c>
      <c r="C25" t="s">
        <v>225</v>
      </c>
      <c r="D25" t="s">
        <v>226</v>
      </c>
      <c r="E25" t="s">
        <v>227</v>
      </c>
      <c r="F25" t="s">
        <v>95</v>
      </c>
      <c r="G25" t="s">
        <v>163</v>
      </c>
      <c r="H25" t="s">
        <v>21</v>
      </c>
      <c r="I25" t="s">
        <v>149</v>
      </c>
      <c r="J25">
        <v>81</v>
      </c>
      <c r="K25" t="s">
        <v>19</v>
      </c>
      <c r="L25">
        <v>2010</v>
      </c>
    </row>
    <row r="26" spans="1:12">
      <c r="A26" t="s">
        <v>174</v>
      </c>
      <c r="B26" t="s">
        <v>171</v>
      </c>
      <c r="C26" t="s">
        <v>173</v>
      </c>
      <c r="D26" t="s">
        <v>172</v>
      </c>
      <c r="E26" t="s">
        <v>175</v>
      </c>
      <c r="F26" t="s">
        <v>129</v>
      </c>
      <c r="G26" t="s">
        <v>163</v>
      </c>
      <c r="H26" t="s">
        <v>21</v>
      </c>
      <c r="I26" t="s">
        <v>149</v>
      </c>
      <c r="J26">
        <v>72</v>
      </c>
      <c r="K26" t="s">
        <v>19</v>
      </c>
      <c r="L26">
        <v>2010</v>
      </c>
    </row>
    <row r="27" spans="1:12">
      <c r="A27" t="s">
        <v>174</v>
      </c>
      <c r="B27" t="s">
        <v>171</v>
      </c>
      <c r="C27" t="s">
        <v>173</v>
      </c>
      <c r="D27" t="s">
        <v>233</v>
      </c>
      <c r="E27" t="s">
        <v>230</v>
      </c>
      <c r="F27" t="s">
        <v>52</v>
      </c>
      <c r="G27" t="s">
        <v>163</v>
      </c>
      <c r="H27" t="s">
        <v>21</v>
      </c>
      <c r="I27" t="s">
        <v>149</v>
      </c>
      <c r="J27">
        <v>63</v>
      </c>
      <c r="K27" t="s">
        <v>19</v>
      </c>
      <c r="L27">
        <v>2010</v>
      </c>
    </row>
    <row r="28" spans="1:12">
      <c r="A28" t="s">
        <v>174</v>
      </c>
      <c r="B28" t="s">
        <v>183</v>
      </c>
      <c r="C28" t="s">
        <v>216</v>
      </c>
      <c r="D28" t="s">
        <v>216</v>
      </c>
      <c r="E28" t="s">
        <v>217</v>
      </c>
      <c r="F28" t="s">
        <v>35</v>
      </c>
      <c r="G28" t="s">
        <v>163</v>
      </c>
      <c r="H28" t="s">
        <v>21</v>
      </c>
      <c r="I28" t="s">
        <v>149</v>
      </c>
      <c r="J28">
        <v>48</v>
      </c>
      <c r="K28" t="s">
        <v>19</v>
      </c>
      <c r="L28">
        <v>2010</v>
      </c>
    </row>
    <row r="29" spans="1:12">
      <c r="A29" t="s">
        <v>174</v>
      </c>
      <c r="B29" t="s">
        <v>189</v>
      </c>
      <c r="C29" t="s">
        <v>190</v>
      </c>
      <c r="D29" t="s">
        <v>191</v>
      </c>
      <c r="E29" t="s">
        <v>192</v>
      </c>
      <c r="F29" t="s">
        <v>145</v>
      </c>
      <c r="G29" t="s">
        <v>163</v>
      </c>
      <c r="H29" t="s">
        <v>21</v>
      </c>
      <c r="I29" t="s">
        <v>149</v>
      </c>
      <c r="J29">
        <v>42</v>
      </c>
      <c r="K29" t="s">
        <v>19</v>
      </c>
      <c r="L29">
        <v>2010</v>
      </c>
    </row>
    <row r="30" spans="1:12">
      <c r="A30" t="s">
        <v>170</v>
      </c>
      <c r="B30" t="s">
        <v>198</v>
      </c>
      <c r="C30" t="s">
        <v>199</v>
      </c>
      <c r="D30" t="s">
        <v>200</v>
      </c>
      <c r="E30" t="s">
        <v>201</v>
      </c>
      <c r="F30" t="s">
        <v>146</v>
      </c>
      <c r="G30" t="s">
        <v>163</v>
      </c>
      <c r="H30" t="s">
        <v>21</v>
      </c>
      <c r="I30" t="s">
        <v>149</v>
      </c>
      <c r="J30">
        <v>32</v>
      </c>
      <c r="K30" t="s">
        <v>19</v>
      </c>
      <c r="L30">
        <v>2010</v>
      </c>
    </row>
    <row r="31" spans="1:12">
      <c r="A31" t="s">
        <v>170</v>
      </c>
      <c r="B31" t="s">
        <v>179</v>
      </c>
      <c r="C31" t="s">
        <v>228</v>
      </c>
      <c r="D31" t="s">
        <v>236</v>
      </c>
      <c r="E31" t="s">
        <v>237</v>
      </c>
      <c r="F31" t="s">
        <v>147</v>
      </c>
      <c r="G31" t="s">
        <v>163</v>
      </c>
      <c r="H31" t="s">
        <v>21</v>
      </c>
      <c r="I31" t="s">
        <v>149</v>
      </c>
      <c r="J31">
        <v>22</v>
      </c>
      <c r="K31" t="s">
        <v>19</v>
      </c>
      <c r="L31">
        <v>2010</v>
      </c>
    </row>
    <row r="32" spans="1:12">
      <c r="A32" t="s">
        <v>174</v>
      </c>
      <c r="B32" t="s">
        <v>198</v>
      </c>
      <c r="C32" t="s">
        <v>231</v>
      </c>
      <c r="D32" t="s">
        <v>235</v>
      </c>
      <c r="E32" t="s">
        <v>230</v>
      </c>
      <c r="F32" t="s">
        <v>148</v>
      </c>
      <c r="G32" t="s">
        <v>163</v>
      </c>
      <c r="H32" t="s">
        <v>21</v>
      </c>
      <c r="I32" t="s">
        <v>149</v>
      </c>
      <c r="J32">
        <v>19</v>
      </c>
      <c r="K32" t="s">
        <v>19</v>
      </c>
      <c r="L32">
        <v>2010</v>
      </c>
    </row>
    <row r="33" spans="1:12">
      <c r="A33" t="s">
        <v>174</v>
      </c>
      <c r="B33" t="s">
        <v>211</v>
      </c>
      <c r="C33" t="s">
        <v>212</v>
      </c>
      <c r="D33" t="s">
        <v>213</v>
      </c>
      <c r="E33" t="s">
        <v>214</v>
      </c>
      <c r="F33" t="s">
        <v>34</v>
      </c>
      <c r="G33" t="s">
        <v>163</v>
      </c>
      <c r="H33" t="s">
        <v>21</v>
      </c>
      <c r="I33" t="s">
        <v>149</v>
      </c>
      <c r="J33">
        <v>17</v>
      </c>
      <c r="K33" t="s">
        <v>19</v>
      </c>
      <c r="L33">
        <v>2010</v>
      </c>
    </row>
    <row r="34" spans="1:12">
      <c r="A34" t="s">
        <v>170</v>
      </c>
      <c r="B34" t="s">
        <v>194</v>
      </c>
      <c r="C34" t="s">
        <v>195</v>
      </c>
      <c r="D34" t="s">
        <v>196</v>
      </c>
      <c r="E34" t="s">
        <v>197</v>
      </c>
      <c r="F34" t="s">
        <v>144</v>
      </c>
      <c r="G34" t="s">
        <v>163</v>
      </c>
      <c r="H34" t="s">
        <v>21</v>
      </c>
      <c r="I34" t="s">
        <v>149</v>
      </c>
      <c r="J34">
        <v>15</v>
      </c>
      <c r="K34" t="s">
        <v>19</v>
      </c>
      <c r="L34">
        <v>2010</v>
      </c>
    </row>
    <row r="35" spans="1:12">
      <c r="A35" t="s">
        <v>170</v>
      </c>
      <c r="B35" t="s">
        <v>194</v>
      </c>
      <c r="C35" t="s">
        <v>195</v>
      </c>
      <c r="D35" t="s">
        <v>196</v>
      </c>
      <c r="E35" t="s">
        <v>197</v>
      </c>
      <c r="F35" t="s">
        <v>144</v>
      </c>
      <c r="G35" t="s">
        <v>163</v>
      </c>
      <c r="H35" t="s">
        <v>22</v>
      </c>
      <c r="I35" t="s">
        <v>149</v>
      </c>
      <c r="J35">
        <v>6.6699999999999995E-2</v>
      </c>
      <c r="K35" t="s">
        <v>23</v>
      </c>
      <c r="L35">
        <v>2010</v>
      </c>
    </row>
    <row r="36" spans="1:12">
      <c r="A36" t="s">
        <v>174</v>
      </c>
      <c r="B36" t="s">
        <v>211</v>
      </c>
      <c r="C36" t="s">
        <v>212</v>
      </c>
      <c r="D36" t="s">
        <v>213</v>
      </c>
      <c r="E36" t="s">
        <v>214</v>
      </c>
      <c r="F36" t="s">
        <v>34</v>
      </c>
      <c r="G36" t="s">
        <v>163</v>
      </c>
      <c r="H36" t="s">
        <v>22</v>
      </c>
      <c r="I36" t="s">
        <v>149</v>
      </c>
      <c r="J36">
        <v>0.1176</v>
      </c>
      <c r="K36" t="s">
        <v>23</v>
      </c>
      <c r="L36">
        <v>2010</v>
      </c>
    </row>
    <row r="37" spans="1:12">
      <c r="A37" t="s">
        <v>174</v>
      </c>
      <c r="B37" t="s">
        <v>179</v>
      </c>
      <c r="C37" t="s">
        <v>180</v>
      </c>
      <c r="D37" t="s">
        <v>181</v>
      </c>
      <c r="E37" t="s">
        <v>182</v>
      </c>
      <c r="F37" t="s">
        <v>143</v>
      </c>
      <c r="G37" t="s">
        <v>163</v>
      </c>
      <c r="H37" t="s">
        <v>22</v>
      </c>
      <c r="I37" t="s">
        <v>149</v>
      </c>
      <c r="J37">
        <v>0.18049999999999999</v>
      </c>
      <c r="K37" t="s">
        <v>23</v>
      </c>
      <c r="L37">
        <v>2010</v>
      </c>
    </row>
    <row r="38" spans="1:12">
      <c r="A38" t="s">
        <v>170</v>
      </c>
      <c r="B38" t="s">
        <v>198</v>
      </c>
      <c r="C38" t="s">
        <v>199</v>
      </c>
      <c r="D38" t="s">
        <v>200</v>
      </c>
      <c r="E38" t="s">
        <v>201</v>
      </c>
      <c r="F38" t="s">
        <v>146</v>
      </c>
      <c r="G38" t="s">
        <v>163</v>
      </c>
      <c r="H38" t="s">
        <v>22</v>
      </c>
      <c r="I38" t="s">
        <v>149</v>
      </c>
      <c r="J38">
        <v>0.1875</v>
      </c>
      <c r="K38" t="s">
        <v>23</v>
      </c>
      <c r="L38">
        <v>2010</v>
      </c>
    </row>
    <row r="39" spans="1:12">
      <c r="A39" t="s">
        <v>174</v>
      </c>
      <c r="B39" t="s">
        <v>198</v>
      </c>
      <c r="C39" t="s">
        <v>231</v>
      </c>
      <c r="D39" t="s">
        <v>235</v>
      </c>
      <c r="E39" t="s">
        <v>230</v>
      </c>
      <c r="F39" t="s">
        <v>148</v>
      </c>
      <c r="G39" t="s">
        <v>163</v>
      </c>
      <c r="H39" t="s">
        <v>22</v>
      </c>
      <c r="I39" t="s">
        <v>149</v>
      </c>
      <c r="J39">
        <v>0.21049999999999999</v>
      </c>
      <c r="K39" t="s">
        <v>23</v>
      </c>
      <c r="L39">
        <v>2010</v>
      </c>
    </row>
    <row r="40" spans="1:12">
      <c r="A40" t="s">
        <v>174</v>
      </c>
      <c r="B40" t="s">
        <v>189</v>
      </c>
      <c r="C40" t="s">
        <v>190</v>
      </c>
      <c r="D40" t="s">
        <v>191</v>
      </c>
      <c r="E40" t="s">
        <v>192</v>
      </c>
      <c r="F40" t="s">
        <v>145</v>
      </c>
      <c r="G40" t="s">
        <v>163</v>
      </c>
      <c r="H40" t="s">
        <v>22</v>
      </c>
      <c r="I40" t="s">
        <v>149</v>
      </c>
      <c r="J40">
        <v>0.21429999999999999</v>
      </c>
      <c r="K40" t="s">
        <v>23</v>
      </c>
      <c r="L40">
        <v>2010</v>
      </c>
    </row>
    <row r="41" spans="1:12">
      <c r="A41" t="s">
        <v>174</v>
      </c>
      <c r="B41" t="s">
        <v>198</v>
      </c>
      <c r="C41" t="s">
        <v>225</v>
      </c>
      <c r="D41" t="s">
        <v>226</v>
      </c>
      <c r="E41" t="s">
        <v>227</v>
      </c>
      <c r="F41" t="s">
        <v>95</v>
      </c>
      <c r="G41" t="s">
        <v>163</v>
      </c>
      <c r="H41" t="s">
        <v>22</v>
      </c>
      <c r="I41" t="s">
        <v>149</v>
      </c>
      <c r="J41">
        <v>0.2346</v>
      </c>
      <c r="K41" t="s">
        <v>23</v>
      </c>
      <c r="L41">
        <v>2010</v>
      </c>
    </row>
    <row r="42" spans="1:12">
      <c r="A42" t="s">
        <v>174</v>
      </c>
      <c r="B42" t="s">
        <v>171</v>
      </c>
      <c r="C42" t="s">
        <v>173</v>
      </c>
      <c r="D42" t="s">
        <v>172</v>
      </c>
      <c r="E42" t="s">
        <v>175</v>
      </c>
      <c r="F42" t="s">
        <v>129</v>
      </c>
      <c r="G42" t="s">
        <v>163</v>
      </c>
      <c r="H42" t="s">
        <v>22</v>
      </c>
      <c r="I42" t="s">
        <v>149</v>
      </c>
      <c r="J42">
        <v>0.27779999999999999</v>
      </c>
      <c r="K42" t="s">
        <v>23</v>
      </c>
      <c r="L42">
        <v>2010</v>
      </c>
    </row>
    <row r="43" spans="1:12">
      <c r="A43" t="s">
        <v>174</v>
      </c>
      <c r="B43" t="s">
        <v>183</v>
      </c>
      <c r="C43" t="s">
        <v>216</v>
      </c>
      <c r="D43" t="s">
        <v>216</v>
      </c>
      <c r="E43" t="s">
        <v>217</v>
      </c>
      <c r="F43" t="s">
        <v>35</v>
      </c>
      <c r="G43" t="s">
        <v>163</v>
      </c>
      <c r="H43" t="s">
        <v>22</v>
      </c>
      <c r="I43" t="s">
        <v>149</v>
      </c>
      <c r="J43">
        <v>0.29170000000000001</v>
      </c>
      <c r="K43" t="s">
        <v>23</v>
      </c>
      <c r="L43">
        <v>2010</v>
      </c>
    </row>
    <row r="44" spans="1:12">
      <c r="A44" t="s">
        <v>174</v>
      </c>
      <c r="B44" t="s">
        <v>171</v>
      </c>
      <c r="C44" t="s">
        <v>173</v>
      </c>
      <c r="D44" t="s">
        <v>233</v>
      </c>
      <c r="E44" t="s">
        <v>230</v>
      </c>
      <c r="F44" t="s">
        <v>52</v>
      </c>
      <c r="G44" t="s">
        <v>163</v>
      </c>
      <c r="H44" t="s">
        <v>22</v>
      </c>
      <c r="I44" t="s">
        <v>149</v>
      </c>
      <c r="J44">
        <v>0.30159999999999998</v>
      </c>
      <c r="K44" t="s">
        <v>23</v>
      </c>
      <c r="L44">
        <v>2010</v>
      </c>
    </row>
    <row r="45" spans="1:12">
      <c r="A45" t="s">
        <v>170</v>
      </c>
      <c r="B45" t="s">
        <v>179</v>
      </c>
      <c r="C45" t="s">
        <v>228</v>
      </c>
      <c r="D45" t="s">
        <v>236</v>
      </c>
      <c r="E45" t="s">
        <v>237</v>
      </c>
      <c r="F45" t="s">
        <v>147</v>
      </c>
      <c r="G45" t="s">
        <v>163</v>
      </c>
      <c r="H45" t="s">
        <v>22</v>
      </c>
      <c r="I45" t="s">
        <v>149</v>
      </c>
      <c r="J45">
        <v>0</v>
      </c>
      <c r="K45" t="s">
        <v>23</v>
      </c>
      <c r="L45">
        <v>2010</v>
      </c>
    </row>
    <row r="46" spans="1:12">
      <c r="A46" t="s">
        <v>174</v>
      </c>
      <c r="B46" t="s">
        <v>189</v>
      </c>
      <c r="C46" t="s">
        <v>190</v>
      </c>
      <c r="D46" t="s">
        <v>191</v>
      </c>
      <c r="E46" t="s">
        <v>192</v>
      </c>
      <c r="F46" t="s">
        <v>145</v>
      </c>
      <c r="G46" t="s">
        <v>163</v>
      </c>
      <c r="H46" t="s">
        <v>24</v>
      </c>
      <c r="I46" t="s">
        <v>149</v>
      </c>
      <c r="J46">
        <v>2</v>
      </c>
      <c r="K46" t="s">
        <v>19</v>
      </c>
      <c r="L46">
        <v>2010</v>
      </c>
    </row>
    <row r="47" spans="1:12">
      <c r="A47" t="s">
        <v>174</v>
      </c>
      <c r="B47" t="s">
        <v>171</v>
      </c>
      <c r="C47" t="s">
        <v>173</v>
      </c>
      <c r="D47" t="s">
        <v>172</v>
      </c>
      <c r="E47" t="s">
        <v>175</v>
      </c>
      <c r="F47" t="s">
        <v>129</v>
      </c>
      <c r="G47" t="s">
        <v>163</v>
      </c>
      <c r="H47" t="s">
        <v>24</v>
      </c>
      <c r="I47" t="s">
        <v>149</v>
      </c>
      <c r="J47">
        <v>0</v>
      </c>
      <c r="K47" t="s">
        <v>19</v>
      </c>
      <c r="L47">
        <v>2010</v>
      </c>
    </row>
    <row r="48" spans="1:12">
      <c r="A48" t="s">
        <v>174</v>
      </c>
      <c r="B48" t="s">
        <v>179</v>
      </c>
      <c r="C48" t="s">
        <v>180</v>
      </c>
      <c r="D48" t="s">
        <v>181</v>
      </c>
      <c r="E48" t="s">
        <v>182</v>
      </c>
      <c r="F48" t="s">
        <v>143</v>
      </c>
      <c r="G48" t="s">
        <v>163</v>
      </c>
      <c r="H48" t="s">
        <v>24</v>
      </c>
      <c r="I48" t="s">
        <v>149</v>
      </c>
      <c r="J48">
        <v>0</v>
      </c>
      <c r="K48" t="s">
        <v>19</v>
      </c>
      <c r="L48">
        <v>2010</v>
      </c>
    </row>
    <row r="49" spans="1:12">
      <c r="A49" t="s">
        <v>170</v>
      </c>
      <c r="B49" t="s">
        <v>198</v>
      </c>
      <c r="C49" t="s">
        <v>199</v>
      </c>
      <c r="D49" t="s">
        <v>200</v>
      </c>
      <c r="E49" t="s">
        <v>201</v>
      </c>
      <c r="F49" t="s">
        <v>146</v>
      </c>
      <c r="G49" t="s">
        <v>163</v>
      </c>
      <c r="H49" t="s">
        <v>24</v>
      </c>
      <c r="I49" t="s">
        <v>149</v>
      </c>
      <c r="J49">
        <v>0</v>
      </c>
      <c r="K49" t="s">
        <v>19</v>
      </c>
      <c r="L49">
        <v>2010</v>
      </c>
    </row>
    <row r="50" spans="1:12">
      <c r="A50" t="s">
        <v>170</v>
      </c>
      <c r="B50" t="s">
        <v>194</v>
      </c>
      <c r="C50" t="s">
        <v>195</v>
      </c>
      <c r="D50" t="s">
        <v>196</v>
      </c>
      <c r="E50" t="s">
        <v>197</v>
      </c>
      <c r="F50" t="s">
        <v>144</v>
      </c>
      <c r="G50" t="s">
        <v>163</v>
      </c>
      <c r="H50" t="s">
        <v>24</v>
      </c>
      <c r="I50" t="s">
        <v>149</v>
      </c>
      <c r="J50">
        <v>0</v>
      </c>
      <c r="K50" t="s">
        <v>19</v>
      </c>
      <c r="L50">
        <v>2010</v>
      </c>
    </row>
    <row r="51" spans="1:12">
      <c r="A51" t="s">
        <v>174</v>
      </c>
      <c r="B51" t="s">
        <v>211</v>
      </c>
      <c r="C51" t="s">
        <v>212</v>
      </c>
      <c r="D51" t="s">
        <v>213</v>
      </c>
      <c r="E51" t="s">
        <v>214</v>
      </c>
      <c r="F51" t="s">
        <v>34</v>
      </c>
      <c r="G51" t="s">
        <v>163</v>
      </c>
      <c r="H51" t="s">
        <v>24</v>
      </c>
      <c r="I51" t="s">
        <v>149</v>
      </c>
      <c r="J51">
        <v>0</v>
      </c>
      <c r="K51" t="s">
        <v>19</v>
      </c>
      <c r="L51">
        <v>2010</v>
      </c>
    </row>
    <row r="52" spans="1:12">
      <c r="A52" t="s">
        <v>174</v>
      </c>
      <c r="B52" t="s">
        <v>183</v>
      </c>
      <c r="C52" t="s">
        <v>216</v>
      </c>
      <c r="D52" t="s">
        <v>216</v>
      </c>
      <c r="E52" t="s">
        <v>217</v>
      </c>
      <c r="F52" t="s">
        <v>35</v>
      </c>
      <c r="G52" t="s">
        <v>163</v>
      </c>
      <c r="H52" t="s">
        <v>24</v>
      </c>
      <c r="I52" t="s">
        <v>149</v>
      </c>
      <c r="J52">
        <v>0</v>
      </c>
      <c r="K52" t="s">
        <v>19</v>
      </c>
      <c r="L52">
        <v>2010</v>
      </c>
    </row>
    <row r="53" spans="1:12">
      <c r="A53" t="s">
        <v>170</v>
      </c>
      <c r="B53" t="s">
        <v>179</v>
      </c>
      <c r="C53" t="s">
        <v>228</v>
      </c>
      <c r="D53" t="s">
        <v>236</v>
      </c>
      <c r="E53" t="s">
        <v>237</v>
      </c>
      <c r="F53" t="s">
        <v>147</v>
      </c>
      <c r="G53" t="s">
        <v>163</v>
      </c>
      <c r="H53" t="s">
        <v>24</v>
      </c>
      <c r="I53" t="s">
        <v>149</v>
      </c>
      <c r="J53" t="s">
        <v>30</v>
      </c>
      <c r="K53" t="s">
        <v>19</v>
      </c>
      <c r="L53">
        <v>2010</v>
      </c>
    </row>
    <row r="54" spans="1:12">
      <c r="A54" t="s">
        <v>174</v>
      </c>
      <c r="B54" t="s">
        <v>171</v>
      </c>
      <c r="C54" t="s">
        <v>173</v>
      </c>
      <c r="D54" t="s">
        <v>233</v>
      </c>
      <c r="E54" t="s">
        <v>230</v>
      </c>
      <c r="F54" t="s">
        <v>52</v>
      </c>
      <c r="G54" t="s">
        <v>163</v>
      </c>
      <c r="H54" t="s">
        <v>24</v>
      </c>
      <c r="I54" t="s">
        <v>149</v>
      </c>
      <c r="J54">
        <v>0</v>
      </c>
      <c r="K54" t="s">
        <v>19</v>
      </c>
      <c r="L54">
        <v>2010</v>
      </c>
    </row>
    <row r="55" spans="1:12">
      <c r="A55" t="s">
        <v>174</v>
      </c>
      <c r="B55" t="s">
        <v>198</v>
      </c>
      <c r="C55" t="s">
        <v>231</v>
      </c>
      <c r="D55" t="s">
        <v>235</v>
      </c>
      <c r="E55" t="s">
        <v>230</v>
      </c>
      <c r="F55" t="s">
        <v>148</v>
      </c>
      <c r="G55" t="s">
        <v>163</v>
      </c>
      <c r="H55" t="s">
        <v>24</v>
      </c>
      <c r="I55" t="s">
        <v>149</v>
      </c>
      <c r="J55">
        <v>0</v>
      </c>
      <c r="K55" t="s">
        <v>19</v>
      </c>
      <c r="L55">
        <v>2010</v>
      </c>
    </row>
    <row r="56" spans="1:12">
      <c r="A56" t="s">
        <v>174</v>
      </c>
      <c r="B56" t="s">
        <v>198</v>
      </c>
      <c r="C56" t="s">
        <v>225</v>
      </c>
      <c r="D56" t="s">
        <v>226</v>
      </c>
      <c r="E56" t="s">
        <v>227</v>
      </c>
      <c r="F56" t="s">
        <v>95</v>
      </c>
      <c r="G56" t="s">
        <v>163</v>
      </c>
      <c r="H56" t="s">
        <v>24</v>
      </c>
      <c r="I56" t="s">
        <v>149</v>
      </c>
      <c r="J56">
        <v>0</v>
      </c>
      <c r="K56" t="s">
        <v>19</v>
      </c>
      <c r="L56">
        <v>2010</v>
      </c>
    </row>
    <row r="57" spans="1:12">
      <c r="A57" t="s">
        <v>174</v>
      </c>
      <c r="B57" t="s">
        <v>179</v>
      </c>
      <c r="C57" t="s">
        <v>180</v>
      </c>
      <c r="D57" t="s">
        <v>181</v>
      </c>
      <c r="E57" t="s">
        <v>182</v>
      </c>
      <c r="F57" t="s">
        <v>143</v>
      </c>
      <c r="G57" t="s">
        <v>163</v>
      </c>
      <c r="H57" t="s">
        <v>17</v>
      </c>
      <c r="I57" t="s">
        <v>149</v>
      </c>
      <c r="J57">
        <v>3</v>
      </c>
      <c r="K57" t="s">
        <v>19</v>
      </c>
      <c r="L57">
        <v>2009</v>
      </c>
    </row>
    <row r="58" spans="1:12">
      <c r="A58" t="s">
        <v>174</v>
      </c>
      <c r="B58" t="s">
        <v>171</v>
      </c>
      <c r="C58" t="s">
        <v>173</v>
      </c>
      <c r="D58" t="s">
        <v>233</v>
      </c>
      <c r="E58" t="s">
        <v>230</v>
      </c>
      <c r="F58" t="s">
        <v>52</v>
      </c>
      <c r="G58" t="s">
        <v>163</v>
      </c>
      <c r="H58" t="s">
        <v>17</v>
      </c>
      <c r="I58" t="s">
        <v>149</v>
      </c>
      <c r="J58">
        <v>2</v>
      </c>
      <c r="K58" t="s">
        <v>19</v>
      </c>
      <c r="L58">
        <v>2009</v>
      </c>
    </row>
    <row r="59" spans="1:12">
      <c r="A59" t="s">
        <v>174</v>
      </c>
      <c r="B59" t="s">
        <v>171</v>
      </c>
      <c r="C59" t="s">
        <v>173</v>
      </c>
      <c r="D59" t="s">
        <v>172</v>
      </c>
      <c r="E59" t="s">
        <v>175</v>
      </c>
      <c r="F59" t="s">
        <v>129</v>
      </c>
      <c r="G59" t="s">
        <v>163</v>
      </c>
      <c r="H59" t="s">
        <v>17</v>
      </c>
      <c r="I59" t="s">
        <v>149</v>
      </c>
      <c r="J59">
        <v>1</v>
      </c>
      <c r="K59" t="s">
        <v>19</v>
      </c>
      <c r="L59">
        <v>2009</v>
      </c>
    </row>
    <row r="60" spans="1:12">
      <c r="A60" t="s">
        <v>174</v>
      </c>
      <c r="B60" t="s">
        <v>189</v>
      </c>
      <c r="C60" t="s">
        <v>190</v>
      </c>
      <c r="D60" t="s">
        <v>191</v>
      </c>
      <c r="E60" t="s">
        <v>192</v>
      </c>
      <c r="F60" t="s">
        <v>145</v>
      </c>
      <c r="G60" t="s">
        <v>163</v>
      </c>
      <c r="H60" t="s">
        <v>17</v>
      </c>
      <c r="I60" t="s">
        <v>149</v>
      </c>
      <c r="J60">
        <v>0</v>
      </c>
      <c r="K60" t="s">
        <v>19</v>
      </c>
      <c r="L60">
        <v>2009</v>
      </c>
    </row>
    <row r="61" spans="1:12">
      <c r="A61" t="s">
        <v>170</v>
      </c>
      <c r="B61" t="s">
        <v>198</v>
      </c>
      <c r="C61" t="s">
        <v>199</v>
      </c>
      <c r="D61" t="s">
        <v>200</v>
      </c>
      <c r="E61" t="s">
        <v>201</v>
      </c>
      <c r="F61" t="s">
        <v>146</v>
      </c>
      <c r="G61" t="s">
        <v>163</v>
      </c>
      <c r="H61" t="s">
        <v>17</v>
      </c>
      <c r="I61" t="s">
        <v>149</v>
      </c>
      <c r="J61">
        <v>0</v>
      </c>
      <c r="K61" t="s">
        <v>19</v>
      </c>
      <c r="L61">
        <v>2009</v>
      </c>
    </row>
    <row r="62" spans="1:12">
      <c r="A62" t="s">
        <v>170</v>
      </c>
      <c r="B62" t="s">
        <v>194</v>
      </c>
      <c r="C62" t="s">
        <v>195</v>
      </c>
      <c r="D62" t="s">
        <v>196</v>
      </c>
      <c r="E62" t="s">
        <v>197</v>
      </c>
      <c r="F62" t="s">
        <v>144</v>
      </c>
      <c r="G62" t="s">
        <v>163</v>
      </c>
      <c r="H62" t="s">
        <v>17</v>
      </c>
      <c r="I62" t="s">
        <v>149</v>
      </c>
      <c r="J62">
        <v>0</v>
      </c>
      <c r="K62" t="s">
        <v>19</v>
      </c>
      <c r="L62">
        <v>2009</v>
      </c>
    </row>
    <row r="63" spans="1:12">
      <c r="A63" t="s">
        <v>174</v>
      </c>
      <c r="B63" t="s">
        <v>211</v>
      </c>
      <c r="C63" t="s">
        <v>212</v>
      </c>
      <c r="D63" t="s">
        <v>213</v>
      </c>
      <c r="E63" t="s">
        <v>214</v>
      </c>
      <c r="F63" t="s">
        <v>34</v>
      </c>
      <c r="G63" t="s">
        <v>163</v>
      </c>
      <c r="H63" t="s">
        <v>17</v>
      </c>
      <c r="I63" t="s">
        <v>149</v>
      </c>
      <c r="J63">
        <v>0</v>
      </c>
      <c r="K63" t="s">
        <v>19</v>
      </c>
      <c r="L63">
        <v>2009</v>
      </c>
    </row>
    <row r="64" spans="1:12">
      <c r="A64" t="s">
        <v>174</v>
      </c>
      <c r="B64" t="s">
        <v>183</v>
      </c>
      <c r="C64" t="s">
        <v>216</v>
      </c>
      <c r="D64" t="s">
        <v>216</v>
      </c>
      <c r="E64" t="s">
        <v>217</v>
      </c>
      <c r="F64" t="s">
        <v>35</v>
      </c>
      <c r="G64" t="s">
        <v>163</v>
      </c>
      <c r="H64" t="s">
        <v>17</v>
      </c>
      <c r="I64" t="s">
        <v>149</v>
      </c>
      <c r="J64">
        <v>0</v>
      </c>
      <c r="K64" t="s">
        <v>19</v>
      </c>
      <c r="L64">
        <v>2009</v>
      </c>
    </row>
    <row r="65" spans="1:13">
      <c r="A65" t="s">
        <v>170</v>
      </c>
      <c r="B65" t="s">
        <v>179</v>
      </c>
      <c r="C65" t="s">
        <v>228</v>
      </c>
      <c r="D65" t="s">
        <v>236</v>
      </c>
      <c r="E65" t="s">
        <v>237</v>
      </c>
      <c r="F65" t="s">
        <v>147</v>
      </c>
      <c r="G65" t="s">
        <v>163</v>
      </c>
      <c r="H65" t="s">
        <v>17</v>
      </c>
      <c r="I65" t="s">
        <v>149</v>
      </c>
      <c r="J65">
        <v>0</v>
      </c>
      <c r="K65" t="s">
        <v>19</v>
      </c>
      <c r="L65">
        <v>2009</v>
      </c>
    </row>
    <row r="66" spans="1:13">
      <c r="A66" t="s">
        <v>174</v>
      </c>
      <c r="B66" t="s">
        <v>198</v>
      </c>
      <c r="C66" t="s">
        <v>231</v>
      </c>
      <c r="D66" t="s">
        <v>235</v>
      </c>
      <c r="E66" t="s">
        <v>230</v>
      </c>
      <c r="F66" t="s">
        <v>148</v>
      </c>
      <c r="G66" t="s">
        <v>163</v>
      </c>
      <c r="H66" t="s">
        <v>17</v>
      </c>
      <c r="I66" t="s">
        <v>149</v>
      </c>
      <c r="J66">
        <v>0</v>
      </c>
      <c r="K66" t="s">
        <v>19</v>
      </c>
      <c r="L66">
        <v>2009</v>
      </c>
    </row>
    <row r="67" spans="1:13">
      <c r="A67" t="s">
        <v>174</v>
      </c>
      <c r="B67" t="s">
        <v>198</v>
      </c>
      <c r="C67" t="s">
        <v>225</v>
      </c>
      <c r="D67" t="s">
        <v>226</v>
      </c>
      <c r="E67" t="s">
        <v>227</v>
      </c>
      <c r="F67" t="s">
        <v>95</v>
      </c>
      <c r="G67" t="s">
        <v>163</v>
      </c>
      <c r="H67" t="s">
        <v>17</v>
      </c>
      <c r="I67" t="s">
        <v>149</v>
      </c>
      <c r="J67">
        <v>0</v>
      </c>
      <c r="K67" t="s">
        <v>19</v>
      </c>
      <c r="L67">
        <v>2009</v>
      </c>
    </row>
    <row r="68" spans="1:13">
      <c r="A68" t="s">
        <v>174</v>
      </c>
      <c r="B68" t="s">
        <v>171</v>
      </c>
      <c r="C68" t="s">
        <v>173</v>
      </c>
      <c r="D68" t="s">
        <v>172</v>
      </c>
      <c r="E68" t="s">
        <v>175</v>
      </c>
      <c r="F68" t="s">
        <v>129</v>
      </c>
      <c r="G68" t="s">
        <v>163</v>
      </c>
      <c r="H68" t="s">
        <v>20</v>
      </c>
      <c r="I68" t="s">
        <v>149</v>
      </c>
      <c r="J68">
        <v>399.5</v>
      </c>
      <c r="L68">
        <v>2009</v>
      </c>
    </row>
    <row r="69" spans="1:13">
      <c r="A69" t="s">
        <v>174</v>
      </c>
      <c r="B69" t="s">
        <v>189</v>
      </c>
      <c r="C69" t="s">
        <v>190</v>
      </c>
      <c r="D69" t="s">
        <v>191</v>
      </c>
      <c r="E69" t="s">
        <v>192</v>
      </c>
      <c r="F69" t="s">
        <v>145</v>
      </c>
      <c r="G69" t="s">
        <v>163</v>
      </c>
      <c r="H69" t="s">
        <v>20</v>
      </c>
      <c r="I69" t="s">
        <v>149</v>
      </c>
      <c r="J69">
        <v>374.1</v>
      </c>
      <c r="L69">
        <v>2009</v>
      </c>
    </row>
    <row r="70" spans="1:13">
      <c r="A70" t="s">
        <v>174</v>
      </c>
      <c r="B70" t="s">
        <v>198</v>
      </c>
      <c r="C70" t="s">
        <v>225</v>
      </c>
      <c r="D70" t="s">
        <v>226</v>
      </c>
      <c r="E70" t="s">
        <v>227</v>
      </c>
      <c r="F70" t="s">
        <v>95</v>
      </c>
      <c r="G70" t="s">
        <v>163</v>
      </c>
      <c r="H70" t="s">
        <v>20</v>
      </c>
      <c r="I70" t="s">
        <v>149</v>
      </c>
      <c r="J70">
        <v>366</v>
      </c>
      <c r="L70">
        <v>2009</v>
      </c>
    </row>
    <row r="71" spans="1:13">
      <c r="A71" t="s">
        <v>174</v>
      </c>
      <c r="B71" t="s">
        <v>179</v>
      </c>
      <c r="C71" t="s">
        <v>180</v>
      </c>
      <c r="D71" t="s">
        <v>181</v>
      </c>
      <c r="E71" t="s">
        <v>182</v>
      </c>
      <c r="F71" t="s">
        <v>143</v>
      </c>
      <c r="G71" t="s">
        <v>163</v>
      </c>
      <c r="H71" t="s">
        <v>20</v>
      </c>
      <c r="I71" t="s">
        <v>149</v>
      </c>
      <c r="J71">
        <v>365.6</v>
      </c>
      <c r="L71">
        <v>2009</v>
      </c>
    </row>
    <row r="72" spans="1:13">
      <c r="A72" t="s">
        <v>170</v>
      </c>
      <c r="B72" t="s">
        <v>198</v>
      </c>
      <c r="C72" t="s">
        <v>199</v>
      </c>
      <c r="D72" t="s">
        <v>200</v>
      </c>
      <c r="E72" t="s">
        <v>201</v>
      </c>
      <c r="F72" t="s">
        <v>146</v>
      </c>
      <c r="G72" t="s">
        <v>163</v>
      </c>
      <c r="H72" t="s">
        <v>20</v>
      </c>
      <c r="I72" t="s">
        <v>149</v>
      </c>
      <c r="J72">
        <v>362.8</v>
      </c>
      <c r="L72">
        <v>2009</v>
      </c>
    </row>
    <row r="73" spans="1:13">
      <c r="A73" t="s">
        <v>174</v>
      </c>
      <c r="B73" t="s">
        <v>183</v>
      </c>
      <c r="C73" t="s">
        <v>216</v>
      </c>
      <c r="D73" t="s">
        <v>216</v>
      </c>
      <c r="E73" t="s">
        <v>217</v>
      </c>
      <c r="F73" t="s">
        <v>35</v>
      </c>
      <c r="G73" t="s">
        <v>163</v>
      </c>
      <c r="H73" t="s">
        <v>20</v>
      </c>
      <c r="I73" t="s">
        <v>149</v>
      </c>
      <c r="J73">
        <v>362.8</v>
      </c>
      <c r="L73">
        <v>2009</v>
      </c>
    </row>
    <row r="74" spans="1:13">
      <c r="A74" t="s">
        <v>174</v>
      </c>
      <c r="B74" t="s">
        <v>171</v>
      </c>
      <c r="C74" t="s">
        <v>173</v>
      </c>
      <c r="D74" t="s">
        <v>233</v>
      </c>
      <c r="E74" t="s">
        <v>230</v>
      </c>
      <c r="F74" t="s">
        <v>52</v>
      </c>
      <c r="G74" t="s">
        <v>163</v>
      </c>
      <c r="H74" t="s">
        <v>20</v>
      </c>
      <c r="I74" t="s">
        <v>149</v>
      </c>
      <c r="J74">
        <v>359.6</v>
      </c>
      <c r="L74">
        <v>2009</v>
      </c>
      <c r="M74" s="45">
        <f>J74/480</f>
        <v>0.74916666666666676</v>
      </c>
    </row>
    <row r="75" spans="1:13">
      <c r="A75" t="s">
        <v>174</v>
      </c>
      <c r="B75" t="s">
        <v>198</v>
      </c>
      <c r="C75" t="s">
        <v>231</v>
      </c>
      <c r="D75" t="s">
        <v>235</v>
      </c>
      <c r="E75" t="s">
        <v>230</v>
      </c>
      <c r="F75" t="s">
        <v>148</v>
      </c>
      <c r="G75" t="s">
        <v>163</v>
      </c>
      <c r="H75" t="s">
        <v>20</v>
      </c>
      <c r="I75" t="s">
        <v>149</v>
      </c>
      <c r="J75">
        <v>356.5</v>
      </c>
      <c r="L75">
        <v>2009</v>
      </c>
    </row>
    <row r="76" spans="1:13">
      <c r="A76" t="s">
        <v>174</v>
      </c>
      <c r="B76" t="s">
        <v>211</v>
      </c>
      <c r="C76" t="s">
        <v>212</v>
      </c>
      <c r="D76" t="s">
        <v>213</v>
      </c>
      <c r="E76" t="s">
        <v>214</v>
      </c>
      <c r="F76" t="s">
        <v>34</v>
      </c>
      <c r="G76" t="s">
        <v>163</v>
      </c>
      <c r="H76" t="s">
        <v>20</v>
      </c>
      <c r="I76" t="s">
        <v>149</v>
      </c>
      <c r="J76">
        <v>350.3</v>
      </c>
      <c r="L76">
        <v>2009</v>
      </c>
    </row>
    <row r="77" spans="1:13">
      <c r="A77" t="s">
        <v>170</v>
      </c>
      <c r="B77" t="s">
        <v>194</v>
      </c>
      <c r="C77" t="s">
        <v>195</v>
      </c>
      <c r="D77" t="s">
        <v>196</v>
      </c>
      <c r="E77" t="s">
        <v>197</v>
      </c>
      <c r="F77" t="s">
        <v>144</v>
      </c>
      <c r="G77" t="s">
        <v>163</v>
      </c>
      <c r="H77" t="s">
        <v>20</v>
      </c>
      <c r="I77" t="s">
        <v>149</v>
      </c>
      <c r="J77">
        <v>0</v>
      </c>
      <c r="L77">
        <v>2009</v>
      </c>
    </row>
    <row r="78" spans="1:13">
      <c r="A78" t="s">
        <v>170</v>
      </c>
      <c r="B78" t="s">
        <v>179</v>
      </c>
      <c r="C78" t="s">
        <v>228</v>
      </c>
      <c r="D78" t="s">
        <v>236</v>
      </c>
      <c r="E78" t="s">
        <v>237</v>
      </c>
      <c r="F78" t="s">
        <v>147</v>
      </c>
      <c r="G78" t="s">
        <v>163</v>
      </c>
      <c r="H78" t="s">
        <v>20</v>
      </c>
      <c r="I78" t="s">
        <v>149</v>
      </c>
      <c r="J78">
        <v>0</v>
      </c>
      <c r="L78">
        <v>2009</v>
      </c>
    </row>
    <row r="79" spans="1:13">
      <c r="A79" t="s">
        <v>174</v>
      </c>
      <c r="B79" t="s">
        <v>179</v>
      </c>
      <c r="C79" t="s">
        <v>180</v>
      </c>
      <c r="D79" t="s">
        <v>181</v>
      </c>
      <c r="E79" t="s">
        <v>182</v>
      </c>
      <c r="F79" t="s">
        <v>143</v>
      </c>
      <c r="G79" t="s">
        <v>163</v>
      </c>
      <c r="H79" t="s">
        <v>21</v>
      </c>
      <c r="I79" t="s">
        <v>149</v>
      </c>
      <c r="J79">
        <v>117</v>
      </c>
      <c r="K79" t="s">
        <v>19</v>
      </c>
      <c r="L79">
        <v>2009</v>
      </c>
    </row>
    <row r="80" spans="1:13">
      <c r="A80" t="s">
        <v>174</v>
      </c>
      <c r="B80" t="s">
        <v>198</v>
      </c>
      <c r="C80" t="s">
        <v>225</v>
      </c>
      <c r="D80" t="s">
        <v>226</v>
      </c>
      <c r="E80" t="s">
        <v>227</v>
      </c>
      <c r="F80" t="s">
        <v>95</v>
      </c>
      <c r="G80" t="s">
        <v>163</v>
      </c>
      <c r="H80" t="s">
        <v>21</v>
      </c>
      <c r="I80" t="s">
        <v>149</v>
      </c>
      <c r="J80">
        <v>75</v>
      </c>
      <c r="K80" t="s">
        <v>19</v>
      </c>
      <c r="L80">
        <v>2009</v>
      </c>
    </row>
    <row r="81" spans="1:12">
      <c r="A81" t="s">
        <v>174</v>
      </c>
      <c r="B81" t="s">
        <v>171</v>
      </c>
      <c r="C81" t="s">
        <v>173</v>
      </c>
      <c r="D81" t="s">
        <v>233</v>
      </c>
      <c r="E81" t="s">
        <v>230</v>
      </c>
      <c r="F81" t="s">
        <v>52</v>
      </c>
      <c r="G81" t="s">
        <v>163</v>
      </c>
      <c r="H81" t="s">
        <v>21</v>
      </c>
      <c r="I81" t="s">
        <v>149</v>
      </c>
      <c r="J81">
        <v>59</v>
      </c>
      <c r="K81" t="s">
        <v>19</v>
      </c>
      <c r="L81">
        <v>2009</v>
      </c>
    </row>
    <row r="82" spans="1:12">
      <c r="A82" t="s">
        <v>174</v>
      </c>
      <c r="B82" t="s">
        <v>171</v>
      </c>
      <c r="C82" t="s">
        <v>173</v>
      </c>
      <c r="D82" t="s">
        <v>172</v>
      </c>
      <c r="E82" t="s">
        <v>175</v>
      </c>
      <c r="F82" t="s">
        <v>129</v>
      </c>
      <c r="G82" t="s">
        <v>163</v>
      </c>
      <c r="H82" t="s">
        <v>21</v>
      </c>
      <c r="I82" t="s">
        <v>149</v>
      </c>
      <c r="J82">
        <v>46</v>
      </c>
      <c r="K82" t="s">
        <v>19</v>
      </c>
      <c r="L82">
        <v>2009</v>
      </c>
    </row>
    <row r="83" spans="1:12">
      <c r="A83" t="s">
        <v>174</v>
      </c>
      <c r="B83" t="s">
        <v>183</v>
      </c>
      <c r="C83" t="s">
        <v>216</v>
      </c>
      <c r="D83" t="s">
        <v>216</v>
      </c>
      <c r="E83" t="s">
        <v>217</v>
      </c>
      <c r="F83" t="s">
        <v>35</v>
      </c>
      <c r="G83" t="s">
        <v>163</v>
      </c>
      <c r="H83" t="s">
        <v>21</v>
      </c>
      <c r="I83" t="s">
        <v>149</v>
      </c>
      <c r="J83">
        <v>46</v>
      </c>
      <c r="K83" t="s">
        <v>19</v>
      </c>
      <c r="L83">
        <v>2009</v>
      </c>
    </row>
    <row r="84" spans="1:12">
      <c r="A84" t="s">
        <v>174</v>
      </c>
      <c r="B84" t="s">
        <v>189</v>
      </c>
      <c r="C84" t="s">
        <v>190</v>
      </c>
      <c r="D84" t="s">
        <v>191</v>
      </c>
      <c r="E84" t="s">
        <v>192</v>
      </c>
      <c r="F84" t="s">
        <v>145</v>
      </c>
      <c r="G84" t="s">
        <v>163</v>
      </c>
      <c r="H84" t="s">
        <v>21</v>
      </c>
      <c r="I84" t="s">
        <v>149</v>
      </c>
      <c r="J84">
        <v>41</v>
      </c>
      <c r="K84" t="s">
        <v>19</v>
      </c>
      <c r="L84">
        <v>2009</v>
      </c>
    </row>
    <row r="85" spans="1:12">
      <c r="A85" t="s">
        <v>170</v>
      </c>
      <c r="B85" t="s">
        <v>198</v>
      </c>
      <c r="C85" t="s">
        <v>199</v>
      </c>
      <c r="D85" t="s">
        <v>200</v>
      </c>
      <c r="E85" t="s">
        <v>201</v>
      </c>
      <c r="F85" t="s">
        <v>146</v>
      </c>
      <c r="G85" t="s">
        <v>163</v>
      </c>
      <c r="H85" t="s">
        <v>21</v>
      </c>
      <c r="I85" t="s">
        <v>149</v>
      </c>
      <c r="J85">
        <v>31</v>
      </c>
      <c r="K85" t="s">
        <v>19</v>
      </c>
      <c r="L85">
        <v>2009</v>
      </c>
    </row>
    <row r="86" spans="1:12">
      <c r="A86" t="s">
        <v>174</v>
      </c>
      <c r="B86" t="s">
        <v>198</v>
      </c>
      <c r="C86" t="s">
        <v>231</v>
      </c>
      <c r="D86" t="s">
        <v>235</v>
      </c>
      <c r="E86" t="s">
        <v>230</v>
      </c>
      <c r="F86" t="s">
        <v>148</v>
      </c>
      <c r="G86" t="s">
        <v>163</v>
      </c>
      <c r="H86" t="s">
        <v>21</v>
      </c>
      <c r="I86" t="s">
        <v>149</v>
      </c>
      <c r="J86">
        <v>21</v>
      </c>
      <c r="K86" t="s">
        <v>19</v>
      </c>
      <c r="L86">
        <v>2009</v>
      </c>
    </row>
    <row r="87" spans="1:12">
      <c r="A87" t="s">
        <v>174</v>
      </c>
      <c r="B87" t="s">
        <v>211</v>
      </c>
      <c r="C87" t="s">
        <v>212</v>
      </c>
      <c r="D87" t="s">
        <v>213</v>
      </c>
      <c r="E87" t="s">
        <v>214</v>
      </c>
      <c r="F87" t="s">
        <v>34</v>
      </c>
      <c r="G87" t="s">
        <v>163</v>
      </c>
      <c r="H87" t="s">
        <v>21</v>
      </c>
      <c r="I87" t="s">
        <v>149</v>
      </c>
      <c r="J87">
        <v>19</v>
      </c>
      <c r="K87" t="s">
        <v>19</v>
      </c>
      <c r="L87">
        <v>2009</v>
      </c>
    </row>
    <row r="88" spans="1:12">
      <c r="A88" t="s">
        <v>170</v>
      </c>
      <c r="B88" t="s">
        <v>194</v>
      </c>
      <c r="C88" t="s">
        <v>195</v>
      </c>
      <c r="D88" t="s">
        <v>196</v>
      </c>
      <c r="E88" t="s">
        <v>197</v>
      </c>
      <c r="F88" t="s">
        <v>144</v>
      </c>
      <c r="G88" t="s">
        <v>163</v>
      </c>
      <c r="H88" t="s">
        <v>21</v>
      </c>
      <c r="I88" t="s">
        <v>149</v>
      </c>
      <c r="J88">
        <v>14</v>
      </c>
      <c r="K88" t="s">
        <v>19</v>
      </c>
      <c r="L88">
        <v>2009</v>
      </c>
    </row>
    <row r="89" spans="1:12">
      <c r="A89" t="s">
        <v>170</v>
      </c>
      <c r="B89" t="s">
        <v>179</v>
      </c>
      <c r="C89" t="s">
        <v>228</v>
      </c>
      <c r="D89" t="s">
        <v>236</v>
      </c>
      <c r="E89" t="s">
        <v>237</v>
      </c>
      <c r="F89" t="s">
        <v>147</v>
      </c>
      <c r="G89" t="s">
        <v>163</v>
      </c>
      <c r="H89" t="s">
        <v>21</v>
      </c>
      <c r="I89" t="s">
        <v>149</v>
      </c>
      <c r="J89">
        <v>9</v>
      </c>
      <c r="K89" t="s">
        <v>19</v>
      </c>
      <c r="L89">
        <v>2009</v>
      </c>
    </row>
    <row r="90" spans="1:12">
      <c r="A90" t="s">
        <v>174</v>
      </c>
      <c r="B90" t="s">
        <v>198</v>
      </c>
      <c r="C90" t="s">
        <v>231</v>
      </c>
      <c r="D90" t="s">
        <v>235</v>
      </c>
      <c r="E90" t="s">
        <v>230</v>
      </c>
      <c r="F90" t="s">
        <v>148</v>
      </c>
      <c r="G90" t="s">
        <v>163</v>
      </c>
      <c r="H90" t="s">
        <v>22</v>
      </c>
      <c r="I90" t="s">
        <v>149</v>
      </c>
      <c r="J90">
        <v>9.5200000000000007E-2</v>
      </c>
      <c r="K90" t="s">
        <v>23</v>
      </c>
      <c r="L90">
        <v>2009</v>
      </c>
    </row>
    <row r="91" spans="1:12">
      <c r="A91" t="s">
        <v>174</v>
      </c>
      <c r="B91" t="s">
        <v>211</v>
      </c>
      <c r="C91" t="s">
        <v>212</v>
      </c>
      <c r="D91" t="s">
        <v>213</v>
      </c>
      <c r="E91" t="s">
        <v>214</v>
      </c>
      <c r="F91" t="s">
        <v>34</v>
      </c>
      <c r="G91" t="s">
        <v>163</v>
      </c>
      <c r="H91" t="s">
        <v>22</v>
      </c>
      <c r="I91" t="s">
        <v>149</v>
      </c>
      <c r="J91">
        <v>0.15790000000000001</v>
      </c>
      <c r="K91" t="s">
        <v>23</v>
      </c>
      <c r="L91">
        <v>2009</v>
      </c>
    </row>
    <row r="92" spans="1:12">
      <c r="A92" t="s">
        <v>170</v>
      </c>
      <c r="B92" t="s">
        <v>198</v>
      </c>
      <c r="C92" t="s">
        <v>199</v>
      </c>
      <c r="D92" t="s">
        <v>200</v>
      </c>
      <c r="E92" t="s">
        <v>201</v>
      </c>
      <c r="F92" t="s">
        <v>146</v>
      </c>
      <c r="G92" t="s">
        <v>163</v>
      </c>
      <c r="H92" t="s">
        <v>22</v>
      </c>
      <c r="I92" t="s">
        <v>149</v>
      </c>
      <c r="J92">
        <v>0.19350000000000001</v>
      </c>
      <c r="K92" t="s">
        <v>23</v>
      </c>
      <c r="L92">
        <v>2009</v>
      </c>
    </row>
    <row r="93" spans="1:12">
      <c r="A93" t="s">
        <v>174</v>
      </c>
      <c r="B93" t="s">
        <v>189</v>
      </c>
      <c r="C93" t="s">
        <v>190</v>
      </c>
      <c r="D93" t="s">
        <v>191</v>
      </c>
      <c r="E93" t="s">
        <v>192</v>
      </c>
      <c r="F93" t="s">
        <v>145</v>
      </c>
      <c r="G93" t="s">
        <v>163</v>
      </c>
      <c r="H93" t="s">
        <v>22</v>
      </c>
      <c r="I93" t="s">
        <v>149</v>
      </c>
      <c r="J93">
        <v>0.1951</v>
      </c>
      <c r="K93" t="s">
        <v>23</v>
      </c>
      <c r="L93">
        <v>2009</v>
      </c>
    </row>
    <row r="94" spans="1:12">
      <c r="A94" t="s">
        <v>174</v>
      </c>
      <c r="B94" t="s">
        <v>183</v>
      </c>
      <c r="C94" t="s">
        <v>216</v>
      </c>
      <c r="D94" t="s">
        <v>216</v>
      </c>
      <c r="E94" t="s">
        <v>217</v>
      </c>
      <c r="F94" t="s">
        <v>35</v>
      </c>
      <c r="G94" t="s">
        <v>163</v>
      </c>
      <c r="H94" t="s">
        <v>22</v>
      </c>
      <c r="I94" t="s">
        <v>149</v>
      </c>
      <c r="J94">
        <v>0.21740000000000001</v>
      </c>
      <c r="K94" t="s">
        <v>23</v>
      </c>
      <c r="L94">
        <v>2009</v>
      </c>
    </row>
    <row r="95" spans="1:12">
      <c r="A95" t="s">
        <v>174</v>
      </c>
      <c r="B95" t="s">
        <v>171</v>
      </c>
      <c r="C95" t="s">
        <v>173</v>
      </c>
      <c r="D95" t="s">
        <v>233</v>
      </c>
      <c r="E95" t="s">
        <v>230</v>
      </c>
      <c r="F95" t="s">
        <v>52</v>
      </c>
      <c r="G95" t="s">
        <v>163</v>
      </c>
      <c r="H95" t="s">
        <v>22</v>
      </c>
      <c r="I95" t="s">
        <v>149</v>
      </c>
      <c r="J95">
        <v>0.2203</v>
      </c>
      <c r="K95" t="s">
        <v>23</v>
      </c>
      <c r="L95">
        <v>2009</v>
      </c>
    </row>
    <row r="96" spans="1:12">
      <c r="A96" t="s">
        <v>174</v>
      </c>
      <c r="B96" t="s">
        <v>179</v>
      </c>
      <c r="C96" t="s">
        <v>180</v>
      </c>
      <c r="D96" t="s">
        <v>181</v>
      </c>
      <c r="E96" t="s">
        <v>182</v>
      </c>
      <c r="F96" t="s">
        <v>143</v>
      </c>
      <c r="G96" t="s">
        <v>163</v>
      </c>
      <c r="H96" t="s">
        <v>22</v>
      </c>
      <c r="I96" t="s">
        <v>149</v>
      </c>
      <c r="J96">
        <v>0.23930000000000001</v>
      </c>
      <c r="K96" t="s">
        <v>23</v>
      </c>
      <c r="L96">
        <v>2009</v>
      </c>
    </row>
    <row r="97" spans="1:12">
      <c r="A97" t="s">
        <v>174</v>
      </c>
      <c r="B97" t="s">
        <v>198</v>
      </c>
      <c r="C97" t="s">
        <v>225</v>
      </c>
      <c r="D97" t="s">
        <v>226</v>
      </c>
      <c r="E97" t="s">
        <v>227</v>
      </c>
      <c r="F97" t="s">
        <v>95</v>
      </c>
      <c r="G97" t="s">
        <v>163</v>
      </c>
      <c r="H97" t="s">
        <v>22</v>
      </c>
      <c r="I97" t="s">
        <v>149</v>
      </c>
      <c r="J97">
        <v>0.29330000000000001</v>
      </c>
      <c r="K97" t="s">
        <v>23</v>
      </c>
      <c r="L97">
        <v>2009</v>
      </c>
    </row>
    <row r="98" spans="1:12">
      <c r="A98" t="s">
        <v>174</v>
      </c>
      <c r="B98" t="s">
        <v>171</v>
      </c>
      <c r="C98" t="s">
        <v>173</v>
      </c>
      <c r="D98" t="s">
        <v>172</v>
      </c>
      <c r="E98" t="s">
        <v>175</v>
      </c>
      <c r="F98" t="s">
        <v>129</v>
      </c>
      <c r="G98" t="s">
        <v>163</v>
      </c>
      <c r="H98" t="s">
        <v>22</v>
      </c>
      <c r="I98" t="s">
        <v>149</v>
      </c>
      <c r="J98">
        <v>0.52170000000000005</v>
      </c>
      <c r="K98" t="s">
        <v>23</v>
      </c>
      <c r="L98">
        <v>2009</v>
      </c>
    </row>
    <row r="99" spans="1:12">
      <c r="A99" t="s">
        <v>170</v>
      </c>
      <c r="B99" t="s">
        <v>194</v>
      </c>
      <c r="C99" t="s">
        <v>195</v>
      </c>
      <c r="D99" t="s">
        <v>196</v>
      </c>
      <c r="E99" t="s">
        <v>197</v>
      </c>
      <c r="F99" t="s">
        <v>144</v>
      </c>
      <c r="G99" t="s">
        <v>163</v>
      </c>
      <c r="H99" t="s">
        <v>22</v>
      </c>
      <c r="I99" t="s">
        <v>149</v>
      </c>
      <c r="J99">
        <v>0</v>
      </c>
      <c r="K99" t="s">
        <v>23</v>
      </c>
      <c r="L99">
        <v>2009</v>
      </c>
    </row>
    <row r="100" spans="1:12">
      <c r="A100" t="s">
        <v>170</v>
      </c>
      <c r="B100" t="s">
        <v>179</v>
      </c>
      <c r="C100" t="s">
        <v>228</v>
      </c>
      <c r="D100" t="s">
        <v>236</v>
      </c>
      <c r="E100" t="s">
        <v>237</v>
      </c>
      <c r="F100" t="s">
        <v>147</v>
      </c>
      <c r="G100" t="s">
        <v>163</v>
      </c>
      <c r="H100" t="s">
        <v>22</v>
      </c>
      <c r="I100" t="s">
        <v>149</v>
      </c>
      <c r="J100">
        <v>0</v>
      </c>
      <c r="K100" t="s">
        <v>23</v>
      </c>
      <c r="L100">
        <v>2009</v>
      </c>
    </row>
    <row r="101" spans="1:12">
      <c r="A101" t="s">
        <v>174</v>
      </c>
      <c r="B101" t="s">
        <v>189</v>
      </c>
      <c r="C101" t="s">
        <v>190</v>
      </c>
      <c r="D101" t="s">
        <v>191</v>
      </c>
      <c r="E101" t="s">
        <v>192</v>
      </c>
      <c r="F101" t="s">
        <v>145</v>
      </c>
      <c r="G101" t="s">
        <v>163</v>
      </c>
      <c r="H101" t="s">
        <v>24</v>
      </c>
      <c r="I101" t="s">
        <v>149</v>
      </c>
      <c r="J101">
        <v>1</v>
      </c>
      <c r="K101" t="s">
        <v>19</v>
      </c>
      <c r="L101">
        <v>2009</v>
      </c>
    </row>
    <row r="102" spans="1:12">
      <c r="A102" t="s">
        <v>174</v>
      </c>
      <c r="B102" t="s">
        <v>198</v>
      </c>
      <c r="C102" t="s">
        <v>231</v>
      </c>
      <c r="D102" t="s">
        <v>235</v>
      </c>
      <c r="E102" t="s">
        <v>230</v>
      </c>
      <c r="F102" t="s">
        <v>148</v>
      </c>
      <c r="G102" t="s">
        <v>163</v>
      </c>
      <c r="H102" t="s">
        <v>24</v>
      </c>
      <c r="I102" t="s">
        <v>149</v>
      </c>
      <c r="J102">
        <v>1</v>
      </c>
      <c r="K102" t="s">
        <v>19</v>
      </c>
      <c r="L102">
        <v>2009</v>
      </c>
    </row>
    <row r="103" spans="1:12">
      <c r="A103" t="s">
        <v>174</v>
      </c>
      <c r="B103" t="s">
        <v>171</v>
      </c>
      <c r="C103" t="s">
        <v>173</v>
      </c>
      <c r="D103" t="s">
        <v>172</v>
      </c>
      <c r="E103" t="s">
        <v>175</v>
      </c>
      <c r="F103" t="s">
        <v>129</v>
      </c>
      <c r="G103" t="s">
        <v>163</v>
      </c>
      <c r="H103" t="s">
        <v>24</v>
      </c>
      <c r="I103" t="s">
        <v>149</v>
      </c>
      <c r="J103">
        <v>0</v>
      </c>
      <c r="K103" t="s">
        <v>19</v>
      </c>
      <c r="L103">
        <v>2009</v>
      </c>
    </row>
    <row r="104" spans="1:12">
      <c r="A104" t="s">
        <v>174</v>
      </c>
      <c r="B104" t="s">
        <v>179</v>
      </c>
      <c r="C104" t="s">
        <v>180</v>
      </c>
      <c r="D104" t="s">
        <v>181</v>
      </c>
      <c r="E104" t="s">
        <v>182</v>
      </c>
      <c r="F104" t="s">
        <v>143</v>
      </c>
      <c r="G104" t="s">
        <v>163</v>
      </c>
      <c r="H104" t="s">
        <v>24</v>
      </c>
      <c r="I104" t="s">
        <v>149</v>
      </c>
      <c r="J104">
        <v>0</v>
      </c>
      <c r="K104" t="s">
        <v>19</v>
      </c>
      <c r="L104">
        <v>2009</v>
      </c>
    </row>
    <row r="105" spans="1:12">
      <c r="A105" t="s">
        <v>170</v>
      </c>
      <c r="B105" t="s">
        <v>198</v>
      </c>
      <c r="C105" t="s">
        <v>199</v>
      </c>
      <c r="D105" t="s">
        <v>200</v>
      </c>
      <c r="E105" t="s">
        <v>201</v>
      </c>
      <c r="F105" t="s">
        <v>146</v>
      </c>
      <c r="G105" t="s">
        <v>163</v>
      </c>
      <c r="H105" t="s">
        <v>24</v>
      </c>
      <c r="I105" t="s">
        <v>149</v>
      </c>
      <c r="J105">
        <v>0</v>
      </c>
      <c r="K105" t="s">
        <v>19</v>
      </c>
      <c r="L105">
        <v>2009</v>
      </c>
    </row>
    <row r="106" spans="1:12">
      <c r="A106" t="s">
        <v>170</v>
      </c>
      <c r="B106" t="s">
        <v>194</v>
      </c>
      <c r="C106" t="s">
        <v>195</v>
      </c>
      <c r="D106" t="s">
        <v>196</v>
      </c>
      <c r="E106" t="s">
        <v>197</v>
      </c>
      <c r="F106" t="s">
        <v>144</v>
      </c>
      <c r="G106" t="s">
        <v>163</v>
      </c>
      <c r="H106" t="s">
        <v>24</v>
      </c>
      <c r="I106" t="s">
        <v>149</v>
      </c>
      <c r="J106">
        <v>0</v>
      </c>
      <c r="K106" t="s">
        <v>19</v>
      </c>
      <c r="L106">
        <v>2009</v>
      </c>
    </row>
    <row r="107" spans="1:12">
      <c r="A107" t="s">
        <v>174</v>
      </c>
      <c r="B107" t="s">
        <v>211</v>
      </c>
      <c r="C107" t="s">
        <v>212</v>
      </c>
      <c r="D107" t="s">
        <v>213</v>
      </c>
      <c r="E107" t="s">
        <v>214</v>
      </c>
      <c r="F107" t="s">
        <v>34</v>
      </c>
      <c r="G107" t="s">
        <v>163</v>
      </c>
      <c r="H107" t="s">
        <v>24</v>
      </c>
      <c r="I107" t="s">
        <v>149</v>
      </c>
      <c r="J107">
        <v>0</v>
      </c>
      <c r="K107" t="s">
        <v>19</v>
      </c>
      <c r="L107">
        <v>2009</v>
      </c>
    </row>
    <row r="108" spans="1:12">
      <c r="A108" t="s">
        <v>174</v>
      </c>
      <c r="B108" t="s">
        <v>183</v>
      </c>
      <c r="C108" t="s">
        <v>216</v>
      </c>
      <c r="D108" t="s">
        <v>216</v>
      </c>
      <c r="E108" t="s">
        <v>217</v>
      </c>
      <c r="F108" t="s">
        <v>35</v>
      </c>
      <c r="G108" t="s">
        <v>163</v>
      </c>
      <c r="H108" t="s">
        <v>24</v>
      </c>
      <c r="I108" t="s">
        <v>149</v>
      </c>
      <c r="J108">
        <v>0</v>
      </c>
      <c r="K108" t="s">
        <v>19</v>
      </c>
      <c r="L108">
        <v>2009</v>
      </c>
    </row>
    <row r="109" spans="1:12">
      <c r="A109" t="s">
        <v>170</v>
      </c>
      <c r="B109" t="s">
        <v>179</v>
      </c>
      <c r="C109" t="s">
        <v>228</v>
      </c>
      <c r="D109" t="s">
        <v>236</v>
      </c>
      <c r="E109" t="s">
        <v>237</v>
      </c>
      <c r="F109" t="s">
        <v>147</v>
      </c>
      <c r="G109" t="s">
        <v>163</v>
      </c>
      <c r="H109" t="s">
        <v>24</v>
      </c>
      <c r="I109" t="s">
        <v>149</v>
      </c>
      <c r="J109">
        <v>0</v>
      </c>
      <c r="K109" t="s">
        <v>19</v>
      </c>
      <c r="L109">
        <v>2009</v>
      </c>
    </row>
    <row r="110" spans="1:12">
      <c r="A110" t="s">
        <v>174</v>
      </c>
      <c r="B110" t="s">
        <v>171</v>
      </c>
      <c r="C110" t="s">
        <v>173</v>
      </c>
      <c r="D110" t="s">
        <v>233</v>
      </c>
      <c r="E110" t="s">
        <v>230</v>
      </c>
      <c r="F110" t="s">
        <v>52</v>
      </c>
      <c r="G110" t="s">
        <v>163</v>
      </c>
      <c r="H110" t="s">
        <v>24</v>
      </c>
      <c r="I110" t="s">
        <v>149</v>
      </c>
      <c r="J110">
        <v>0</v>
      </c>
      <c r="K110" t="s">
        <v>19</v>
      </c>
      <c r="L110">
        <v>2009</v>
      </c>
    </row>
    <row r="111" spans="1:12">
      <c r="A111" t="s">
        <v>174</v>
      </c>
      <c r="B111" t="s">
        <v>198</v>
      </c>
      <c r="C111" t="s">
        <v>225</v>
      </c>
      <c r="D111" t="s">
        <v>226</v>
      </c>
      <c r="E111" t="s">
        <v>227</v>
      </c>
      <c r="F111" t="s">
        <v>95</v>
      </c>
      <c r="G111" t="s">
        <v>163</v>
      </c>
      <c r="H111" t="s">
        <v>24</v>
      </c>
      <c r="I111" t="s">
        <v>149</v>
      </c>
      <c r="J111">
        <v>0</v>
      </c>
      <c r="K111" t="s">
        <v>19</v>
      </c>
      <c r="L111">
        <v>2009</v>
      </c>
    </row>
    <row r="112" spans="1:12">
      <c r="A112" t="s">
        <v>174</v>
      </c>
      <c r="B112" t="s">
        <v>171</v>
      </c>
      <c r="C112" t="s">
        <v>173</v>
      </c>
      <c r="D112" t="s">
        <v>172</v>
      </c>
      <c r="E112" t="s">
        <v>175</v>
      </c>
      <c r="F112" t="s">
        <v>129</v>
      </c>
      <c r="G112" t="s">
        <v>163</v>
      </c>
      <c r="H112" t="s">
        <v>17</v>
      </c>
      <c r="I112" t="s">
        <v>149</v>
      </c>
      <c r="J112">
        <v>3</v>
      </c>
      <c r="K112" t="s">
        <v>19</v>
      </c>
      <c r="L112">
        <v>2008</v>
      </c>
    </row>
    <row r="113" spans="1:13">
      <c r="A113" t="s">
        <v>174</v>
      </c>
      <c r="B113" t="s">
        <v>179</v>
      </c>
      <c r="C113" t="s">
        <v>180</v>
      </c>
      <c r="D113" t="s">
        <v>181</v>
      </c>
      <c r="E113" t="s">
        <v>182</v>
      </c>
      <c r="F113" t="s">
        <v>150</v>
      </c>
      <c r="G113" t="s">
        <v>163</v>
      </c>
      <c r="H113" t="s">
        <v>17</v>
      </c>
      <c r="I113" t="s">
        <v>149</v>
      </c>
      <c r="J113">
        <v>2</v>
      </c>
      <c r="K113" t="s">
        <v>19</v>
      </c>
      <c r="L113">
        <v>2008</v>
      </c>
    </row>
    <row r="114" spans="1:13">
      <c r="A114" t="s">
        <v>174</v>
      </c>
      <c r="B114" t="s">
        <v>183</v>
      </c>
      <c r="C114" t="s">
        <v>216</v>
      </c>
      <c r="D114" t="s">
        <v>216</v>
      </c>
      <c r="E114" t="s">
        <v>217</v>
      </c>
      <c r="F114" t="s">
        <v>35</v>
      </c>
      <c r="G114" t="s">
        <v>163</v>
      </c>
      <c r="H114" t="s">
        <v>17</v>
      </c>
      <c r="I114" t="s">
        <v>149</v>
      </c>
      <c r="J114">
        <v>2</v>
      </c>
      <c r="K114" t="s">
        <v>19</v>
      </c>
      <c r="L114">
        <v>2008</v>
      </c>
    </row>
    <row r="115" spans="1:13">
      <c r="A115" t="s">
        <v>174</v>
      </c>
      <c r="B115" t="s">
        <v>171</v>
      </c>
      <c r="C115" t="s">
        <v>173</v>
      </c>
      <c r="D115" t="s">
        <v>233</v>
      </c>
      <c r="E115" t="s">
        <v>230</v>
      </c>
      <c r="F115" t="s">
        <v>52</v>
      </c>
      <c r="G115" t="s">
        <v>163</v>
      </c>
      <c r="H115" t="s">
        <v>17</v>
      </c>
      <c r="I115" t="s">
        <v>149</v>
      </c>
      <c r="J115">
        <v>1</v>
      </c>
      <c r="K115" t="s">
        <v>19</v>
      </c>
      <c r="L115">
        <v>2008</v>
      </c>
    </row>
    <row r="116" spans="1:13">
      <c r="A116" t="s">
        <v>174</v>
      </c>
      <c r="B116" t="s">
        <v>198</v>
      </c>
      <c r="C116" t="s">
        <v>225</v>
      </c>
      <c r="D116" t="s">
        <v>226</v>
      </c>
      <c r="E116" t="s">
        <v>227</v>
      </c>
      <c r="F116" t="s">
        <v>95</v>
      </c>
      <c r="G116" t="s">
        <v>163</v>
      </c>
      <c r="H116" t="s">
        <v>17</v>
      </c>
      <c r="I116" t="s">
        <v>149</v>
      </c>
      <c r="J116">
        <v>1</v>
      </c>
      <c r="K116" t="s">
        <v>19</v>
      </c>
      <c r="L116">
        <v>2008</v>
      </c>
    </row>
    <row r="117" spans="1:13">
      <c r="A117" t="s">
        <v>174</v>
      </c>
      <c r="B117" t="s">
        <v>189</v>
      </c>
      <c r="C117" t="s">
        <v>190</v>
      </c>
      <c r="D117" t="s">
        <v>191</v>
      </c>
      <c r="E117" t="s">
        <v>192</v>
      </c>
      <c r="F117" t="s">
        <v>145</v>
      </c>
      <c r="G117" t="s">
        <v>163</v>
      </c>
      <c r="H117" t="s">
        <v>17</v>
      </c>
      <c r="I117" t="s">
        <v>149</v>
      </c>
      <c r="J117">
        <v>0</v>
      </c>
      <c r="K117" t="s">
        <v>19</v>
      </c>
      <c r="L117">
        <v>2008</v>
      </c>
    </row>
    <row r="118" spans="1:13">
      <c r="A118" t="s">
        <v>170</v>
      </c>
      <c r="B118" t="s">
        <v>198</v>
      </c>
      <c r="C118" t="s">
        <v>199</v>
      </c>
      <c r="D118" t="s">
        <v>200</v>
      </c>
      <c r="E118" t="s">
        <v>201</v>
      </c>
      <c r="F118" t="s">
        <v>146</v>
      </c>
      <c r="G118" t="s">
        <v>163</v>
      </c>
      <c r="H118" t="s">
        <v>17</v>
      </c>
      <c r="I118" t="s">
        <v>149</v>
      </c>
      <c r="J118">
        <v>0</v>
      </c>
      <c r="K118" t="s">
        <v>19</v>
      </c>
      <c r="L118">
        <v>2008</v>
      </c>
    </row>
    <row r="119" spans="1:13">
      <c r="A119" t="s">
        <v>170</v>
      </c>
      <c r="B119" t="s">
        <v>194</v>
      </c>
      <c r="C119" t="s">
        <v>195</v>
      </c>
      <c r="D119" t="s">
        <v>196</v>
      </c>
      <c r="E119" t="s">
        <v>197</v>
      </c>
      <c r="F119" t="s">
        <v>151</v>
      </c>
      <c r="G119" t="s">
        <v>163</v>
      </c>
      <c r="H119" t="s">
        <v>17</v>
      </c>
      <c r="I119" t="s">
        <v>149</v>
      </c>
      <c r="J119">
        <v>0</v>
      </c>
      <c r="K119" t="s">
        <v>19</v>
      </c>
      <c r="L119">
        <v>2008</v>
      </c>
    </row>
    <row r="120" spans="1:13">
      <c r="A120" t="s">
        <v>174</v>
      </c>
      <c r="B120" t="s">
        <v>211</v>
      </c>
      <c r="C120" t="s">
        <v>212</v>
      </c>
      <c r="D120" t="s">
        <v>213</v>
      </c>
      <c r="E120" t="s">
        <v>214</v>
      </c>
      <c r="F120" t="s">
        <v>34</v>
      </c>
      <c r="G120" t="s">
        <v>163</v>
      </c>
      <c r="H120" t="s">
        <v>17</v>
      </c>
      <c r="I120" t="s">
        <v>149</v>
      </c>
      <c r="J120">
        <v>0</v>
      </c>
      <c r="K120" t="s">
        <v>19</v>
      </c>
      <c r="L120">
        <v>2008</v>
      </c>
    </row>
    <row r="121" spans="1:13">
      <c r="A121" t="s">
        <v>170</v>
      </c>
      <c r="B121" t="s">
        <v>179</v>
      </c>
      <c r="C121" t="s">
        <v>228</v>
      </c>
      <c r="D121" t="s">
        <v>236</v>
      </c>
      <c r="E121" t="s">
        <v>237</v>
      </c>
      <c r="F121" t="s">
        <v>147</v>
      </c>
      <c r="G121" t="s">
        <v>163</v>
      </c>
      <c r="H121" t="s">
        <v>17</v>
      </c>
      <c r="I121" t="s">
        <v>149</v>
      </c>
      <c r="J121">
        <v>0</v>
      </c>
      <c r="K121" t="s">
        <v>19</v>
      </c>
      <c r="L121">
        <v>2008</v>
      </c>
    </row>
    <row r="122" spans="1:13">
      <c r="A122" t="s">
        <v>174</v>
      </c>
      <c r="B122" t="s">
        <v>198</v>
      </c>
      <c r="C122" t="s">
        <v>231</v>
      </c>
      <c r="D122" t="s">
        <v>235</v>
      </c>
      <c r="E122" t="s">
        <v>230</v>
      </c>
      <c r="F122" t="s">
        <v>238</v>
      </c>
      <c r="G122" t="s">
        <v>163</v>
      </c>
      <c r="H122" t="s">
        <v>17</v>
      </c>
      <c r="I122" t="s">
        <v>149</v>
      </c>
      <c r="J122">
        <v>0</v>
      </c>
      <c r="K122" t="s">
        <v>19</v>
      </c>
      <c r="L122">
        <v>2008</v>
      </c>
    </row>
    <row r="123" spans="1:13">
      <c r="A123" t="s">
        <v>174</v>
      </c>
      <c r="B123" t="s">
        <v>171</v>
      </c>
      <c r="C123" t="s">
        <v>173</v>
      </c>
      <c r="D123" t="s">
        <v>172</v>
      </c>
      <c r="E123" t="s">
        <v>175</v>
      </c>
      <c r="F123" t="s">
        <v>129</v>
      </c>
      <c r="G123" t="s">
        <v>163</v>
      </c>
      <c r="H123" t="s">
        <v>20</v>
      </c>
      <c r="I123" t="s">
        <v>149</v>
      </c>
      <c r="J123">
        <v>428.5</v>
      </c>
      <c r="L123">
        <v>2008</v>
      </c>
    </row>
    <row r="124" spans="1:13">
      <c r="A124" t="s">
        <v>174</v>
      </c>
      <c r="B124" t="s">
        <v>211</v>
      </c>
      <c r="C124" t="s">
        <v>212</v>
      </c>
      <c r="D124" t="s">
        <v>213</v>
      </c>
      <c r="E124" t="s">
        <v>214</v>
      </c>
      <c r="F124" t="s">
        <v>34</v>
      </c>
      <c r="G124" t="s">
        <v>163</v>
      </c>
      <c r="H124" t="s">
        <v>20</v>
      </c>
      <c r="I124" t="s">
        <v>149</v>
      </c>
      <c r="J124">
        <v>344.2</v>
      </c>
      <c r="L124">
        <v>2008</v>
      </c>
    </row>
    <row r="125" spans="1:13">
      <c r="A125" t="s">
        <v>174</v>
      </c>
      <c r="B125" t="s">
        <v>171</v>
      </c>
      <c r="C125" t="s">
        <v>173</v>
      </c>
      <c r="D125" t="s">
        <v>233</v>
      </c>
      <c r="E125" t="s">
        <v>230</v>
      </c>
      <c r="F125" t="s">
        <v>52</v>
      </c>
      <c r="G125" t="s">
        <v>163</v>
      </c>
      <c r="H125" t="s">
        <v>20</v>
      </c>
      <c r="I125" t="s">
        <v>149</v>
      </c>
      <c r="J125">
        <v>336.7</v>
      </c>
      <c r="L125">
        <v>2008</v>
      </c>
      <c r="M125" s="45">
        <f>J125/480</f>
        <v>0.70145833333333329</v>
      </c>
    </row>
    <row r="126" spans="1:13">
      <c r="A126" t="s">
        <v>170</v>
      </c>
      <c r="B126" t="s">
        <v>194</v>
      </c>
      <c r="C126" t="s">
        <v>195</v>
      </c>
      <c r="D126" t="s">
        <v>196</v>
      </c>
      <c r="E126" t="s">
        <v>197</v>
      </c>
      <c r="F126" t="s">
        <v>151</v>
      </c>
      <c r="G126" t="s">
        <v>163</v>
      </c>
      <c r="H126" t="s">
        <v>20</v>
      </c>
      <c r="I126" t="s">
        <v>149</v>
      </c>
      <c r="J126">
        <v>332</v>
      </c>
      <c r="L126">
        <v>2008</v>
      </c>
    </row>
    <row r="127" spans="1:13">
      <c r="A127" t="s">
        <v>174</v>
      </c>
      <c r="B127" t="s">
        <v>179</v>
      </c>
      <c r="C127" t="s">
        <v>180</v>
      </c>
      <c r="D127" t="s">
        <v>181</v>
      </c>
      <c r="E127" t="s">
        <v>182</v>
      </c>
      <c r="F127" t="s">
        <v>150</v>
      </c>
      <c r="G127" t="s">
        <v>163</v>
      </c>
      <c r="H127" t="s">
        <v>20</v>
      </c>
      <c r="I127" t="s">
        <v>149</v>
      </c>
      <c r="J127">
        <v>326.89999999999998</v>
      </c>
      <c r="L127">
        <v>2008</v>
      </c>
    </row>
    <row r="128" spans="1:13">
      <c r="A128" t="s">
        <v>174</v>
      </c>
      <c r="B128" t="s">
        <v>198</v>
      </c>
      <c r="C128" t="s">
        <v>225</v>
      </c>
      <c r="D128" t="s">
        <v>226</v>
      </c>
      <c r="E128" t="s">
        <v>227</v>
      </c>
      <c r="F128" t="s">
        <v>95</v>
      </c>
      <c r="G128" t="s">
        <v>163</v>
      </c>
      <c r="H128" t="s">
        <v>20</v>
      </c>
      <c r="I128" t="s">
        <v>149</v>
      </c>
      <c r="J128">
        <v>323.2</v>
      </c>
      <c r="L128">
        <v>2008</v>
      </c>
    </row>
    <row r="129" spans="1:12">
      <c r="A129" t="s">
        <v>174</v>
      </c>
      <c r="B129" t="s">
        <v>183</v>
      </c>
      <c r="C129" t="s">
        <v>216</v>
      </c>
      <c r="D129" t="s">
        <v>216</v>
      </c>
      <c r="E129" t="s">
        <v>217</v>
      </c>
      <c r="F129" t="s">
        <v>35</v>
      </c>
      <c r="G129" t="s">
        <v>163</v>
      </c>
      <c r="H129" t="s">
        <v>20</v>
      </c>
      <c r="I129" t="s">
        <v>149</v>
      </c>
      <c r="J129">
        <v>312.3</v>
      </c>
      <c r="L129">
        <v>2008</v>
      </c>
    </row>
    <row r="130" spans="1:12">
      <c r="A130" t="s">
        <v>170</v>
      </c>
      <c r="B130" t="s">
        <v>179</v>
      </c>
      <c r="C130" t="s">
        <v>228</v>
      </c>
      <c r="D130" t="s">
        <v>236</v>
      </c>
      <c r="E130" t="s">
        <v>237</v>
      </c>
      <c r="F130" t="s">
        <v>147</v>
      </c>
      <c r="G130" t="s">
        <v>163</v>
      </c>
      <c r="H130" t="s">
        <v>20</v>
      </c>
      <c r="I130" t="s">
        <v>149</v>
      </c>
      <c r="J130">
        <v>311.3</v>
      </c>
      <c r="L130">
        <v>2008</v>
      </c>
    </row>
    <row r="131" spans="1:12">
      <c r="A131" t="s">
        <v>174</v>
      </c>
      <c r="B131" t="s">
        <v>189</v>
      </c>
      <c r="C131" t="s">
        <v>190</v>
      </c>
      <c r="D131" t="s">
        <v>191</v>
      </c>
      <c r="E131" t="s">
        <v>192</v>
      </c>
      <c r="F131" t="s">
        <v>145</v>
      </c>
      <c r="G131" t="s">
        <v>163</v>
      </c>
      <c r="H131" t="s">
        <v>20</v>
      </c>
      <c r="I131" t="s">
        <v>149</v>
      </c>
      <c r="J131">
        <v>306.7</v>
      </c>
      <c r="L131">
        <v>2008</v>
      </c>
    </row>
    <row r="132" spans="1:12">
      <c r="A132" t="s">
        <v>170</v>
      </c>
      <c r="B132" t="s">
        <v>198</v>
      </c>
      <c r="C132" t="s">
        <v>199</v>
      </c>
      <c r="D132" t="s">
        <v>200</v>
      </c>
      <c r="E132" t="s">
        <v>201</v>
      </c>
      <c r="F132" t="s">
        <v>146</v>
      </c>
      <c r="G132" t="s">
        <v>163</v>
      </c>
      <c r="H132" t="s">
        <v>20</v>
      </c>
      <c r="I132" t="s">
        <v>149</v>
      </c>
      <c r="J132">
        <v>293.8</v>
      </c>
      <c r="L132">
        <v>2008</v>
      </c>
    </row>
    <row r="133" spans="1:12">
      <c r="A133" t="s">
        <v>174</v>
      </c>
      <c r="B133" t="s">
        <v>198</v>
      </c>
      <c r="C133" t="s">
        <v>231</v>
      </c>
      <c r="D133" t="s">
        <v>235</v>
      </c>
      <c r="E133" t="s">
        <v>230</v>
      </c>
      <c r="F133" t="s">
        <v>238</v>
      </c>
      <c r="G133" t="s">
        <v>163</v>
      </c>
      <c r="H133" t="s">
        <v>20</v>
      </c>
      <c r="I133" t="s">
        <v>149</v>
      </c>
      <c r="J133">
        <v>273.7</v>
      </c>
      <c r="L133">
        <v>2008</v>
      </c>
    </row>
    <row r="134" spans="1:12">
      <c r="A134" t="s">
        <v>174</v>
      </c>
      <c r="B134" t="s">
        <v>179</v>
      </c>
      <c r="C134" t="s">
        <v>180</v>
      </c>
      <c r="D134" t="s">
        <v>181</v>
      </c>
      <c r="E134" t="s">
        <v>182</v>
      </c>
      <c r="F134" t="s">
        <v>150</v>
      </c>
      <c r="G134" t="s">
        <v>163</v>
      </c>
      <c r="H134" t="s">
        <v>21</v>
      </c>
      <c r="I134" t="s">
        <v>149</v>
      </c>
      <c r="J134">
        <v>77</v>
      </c>
      <c r="K134" t="s">
        <v>19</v>
      </c>
      <c r="L134">
        <v>2008</v>
      </c>
    </row>
    <row r="135" spans="1:12">
      <c r="A135" t="s">
        <v>174</v>
      </c>
      <c r="B135" t="s">
        <v>198</v>
      </c>
      <c r="C135" t="s">
        <v>225</v>
      </c>
      <c r="D135" t="s">
        <v>226</v>
      </c>
      <c r="E135" t="s">
        <v>227</v>
      </c>
      <c r="F135" t="s">
        <v>95</v>
      </c>
      <c r="G135" t="s">
        <v>163</v>
      </c>
      <c r="H135" t="s">
        <v>21</v>
      </c>
      <c r="I135" t="s">
        <v>149</v>
      </c>
      <c r="J135">
        <v>41</v>
      </c>
      <c r="K135" t="s">
        <v>19</v>
      </c>
      <c r="L135">
        <v>2008</v>
      </c>
    </row>
    <row r="136" spans="1:12">
      <c r="A136" t="s">
        <v>174</v>
      </c>
      <c r="B136" t="s">
        <v>171</v>
      </c>
      <c r="C136" t="s">
        <v>173</v>
      </c>
      <c r="D136" t="s">
        <v>172</v>
      </c>
      <c r="E136" t="s">
        <v>175</v>
      </c>
      <c r="F136" t="s">
        <v>129</v>
      </c>
      <c r="G136" t="s">
        <v>163</v>
      </c>
      <c r="H136" t="s">
        <v>21</v>
      </c>
      <c r="I136" t="s">
        <v>149</v>
      </c>
      <c r="J136">
        <v>37</v>
      </c>
      <c r="K136" t="s">
        <v>19</v>
      </c>
      <c r="L136">
        <v>2008</v>
      </c>
    </row>
    <row r="137" spans="1:12">
      <c r="A137" t="s">
        <v>174</v>
      </c>
      <c r="B137" t="s">
        <v>189</v>
      </c>
      <c r="C137" t="s">
        <v>190</v>
      </c>
      <c r="D137" t="s">
        <v>191</v>
      </c>
      <c r="E137" t="s">
        <v>192</v>
      </c>
      <c r="F137" t="s">
        <v>145</v>
      </c>
      <c r="G137" t="s">
        <v>163</v>
      </c>
      <c r="H137" t="s">
        <v>21</v>
      </c>
      <c r="I137" t="s">
        <v>149</v>
      </c>
      <c r="J137">
        <v>32</v>
      </c>
      <c r="K137" t="s">
        <v>19</v>
      </c>
      <c r="L137">
        <v>2008</v>
      </c>
    </row>
    <row r="138" spans="1:12">
      <c r="A138" t="s">
        <v>170</v>
      </c>
      <c r="B138" t="s">
        <v>198</v>
      </c>
      <c r="C138" t="s">
        <v>199</v>
      </c>
      <c r="D138" t="s">
        <v>200</v>
      </c>
      <c r="E138" t="s">
        <v>201</v>
      </c>
      <c r="F138" t="s">
        <v>146</v>
      </c>
      <c r="G138" t="s">
        <v>163</v>
      </c>
      <c r="H138" t="s">
        <v>21</v>
      </c>
      <c r="I138" t="s">
        <v>149</v>
      </c>
      <c r="J138">
        <v>31</v>
      </c>
      <c r="K138" t="s">
        <v>19</v>
      </c>
      <c r="L138">
        <v>2008</v>
      </c>
    </row>
    <row r="139" spans="1:12">
      <c r="A139" t="s">
        <v>174</v>
      </c>
      <c r="B139" t="s">
        <v>171</v>
      </c>
      <c r="C139" t="s">
        <v>173</v>
      </c>
      <c r="D139" t="s">
        <v>233</v>
      </c>
      <c r="E139" t="s">
        <v>230</v>
      </c>
      <c r="F139" t="s">
        <v>52</v>
      </c>
      <c r="G139" t="s">
        <v>163</v>
      </c>
      <c r="H139" t="s">
        <v>21</v>
      </c>
      <c r="I139" t="s">
        <v>149</v>
      </c>
      <c r="J139">
        <v>26</v>
      </c>
      <c r="K139" t="s">
        <v>19</v>
      </c>
      <c r="L139">
        <v>2008</v>
      </c>
    </row>
    <row r="140" spans="1:12">
      <c r="A140" t="s">
        <v>174</v>
      </c>
      <c r="B140" t="s">
        <v>183</v>
      </c>
      <c r="C140" t="s">
        <v>216</v>
      </c>
      <c r="D140" t="s">
        <v>216</v>
      </c>
      <c r="E140" t="s">
        <v>217</v>
      </c>
      <c r="F140" t="s">
        <v>35</v>
      </c>
      <c r="G140" t="s">
        <v>163</v>
      </c>
      <c r="H140" t="s">
        <v>21</v>
      </c>
      <c r="I140" t="s">
        <v>149</v>
      </c>
      <c r="J140">
        <v>19</v>
      </c>
      <c r="K140" t="s">
        <v>19</v>
      </c>
      <c r="L140">
        <v>2008</v>
      </c>
    </row>
    <row r="141" spans="1:12">
      <c r="A141" t="s">
        <v>174</v>
      </c>
      <c r="B141" t="s">
        <v>211</v>
      </c>
      <c r="C141" t="s">
        <v>212</v>
      </c>
      <c r="D141" t="s">
        <v>213</v>
      </c>
      <c r="E141" t="s">
        <v>214</v>
      </c>
      <c r="F141" t="s">
        <v>34</v>
      </c>
      <c r="G141" t="s">
        <v>163</v>
      </c>
      <c r="H141" t="s">
        <v>21</v>
      </c>
      <c r="I141" t="s">
        <v>149</v>
      </c>
      <c r="J141">
        <v>18</v>
      </c>
      <c r="K141" t="s">
        <v>19</v>
      </c>
      <c r="L141">
        <v>2008</v>
      </c>
    </row>
    <row r="142" spans="1:12">
      <c r="A142" t="s">
        <v>170</v>
      </c>
      <c r="B142" t="s">
        <v>194</v>
      </c>
      <c r="C142" t="s">
        <v>195</v>
      </c>
      <c r="D142" t="s">
        <v>196</v>
      </c>
      <c r="E142" t="s">
        <v>197</v>
      </c>
      <c r="F142" t="s">
        <v>151</v>
      </c>
      <c r="G142" t="s">
        <v>163</v>
      </c>
      <c r="H142" t="s">
        <v>21</v>
      </c>
      <c r="I142" t="s">
        <v>149</v>
      </c>
      <c r="J142">
        <v>16</v>
      </c>
      <c r="K142" t="s">
        <v>19</v>
      </c>
      <c r="L142">
        <v>2008</v>
      </c>
    </row>
    <row r="143" spans="1:12">
      <c r="A143" t="s">
        <v>174</v>
      </c>
      <c r="B143" t="s">
        <v>198</v>
      </c>
      <c r="C143" t="s">
        <v>231</v>
      </c>
      <c r="D143" t="s">
        <v>235</v>
      </c>
      <c r="E143" t="s">
        <v>230</v>
      </c>
      <c r="F143" t="s">
        <v>238</v>
      </c>
      <c r="G143" t="s">
        <v>163</v>
      </c>
      <c r="H143" t="s">
        <v>21</v>
      </c>
      <c r="I143" t="s">
        <v>149</v>
      </c>
      <c r="J143">
        <v>15</v>
      </c>
      <c r="K143" t="s">
        <v>19</v>
      </c>
      <c r="L143">
        <v>2008</v>
      </c>
    </row>
    <row r="144" spans="1:12">
      <c r="A144" t="s">
        <v>170</v>
      </c>
      <c r="B144" t="s">
        <v>179</v>
      </c>
      <c r="C144" t="s">
        <v>228</v>
      </c>
      <c r="D144" t="s">
        <v>236</v>
      </c>
      <c r="E144" t="s">
        <v>237</v>
      </c>
      <c r="F144" t="s">
        <v>147</v>
      </c>
      <c r="G144" t="s">
        <v>163</v>
      </c>
      <c r="H144" t="s">
        <v>21</v>
      </c>
      <c r="I144" t="s">
        <v>149</v>
      </c>
      <c r="J144">
        <v>13</v>
      </c>
      <c r="K144" t="s">
        <v>19</v>
      </c>
      <c r="L144">
        <v>2008</v>
      </c>
    </row>
    <row r="145" spans="1:12">
      <c r="A145" t="s">
        <v>170</v>
      </c>
      <c r="B145" t="s">
        <v>198</v>
      </c>
      <c r="C145" t="s">
        <v>199</v>
      </c>
      <c r="D145" t="s">
        <v>200</v>
      </c>
      <c r="E145" t="s">
        <v>201</v>
      </c>
      <c r="F145" t="s">
        <v>146</v>
      </c>
      <c r="G145" t="s">
        <v>163</v>
      </c>
      <c r="H145" t="s">
        <v>22</v>
      </c>
      <c r="I145" t="s">
        <v>149</v>
      </c>
      <c r="J145">
        <v>0.19350000000000001</v>
      </c>
      <c r="K145" t="s">
        <v>23</v>
      </c>
      <c r="L145">
        <v>2008</v>
      </c>
    </row>
    <row r="146" spans="1:12">
      <c r="A146" t="s">
        <v>174</v>
      </c>
      <c r="B146" t="s">
        <v>198</v>
      </c>
      <c r="C146" t="s">
        <v>231</v>
      </c>
      <c r="D146" t="s">
        <v>235</v>
      </c>
      <c r="E146" t="s">
        <v>230</v>
      </c>
      <c r="F146" t="s">
        <v>238</v>
      </c>
      <c r="G146" t="s">
        <v>163</v>
      </c>
      <c r="H146" t="s">
        <v>22</v>
      </c>
      <c r="I146" t="s">
        <v>149</v>
      </c>
      <c r="J146">
        <v>0.2</v>
      </c>
      <c r="K146" t="s">
        <v>23</v>
      </c>
      <c r="L146">
        <v>2008</v>
      </c>
    </row>
    <row r="147" spans="1:12">
      <c r="A147" t="s">
        <v>170</v>
      </c>
      <c r="B147" t="s">
        <v>179</v>
      </c>
      <c r="C147" t="s">
        <v>228</v>
      </c>
      <c r="D147" t="s">
        <v>236</v>
      </c>
      <c r="E147" t="s">
        <v>237</v>
      </c>
      <c r="F147" t="s">
        <v>147</v>
      </c>
      <c r="G147" t="s">
        <v>163</v>
      </c>
      <c r="H147" t="s">
        <v>22</v>
      </c>
      <c r="I147" t="s">
        <v>149</v>
      </c>
      <c r="J147">
        <v>0.30769999999999997</v>
      </c>
      <c r="K147" t="s">
        <v>23</v>
      </c>
      <c r="L147">
        <v>2008</v>
      </c>
    </row>
    <row r="148" spans="1:12">
      <c r="A148" t="s">
        <v>170</v>
      </c>
      <c r="B148" t="s">
        <v>194</v>
      </c>
      <c r="C148" t="s">
        <v>195</v>
      </c>
      <c r="D148" t="s">
        <v>196</v>
      </c>
      <c r="E148" t="s">
        <v>197</v>
      </c>
      <c r="F148" t="s">
        <v>151</v>
      </c>
      <c r="G148" t="s">
        <v>163</v>
      </c>
      <c r="H148" t="s">
        <v>22</v>
      </c>
      <c r="I148" t="s">
        <v>149</v>
      </c>
      <c r="J148">
        <v>0.3125</v>
      </c>
      <c r="K148" t="s">
        <v>23</v>
      </c>
      <c r="L148">
        <v>2008</v>
      </c>
    </row>
    <row r="149" spans="1:12">
      <c r="A149" t="s">
        <v>174</v>
      </c>
      <c r="B149" t="s">
        <v>171</v>
      </c>
      <c r="C149" t="s">
        <v>173</v>
      </c>
      <c r="D149" t="s">
        <v>172</v>
      </c>
      <c r="E149" t="s">
        <v>175</v>
      </c>
      <c r="F149" t="s">
        <v>129</v>
      </c>
      <c r="G149" t="s">
        <v>163</v>
      </c>
      <c r="H149" t="s">
        <v>22</v>
      </c>
      <c r="I149" t="s">
        <v>149</v>
      </c>
      <c r="J149">
        <v>0.40539999999999998</v>
      </c>
      <c r="K149" t="s">
        <v>23</v>
      </c>
      <c r="L149">
        <v>2008</v>
      </c>
    </row>
    <row r="150" spans="1:12">
      <c r="A150" t="s">
        <v>174</v>
      </c>
      <c r="B150" t="s">
        <v>189</v>
      </c>
      <c r="C150" t="s">
        <v>190</v>
      </c>
      <c r="D150" t="s">
        <v>191</v>
      </c>
      <c r="E150" t="s">
        <v>192</v>
      </c>
      <c r="F150" t="s">
        <v>145</v>
      </c>
      <c r="G150" t="s">
        <v>163</v>
      </c>
      <c r="H150" t="s">
        <v>22</v>
      </c>
      <c r="I150" t="s">
        <v>149</v>
      </c>
      <c r="J150">
        <v>0.5625</v>
      </c>
      <c r="K150" t="s">
        <v>23</v>
      </c>
      <c r="L150">
        <v>2008</v>
      </c>
    </row>
    <row r="151" spans="1:12">
      <c r="A151" t="s">
        <v>174</v>
      </c>
      <c r="B151" t="s">
        <v>179</v>
      </c>
      <c r="C151" t="s">
        <v>180</v>
      </c>
      <c r="D151" t="s">
        <v>181</v>
      </c>
      <c r="E151" t="s">
        <v>182</v>
      </c>
      <c r="F151" t="s">
        <v>150</v>
      </c>
      <c r="G151" t="s">
        <v>163</v>
      </c>
      <c r="H151" t="s">
        <v>22</v>
      </c>
      <c r="I151" t="s">
        <v>149</v>
      </c>
      <c r="J151">
        <v>0.58440000000000003</v>
      </c>
      <c r="K151" t="s">
        <v>23</v>
      </c>
      <c r="L151">
        <v>2008</v>
      </c>
    </row>
    <row r="152" spans="1:12">
      <c r="A152" t="s">
        <v>174</v>
      </c>
      <c r="B152" t="s">
        <v>183</v>
      </c>
      <c r="C152" t="s">
        <v>216</v>
      </c>
      <c r="D152" t="s">
        <v>216</v>
      </c>
      <c r="E152" t="s">
        <v>217</v>
      </c>
      <c r="F152" t="s">
        <v>35</v>
      </c>
      <c r="G152" t="s">
        <v>163</v>
      </c>
      <c r="H152" t="s">
        <v>22</v>
      </c>
      <c r="I152" t="s">
        <v>149</v>
      </c>
      <c r="J152">
        <v>0.63160000000000005</v>
      </c>
      <c r="K152" t="s">
        <v>23</v>
      </c>
      <c r="L152">
        <v>2008</v>
      </c>
    </row>
    <row r="153" spans="1:12">
      <c r="A153" t="s">
        <v>174</v>
      </c>
      <c r="B153" t="s">
        <v>171</v>
      </c>
      <c r="C153" t="s">
        <v>173</v>
      </c>
      <c r="D153" t="s">
        <v>233</v>
      </c>
      <c r="E153" t="s">
        <v>230</v>
      </c>
      <c r="F153" t="s">
        <v>52</v>
      </c>
      <c r="G153" t="s">
        <v>163</v>
      </c>
      <c r="H153" t="s">
        <v>22</v>
      </c>
      <c r="I153" t="s">
        <v>149</v>
      </c>
      <c r="J153">
        <v>0.65380000000000005</v>
      </c>
      <c r="K153" t="s">
        <v>23</v>
      </c>
      <c r="L153">
        <v>2008</v>
      </c>
    </row>
    <row r="154" spans="1:12">
      <c r="A154" t="s">
        <v>174</v>
      </c>
      <c r="B154" t="s">
        <v>198</v>
      </c>
      <c r="C154" t="s">
        <v>225</v>
      </c>
      <c r="D154" t="s">
        <v>226</v>
      </c>
      <c r="E154" t="s">
        <v>227</v>
      </c>
      <c r="F154" t="s">
        <v>95</v>
      </c>
      <c r="G154" t="s">
        <v>163</v>
      </c>
      <c r="H154" t="s">
        <v>22</v>
      </c>
      <c r="I154" t="s">
        <v>149</v>
      </c>
      <c r="J154">
        <v>0.70730000000000004</v>
      </c>
      <c r="K154" t="s">
        <v>23</v>
      </c>
      <c r="L154">
        <v>2008</v>
      </c>
    </row>
    <row r="155" spans="1:12">
      <c r="A155" t="s">
        <v>174</v>
      </c>
      <c r="B155" t="s">
        <v>211</v>
      </c>
      <c r="C155" t="s">
        <v>212</v>
      </c>
      <c r="D155" t="s">
        <v>213</v>
      </c>
      <c r="E155" t="s">
        <v>214</v>
      </c>
      <c r="F155" t="s">
        <v>34</v>
      </c>
      <c r="G155" t="s">
        <v>163</v>
      </c>
      <c r="H155" t="s">
        <v>22</v>
      </c>
      <c r="I155" t="s">
        <v>149</v>
      </c>
      <c r="J155">
        <v>0.72219999999999995</v>
      </c>
      <c r="K155" t="s">
        <v>23</v>
      </c>
      <c r="L155">
        <v>2008</v>
      </c>
    </row>
    <row r="156" spans="1:12">
      <c r="A156" t="s">
        <v>174</v>
      </c>
      <c r="B156" t="s">
        <v>171</v>
      </c>
      <c r="C156" t="s">
        <v>173</v>
      </c>
      <c r="D156" t="s">
        <v>172</v>
      </c>
      <c r="E156" t="s">
        <v>175</v>
      </c>
      <c r="F156" t="s">
        <v>129</v>
      </c>
      <c r="G156" t="s">
        <v>163</v>
      </c>
      <c r="H156" t="s">
        <v>24</v>
      </c>
      <c r="I156" t="s">
        <v>149</v>
      </c>
      <c r="J156">
        <v>0</v>
      </c>
      <c r="K156" t="s">
        <v>19</v>
      </c>
      <c r="L156">
        <v>2008</v>
      </c>
    </row>
    <row r="157" spans="1:12">
      <c r="A157" t="s">
        <v>174</v>
      </c>
      <c r="B157" t="s">
        <v>179</v>
      </c>
      <c r="C157" t="s">
        <v>180</v>
      </c>
      <c r="D157" t="s">
        <v>181</v>
      </c>
      <c r="E157" t="s">
        <v>182</v>
      </c>
      <c r="F157" t="s">
        <v>150</v>
      </c>
      <c r="G157" t="s">
        <v>163</v>
      </c>
      <c r="H157" t="s">
        <v>24</v>
      </c>
      <c r="I157" t="s">
        <v>149</v>
      </c>
      <c r="J157">
        <v>0</v>
      </c>
      <c r="K157" t="s">
        <v>19</v>
      </c>
      <c r="L157">
        <v>2008</v>
      </c>
    </row>
    <row r="158" spans="1:12">
      <c r="A158" t="s">
        <v>174</v>
      </c>
      <c r="B158" t="s">
        <v>189</v>
      </c>
      <c r="C158" t="s">
        <v>190</v>
      </c>
      <c r="D158" t="s">
        <v>191</v>
      </c>
      <c r="E158" t="s">
        <v>192</v>
      </c>
      <c r="F158" t="s">
        <v>145</v>
      </c>
      <c r="G158" t="s">
        <v>163</v>
      </c>
      <c r="H158" t="s">
        <v>24</v>
      </c>
      <c r="I158" t="s">
        <v>149</v>
      </c>
      <c r="J158">
        <v>0</v>
      </c>
      <c r="K158" t="s">
        <v>19</v>
      </c>
      <c r="L158">
        <v>2008</v>
      </c>
    </row>
    <row r="159" spans="1:12">
      <c r="A159" t="s">
        <v>170</v>
      </c>
      <c r="B159" t="s">
        <v>198</v>
      </c>
      <c r="C159" t="s">
        <v>199</v>
      </c>
      <c r="D159" t="s">
        <v>200</v>
      </c>
      <c r="E159" t="s">
        <v>201</v>
      </c>
      <c r="F159" t="s">
        <v>146</v>
      </c>
      <c r="G159" t="s">
        <v>163</v>
      </c>
      <c r="H159" t="s">
        <v>24</v>
      </c>
      <c r="I159" t="s">
        <v>149</v>
      </c>
      <c r="J159">
        <v>0</v>
      </c>
      <c r="K159" t="s">
        <v>19</v>
      </c>
      <c r="L159">
        <v>2008</v>
      </c>
    </row>
    <row r="160" spans="1:12">
      <c r="A160" t="s">
        <v>170</v>
      </c>
      <c r="B160" t="s">
        <v>194</v>
      </c>
      <c r="C160" t="s">
        <v>195</v>
      </c>
      <c r="D160" t="s">
        <v>196</v>
      </c>
      <c r="E160" t="s">
        <v>197</v>
      </c>
      <c r="F160" t="s">
        <v>151</v>
      </c>
      <c r="G160" t="s">
        <v>163</v>
      </c>
      <c r="H160" t="s">
        <v>24</v>
      </c>
      <c r="I160" t="s">
        <v>149</v>
      </c>
      <c r="J160">
        <v>0</v>
      </c>
      <c r="K160" t="s">
        <v>19</v>
      </c>
      <c r="L160">
        <v>2008</v>
      </c>
    </row>
    <row r="161" spans="1:12">
      <c r="A161" t="s">
        <v>174</v>
      </c>
      <c r="B161" t="s">
        <v>211</v>
      </c>
      <c r="C161" t="s">
        <v>212</v>
      </c>
      <c r="D161" t="s">
        <v>213</v>
      </c>
      <c r="E161" t="s">
        <v>214</v>
      </c>
      <c r="F161" t="s">
        <v>34</v>
      </c>
      <c r="G161" t="s">
        <v>163</v>
      </c>
      <c r="H161" t="s">
        <v>24</v>
      </c>
      <c r="I161" t="s">
        <v>149</v>
      </c>
      <c r="J161">
        <v>0</v>
      </c>
      <c r="K161" t="s">
        <v>19</v>
      </c>
      <c r="L161">
        <v>2008</v>
      </c>
    </row>
    <row r="162" spans="1:12">
      <c r="A162" t="s">
        <v>174</v>
      </c>
      <c r="B162" t="s">
        <v>183</v>
      </c>
      <c r="C162" t="s">
        <v>216</v>
      </c>
      <c r="D162" t="s">
        <v>216</v>
      </c>
      <c r="E162" t="s">
        <v>217</v>
      </c>
      <c r="F162" t="s">
        <v>35</v>
      </c>
      <c r="G162" t="s">
        <v>163</v>
      </c>
      <c r="H162" t="s">
        <v>24</v>
      </c>
      <c r="I162" t="s">
        <v>149</v>
      </c>
      <c r="J162">
        <v>0</v>
      </c>
      <c r="K162" t="s">
        <v>19</v>
      </c>
      <c r="L162">
        <v>2008</v>
      </c>
    </row>
    <row r="163" spans="1:12">
      <c r="A163" t="s">
        <v>170</v>
      </c>
      <c r="B163" t="s">
        <v>179</v>
      </c>
      <c r="C163" t="s">
        <v>228</v>
      </c>
      <c r="D163" t="s">
        <v>236</v>
      </c>
      <c r="E163" t="s">
        <v>237</v>
      </c>
      <c r="F163" t="s">
        <v>147</v>
      </c>
      <c r="G163" t="s">
        <v>163</v>
      </c>
      <c r="H163" t="s">
        <v>24</v>
      </c>
      <c r="I163" t="s">
        <v>149</v>
      </c>
      <c r="J163">
        <v>0</v>
      </c>
      <c r="K163" t="s">
        <v>19</v>
      </c>
      <c r="L163">
        <v>2008</v>
      </c>
    </row>
    <row r="164" spans="1:12">
      <c r="A164" t="s">
        <v>174</v>
      </c>
      <c r="B164" t="s">
        <v>171</v>
      </c>
      <c r="C164" t="s">
        <v>173</v>
      </c>
      <c r="D164" t="s">
        <v>233</v>
      </c>
      <c r="E164" t="s">
        <v>230</v>
      </c>
      <c r="F164" t="s">
        <v>52</v>
      </c>
      <c r="G164" t="s">
        <v>163</v>
      </c>
      <c r="H164" t="s">
        <v>24</v>
      </c>
      <c r="I164" t="s">
        <v>149</v>
      </c>
      <c r="J164">
        <v>0</v>
      </c>
      <c r="K164" t="s">
        <v>19</v>
      </c>
      <c r="L164">
        <v>2008</v>
      </c>
    </row>
    <row r="165" spans="1:12">
      <c r="A165" t="s">
        <v>174</v>
      </c>
      <c r="B165" t="s">
        <v>198</v>
      </c>
      <c r="C165" t="s">
        <v>225</v>
      </c>
      <c r="D165" t="s">
        <v>226</v>
      </c>
      <c r="E165" t="s">
        <v>227</v>
      </c>
      <c r="F165" t="s">
        <v>95</v>
      </c>
      <c r="G165" t="s">
        <v>163</v>
      </c>
      <c r="H165" t="s">
        <v>24</v>
      </c>
      <c r="I165" t="s">
        <v>149</v>
      </c>
      <c r="J165">
        <v>0</v>
      </c>
      <c r="K165" t="s">
        <v>19</v>
      </c>
      <c r="L165">
        <v>2008</v>
      </c>
    </row>
    <row r="166" spans="1:12">
      <c r="A166" t="s">
        <v>174</v>
      </c>
      <c r="B166" t="s">
        <v>198</v>
      </c>
      <c r="C166" t="s">
        <v>231</v>
      </c>
      <c r="D166" t="s">
        <v>235</v>
      </c>
      <c r="E166" t="s">
        <v>230</v>
      </c>
      <c r="F166" t="s">
        <v>238</v>
      </c>
      <c r="G166" t="s">
        <v>163</v>
      </c>
      <c r="H166" t="s">
        <v>24</v>
      </c>
      <c r="I166" t="s">
        <v>149</v>
      </c>
      <c r="J166">
        <v>0</v>
      </c>
      <c r="K166" t="s">
        <v>19</v>
      </c>
      <c r="L166">
        <v>2008</v>
      </c>
    </row>
    <row r="167" spans="1:12">
      <c r="A167" t="s">
        <v>174</v>
      </c>
      <c r="B167" t="s">
        <v>179</v>
      </c>
      <c r="C167" t="s">
        <v>180</v>
      </c>
      <c r="D167" t="s">
        <v>181</v>
      </c>
      <c r="E167" t="s">
        <v>182</v>
      </c>
      <c r="F167" t="s">
        <v>150</v>
      </c>
      <c r="G167" t="s">
        <v>163</v>
      </c>
      <c r="H167" t="s">
        <v>17</v>
      </c>
      <c r="I167" t="s">
        <v>149</v>
      </c>
      <c r="J167">
        <v>3</v>
      </c>
      <c r="K167" t="s">
        <v>19</v>
      </c>
      <c r="L167">
        <v>2007</v>
      </c>
    </row>
    <row r="168" spans="1:12">
      <c r="A168" t="s">
        <v>174</v>
      </c>
      <c r="B168" t="s">
        <v>171</v>
      </c>
      <c r="C168" t="s">
        <v>173</v>
      </c>
      <c r="D168" t="s">
        <v>233</v>
      </c>
      <c r="E168" t="s">
        <v>230</v>
      </c>
      <c r="F168" t="s">
        <v>52</v>
      </c>
      <c r="G168" t="s">
        <v>163</v>
      </c>
      <c r="H168" t="s">
        <v>17</v>
      </c>
      <c r="I168" t="s">
        <v>149</v>
      </c>
      <c r="J168">
        <v>2</v>
      </c>
      <c r="K168" t="s">
        <v>19</v>
      </c>
      <c r="L168">
        <v>2007</v>
      </c>
    </row>
    <row r="169" spans="1:12">
      <c r="A169" t="s">
        <v>174</v>
      </c>
      <c r="B169" t="s">
        <v>183</v>
      </c>
      <c r="C169" t="s">
        <v>216</v>
      </c>
      <c r="D169" t="s">
        <v>216</v>
      </c>
      <c r="E169" t="s">
        <v>217</v>
      </c>
      <c r="F169" t="s">
        <v>35</v>
      </c>
      <c r="G169" t="s">
        <v>163</v>
      </c>
      <c r="H169" t="s">
        <v>17</v>
      </c>
      <c r="I169" t="s">
        <v>149</v>
      </c>
      <c r="J169">
        <v>1</v>
      </c>
      <c r="K169" t="s">
        <v>19</v>
      </c>
      <c r="L169">
        <v>2007</v>
      </c>
    </row>
    <row r="170" spans="1:12">
      <c r="A170" t="s">
        <v>174</v>
      </c>
      <c r="B170" t="s">
        <v>198</v>
      </c>
      <c r="C170" t="s">
        <v>225</v>
      </c>
      <c r="D170" t="s">
        <v>226</v>
      </c>
      <c r="E170" t="s">
        <v>227</v>
      </c>
      <c r="F170" t="s">
        <v>95</v>
      </c>
      <c r="G170" t="s">
        <v>163</v>
      </c>
      <c r="H170" t="s">
        <v>17</v>
      </c>
      <c r="I170" t="s">
        <v>149</v>
      </c>
      <c r="J170">
        <v>1</v>
      </c>
      <c r="K170" t="s">
        <v>19</v>
      </c>
      <c r="L170">
        <v>2007</v>
      </c>
    </row>
    <row r="171" spans="1:12">
      <c r="A171" t="s">
        <v>174</v>
      </c>
      <c r="B171" t="s">
        <v>171</v>
      </c>
      <c r="C171" t="s">
        <v>173</v>
      </c>
      <c r="D171" t="s">
        <v>172</v>
      </c>
      <c r="E171" t="s">
        <v>175</v>
      </c>
      <c r="F171" t="s">
        <v>129</v>
      </c>
      <c r="G171" t="s">
        <v>163</v>
      </c>
      <c r="H171" t="s">
        <v>17</v>
      </c>
      <c r="I171" t="s">
        <v>149</v>
      </c>
      <c r="J171">
        <v>0</v>
      </c>
      <c r="K171" t="s">
        <v>19</v>
      </c>
      <c r="L171">
        <v>2007</v>
      </c>
    </row>
    <row r="172" spans="1:12">
      <c r="A172" t="s">
        <v>174</v>
      </c>
      <c r="B172" t="s">
        <v>189</v>
      </c>
      <c r="C172" t="s">
        <v>190</v>
      </c>
      <c r="D172" t="s">
        <v>191</v>
      </c>
      <c r="E172" t="s">
        <v>192</v>
      </c>
      <c r="F172" t="s">
        <v>145</v>
      </c>
      <c r="G172" t="s">
        <v>163</v>
      </c>
      <c r="H172" t="s">
        <v>17</v>
      </c>
      <c r="I172" t="s">
        <v>149</v>
      </c>
      <c r="J172">
        <v>0</v>
      </c>
      <c r="K172" t="s">
        <v>19</v>
      </c>
      <c r="L172">
        <v>2007</v>
      </c>
    </row>
    <row r="173" spans="1:12">
      <c r="A173" t="s">
        <v>170</v>
      </c>
      <c r="B173" t="s">
        <v>198</v>
      </c>
      <c r="C173" t="s">
        <v>199</v>
      </c>
      <c r="D173" t="s">
        <v>200</v>
      </c>
      <c r="E173" t="s">
        <v>201</v>
      </c>
      <c r="F173" t="s">
        <v>146</v>
      </c>
      <c r="G173" t="s">
        <v>163</v>
      </c>
      <c r="H173" t="s">
        <v>17</v>
      </c>
      <c r="I173" t="s">
        <v>149</v>
      </c>
      <c r="J173">
        <v>0</v>
      </c>
      <c r="K173" t="s">
        <v>19</v>
      </c>
      <c r="L173">
        <v>2007</v>
      </c>
    </row>
    <row r="174" spans="1:12">
      <c r="A174" t="s">
        <v>170</v>
      </c>
      <c r="B174" t="s">
        <v>194</v>
      </c>
      <c r="C174" t="s">
        <v>195</v>
      </c>
      <c r="D174" t="s">
        <v>196</v>
      </c>
      <c r="E174" t="s">
        <v>197</v>
      </c>
      <c r="F174" t="s">
        <v>151</v>
      </c>
      <c r="G174" t="s">
        <v>163</v>
      </c>
      <c r="H174" t="s">
        <v>17</v>
      </c>
      <c r="I174" t="s">
        <v>149</v>
      </c>
      <c r="J174">
        <v>0</v>
      </c>
      <c r="K174" t="s">
        <v>19</v>
      </c>
      <c r="L174">
        <v>2007</v>
      </c>
    </row>
    <row r="175" spans="1:12">
      <c r="A175" t="s">
        <v>174</v>
      </c>
      <c r="B175" t="s">
        <v>211</v>
      </c>
      <c r="C175" t="s">
        <v>212</v>
      </c>
      <c r="D175" t="s">
        <v>213</v>
      </c>
      <c r="E175" t="s">
        <v>214</v>
      </c>
      <c r="F175" t="s">
        <v>34</v>
      </c>
      <c r="G175" t="s">
        <v>163</v>
      </c>
      <c r="H175" t="s">
        <v>17</v>
      </c>
      <c r="I175" t="s">
        <v>149</v>
      </c>
      <c r="J175">
        <v>0</v>
      </c>
      <c r="K175" t="s">
        <v>19</v>
      </c>
      <c r="L175">
        <v>2007</v>
      </c>
    </row>
    <row r="176" spans="1:12">
      <c r="A176" t="s">
        <v>170</v>
      </c>
      <c r="B176" t="s">
        <v>179</v>
      </c>
      <c r="C176" t="s">
        <v>228</v>
      </c>
      <c r="D176" t="s">
        <v>236</v>
      </c>
      <c r="E176" t="s">
        <v>237</v>
      </c>
      <c r="F176" t="s">
        <v>147</v>
      </c>
      <c r="G176" t="s">
        <v>163</v>
      </c>
      <c r="H176" t="s">
        <v>17</v>
      </c>
      <c r="I176" t="s">
        <v>149</v>
      </c>
      <c r="J176">
        <v>0</v>
      </c>
      <c r="K176" t="s">
        <v>19</v>
      </c>
      <c r="L176">
        <v>2007</v>
      </c>
    </row>
    <row r="177" spans="1:13">
      <c r="A177" t="s">
        <v>174</v>
      </c>
      <c r="B177" t="s">
        <v>198</v>
      </c>
      <c r="C177" t="s">
        <v>231</v>
      </c>
      <c r="D177" t="s">
        <v>235</v>
      </c>
      <c r="E177" t="s">
        <v>230</v>
      </c>
      <c r="F177" t="s">
        <v>238</v>
      </c>
      <c r="G177" t="s">
        <v>163</v>
      </c>
      <c r="H177" t="s">
        <v>17</v>
      </c>
      <c r="I177" t="s">
        <v>149</v>
      </c>
      <c r="J177">
        <v>0</v>
      </c>
      <c r="K177" t="s">
        <v>19</v>
      </c>
      <c r="L177">
        <v>2007</v>
      </c>
    </row>
    <row r="178" spans="1:13">
      <c r="A178" t="s">
        <v>174</v>
      </c>
      <c r="B178" t="s">
        <v>171</v>
      </c>
      <c r="C178" t="s">
        <v>173</v>
      </c>
      <c r="D178" t="s">
        <v>172</v>
      </c>
      <c r="E178" t="s">
        <v>175</v>
      </c>
      <c r="F178" t="s">
        <v>129</v>
      </c>
      <c r="G178" t="s">
        <v>163</v>
      </c>
      <c r="H178" t="s">
        <v>20</v>
      </c>
      <c r="I178" t="s">
        <v>149</v>
      </c>
      <c r="J178">
        <v>133.1</v>
      </c>
      <c r="L178">
        <v>2007</v>
      </c>
    </row>
    <row r="179" spans="1:13">
      <c r="A179" t="s">
        <v>174</v>
      </c>
      <c r="B179" t="s">
        <v>171</v>
      </c>
      <c r="C179" t="s">
        <v>173</v>
      </c>
      <c r="D179" t="s">
        <v>233</v>
      </c>
      <c r="E179" t="s">
        <v>230</v>
      </c>
      <c r="F179" t="s">
        <v>52</v>
      </c>
      <c r="G179" t="s">
        <v>163</v>
      </c>
      <c r="H179" t="s">
        <v>20</v>
      </c>
      <c r="I179" t="s">
        <v>149</v>
      </c>
      <c r="J179">
        <v>129.1</v>
      </c>
      <c r="L179">
        <v>2007</v>
      </c>
      <c r="M179" s="45">
        <f>J179/144</f>
        <v>0.8965277777777777</v>
      </c>
    </row>
    <row r="180" spans="1:13">
      <c r="A180" t="s">
        <v>174</v>
      </c>
      <c r="B180" t="s">
        <v>179</v>
      </c>
      <c r="C180" t="s">
        <v>180</v>
      </c>
      <c r="D180" t="s">
        <v>181</v>
      </c>
      <c r="E180" t="s">
        <v>182</v>
      </c>
      <c r="F180" t="s">
        <v>150</v>
      </c>
      <c r="G180" t="s">
        <v>163</v>
      </c>
      <c r="H180" t="s">
        <v>20</v>
      </c>
      <c r="I180" t="s">
        <v>149</v>
      </c>
      <c r="J180">
        <v>126.8</v>
      </c>
      <c r="L180">
        <v>2007</v>
      </c>
    </row>
    <row r="181" spans="1:13">
      <c r="A181" t="s">
        <v>174</v>
      </c>
      <c r="B181" t="s">
        <v>211</v>
      </c>
      <c r="C181" t="s">
        <v>212</v>
      </c>
      <c r="D181" t="s">
        <v>213</v>
      </c>
      <c r="E181" t="s">
        <v>214</v>
      </c>
      <c r="F181" t="s">
        <v>34</v>
      </c>
      <c r="G181" t="s">
        <v>163</v>
      </c>
      <c r="H181" t="s">
        <v>20</v>
      </c>
      <c r="I181" t="s">
        <v>149</v>
      </c>
      <c r="J181">
        <v>126.6</v>
      </c>
      <c r="L181">
        <v>2007</v>
      </c>
    </row>
    <row r="182" spans="1:13">
      <c r="A182" t="s">
        <v>174</v>
      </c>
      <c r="B182" t="s">
        <v>183</v>
      </c>
      <c r="C182" t="s">
        <v>216</v>
      </c>
      <c r="D182" t="s">
        <v>216</v>
      </c>
      <c r="E182" t="s">
        <v>217</v>
      </c>
      <c r="F182" t="s">
        <v>35</v>
      </c>
      <c r="G182" t="s">
        <v>163</v>
      </c>
      <c r="H182" t="s">
        <v>20</v>
      </c>
      <c r="I182" t="s">
        <v>149</v>
      </c>
      <c r="J182">
        <v>124.3</v>
      </c>
      <c r="L182">
        <v>2007</v>
      </c>
    </row>
    <row r="183" spans="1:13">
      <c r="A183" t="s">
        <v>170</v>
      </c>
      <c r="B183" t="s">
        <v>198</v>
      </c>
      <c r="C183" t="s">
        <v>199</v>
      </c>
      <c r="D183" t="s">
        <v>200</v>
      </c>
      <c r="E183" t="s">
        <v>201</v>
      </c>
      <c r="F183" t="s">
        <v>146</v>
      </c>
      <c r="G183" t="s">
        <v>163</v>
      </c>
      <c r="H183" t="s">
        <v>20</v>
      </c>
      <c r="I183" t="s">
        <v>149</v>
      </c>
      <c r="J183">
        <v>122.5</v>
      </c>
      <c r="L183">
        <v>2007</v>
      </c>
    </row>
    <row r="184" spans="1:13">
      <c r="A184" t="s">
        <v>174</v>
      </c>
      <c r="B184" t="s">
        <v>189</v>
      </c>
      <c r="C184" t="s">
        <v>190</v>
      </c>
      <c r="D184" t="s">
        <v>191</v>
      </c>
      <c r="E184" t="s">
        <v>192</v>
      </c>
      <c r="F184" t="s">
        <v>145</v>
      </c>
      <c r="G184" t="s">
        <v>163</v>
      </c>
      <c r="H184" t="s">
        <v>20</v>
      </c>
      <c r="I184" t="s">
        <v>149</v>
      </c>
      <c r="J184">
        <v>122.3</v>
      </c>
      <c r="L184">
        <v>2007</v>
      </c>
    </row>
    <row r="185" spans="1:13">
      <c r="A185" t="s">
        <v>174</v>
      </c>
      <c r="B185" t="s">
        <v>198</v>
      </c>
      <c r="C185" t="s">
        <v>225</v>
      </c>
      <c r="D185" t="s">
        <v>226</v>
      </c>
      <c r="E185" t="s">
        <v>227</v>
      </c>
      <c r="F185" t="s">
        <v>95</v>
      </c>
      <c r="G185" t="s">
        <v>163</v>
      </c>
      <c r="H185" t="s">
        <v>20</v>
      </c>
      <c r="I185" t="s">
        <v>149</v>
      </c>
      <c r="J185">
        <v>121.6</v>
      </c>
      <c r="L185">
        <v>2007</v>
      </c>
    </row>
    <row r="186" spans="1:13">
      <c r="A186" t="s">
        <v>170</v>
      </c>
      <c r="B186" t="s">
        <v>194</v>
      </c>
      <c r="C186" t="s">
        <v>195</v>
      </c>
      <c r="D186" t="s">
        <v>196</v>
      </c>
      <c r="E186" t="s">
        <v>197</v>
      </c>
      <c r="F186" t="s">
        <v>151</v>
      </c>
      <c r="G186" t="s">
        <v>163</v>
      </c>
      <c r="H186" t="s">
        <v>20</v>
      </c>
      <c r="I186" t="s">
        <v>149</v>
      </c>
      <c r="J186">
        <v>121</v>
      </c>
      <c r="L186">
        <v>2007</v>
      </c>
    </row>
    <row r="187" spans="1:13">
      <c r="A187" t="s">
        <v>174</v>
      </c>
      <c r="B187" t="s">
        <v>198</v>
      </c>
      <c r="C187" t="s">
        <v>231</v>
      </c>
      <c r="D187" t="s">
        <v>235</v>
      </c>
      <c r="E187" t="s">
        <v>230</v>
      </c>
      <c r="F187" t="s">
        <v>238</v>
      </c>
      <c r="G187" t="s">
        <v>163</v>
      </c>
      <c r="H187" t="s">
        <v>20</v>
      </c>
      <c r="I187" t="s">
        <v>149</v>
      </c>
      <c r="J187">
        <v>119.2</v>
      </c>
      <c r="L187">
        <v>2007</v>
      </c>
    </row>
    <row r="188" spans="1:13">
      <c r="A188" t="s">
        <v>170</v>
      </c>
      <c r="B188" t="s">
        <v>179</v>
      </c>
      <c r="C188" t="s">
        <v>228</v>
      </c>
      <c r="D188" t="s">
        <v>236</v>
      </c>
      <c r="E188" t="s">
        <v>237</v>
      </c>
      <c r="F188" t="s">
        <v>147</v>
      </c>
      <c r="G188" t="s">
        <v>163</v>
      </c>
      <c r="H188" t="s">
        <v>20</v>
      </c>
      <c r="I188" t="s">
        <v>149</v>
      </c>
      <c r="J188">
        <v>112</v>
      </c>
      <c r="L188">
        <v>2007</v>
      </c>
    </row>
    <row r="189" spans="1:13">
      <c r="A189" t="s">
        <v>174</v>
      </c>
      <c r="B189" t="s">
        <v>198</v>
      </c>
      <c r="C189" t="s">
        <v>225</v>
      </c>
      <c r="D189" t="s">
        <v>226</v>
      </c>
      <c r="E189" t="s">
        <v>227</v>
      </c>
      <c r="F189" t="s">
        <v>95</v>
      </c>
      <c r="G189" t="s">
        <v>163</v>
      </c>
      <c r="H189" t="s">
        <v>21</v>
      </c>
      <c r="I189" t="s">
        <v>149</v>
      </c>
      <c r="J189">
        <v>112</v>
      </c>
      <c r="K189" t="s">
        <v>19</v>
      </c>
      <c r="L189">
        <v>2007</v>
      </c>
    </row>
    <row r="190" spans="1:13">
      <c r="A190" t="s">
        <v>174</v>
      </c>
      <c r="B190" t="s">
        <v>179</v>
      </c>
      <c r="C190" t="s">
        <v>180</v>
      </c>
      <c r="D190" t="s">
        <v>181</v>
      </c>
      <c r="E190" t="s">
        <v>182</v>
      </c>
      <c r="F190" t="s">
        <v>150</v>
      </c>
      <c r="G190" t="s">
        <v>163</v>
      </c>
      <c r="H190" t="s">
        <v>21</v>
      </c>
      <c r="I190" t="s">
        <v>149</v>
      </c>
      <c r="J190">
        <v>91</v>
      </c>
      <c r="K190" t="s">
        <v>19</v>
      </c>
      <c r="L190">
        <v>2007</v>
      </c>
    </row>
    <row r="191" spans="1:13">
      <c r="A191" t="s">
        <v>174</v>
      </c>
      <c r="B191" t="s">
        <v>189</v>
      </c>
      <c r="C191" t="s">
        <v>190</v>
      </c>
      <c r="D191" t="s">
        <v>191</v>
      </c>
      <c r="E191" t="s">
        <v>192</v>
      </c>
      <c r="F191" t="s">
        <v>145</v>
      </c>
      <c r="G191" t="s">
        <v>163</v>
      </c>
      <c r="H191" t="s">
        <v>21</v>
      </c>
      <c r="I191" t="s">
        <v>149</v>
      </c>
      <c r="J191">
        <v>73</v>
      </c>
      <c r="K191" t="s">
        <v>19</v>
      </c>
      <c r="L191">
        <v>2007</v>
      </c>
    </row>
    <row r="192" spans="1:13">
      <c r="A192" t="s">
        <v>174</v>
      </c>
      <c r="B192" t="s">
        <v>171</v>
      </c>
      <c r="C192" t="s">
        <v>173</v>
      </c>
      <c r="D192" t="s">
        <v>233</v>
      </c>
      <c r="E192" t="s">
        <v>230</v>
      </c>
      <c r="F192" t="s">
        <v>52</v>
      </c>
      <c r="G192" t="s">
        <v>163</v>
      </c>
      <c r="H192" t="s">
        <v>21</v>
      </c>
      <c r="I192" t="s">
        <v>149</v>
      </c>
      <c r="J192">
        <v>42</v>
      </c>
      <c r="K192" t="s">
        <v>19</v>
      </c>
      <c r="L192">
        <v>2007</v>
      </c>
    </row>
    <row r="193" spans="1:12">
      <c r="A193" t="s">
        <v>174</v>
      </c>
      <c r="B193" t="s">
        <v>211</v>
      </c>
      <c r="C193" t="s">
        <v>212</v>
      </c>
      <c r="D193" t="s">
        <v>213</v>
      </c>
      <c r="E193" t="s">
        <v>214</v>
      </c>
      <c r="F193" t="s">
        <v>34</v>
      </c>
      <c r="G193" t="s">
        <v>163</v>
      </c>
      <c r="H193" t="s">
        <v>21</v>
      </c>
      <c r="I193" t="s">
        <v>149</v>
      </c>
      <c r="J193">
        <v>40</v>
      </c>
      <c r="K193" t="s">
        <v>19</v>
      </c>
      <c r="L193">
        <v>2007</v>
      </c>
    </row>
    <row r="194" spans="1:12">
      <c r="A194" t="s">
        <v>170</v>
      </c>
      <c r="B194" t="s">
        <v>194</v>
      </c>
      <c r="C194" t="s">
        <v>195</v>
      </c>
      <c r="D194" t="s">
        <v>196</v>
      </c>
      <c r="E194" t="s">
        <v>197</v>
      </c>
      <c r="F194" t="s">
        <v>151</v>
      </c>
      <c r="G194" t="s">
        <v>163</v>
      </c>
      <c r="H194" t="s">
        <v>21</v>
      </c>
      <c r="I194" t="s">
        <v>149</v>
      </c>
      <c r="J194">
        <v>34</v>
      </c>
      <c r="K194" t="s">
        <v>19</v>
      </c>
      <c r="L194">
        <v>2007</v>
      </c>
    </row>
    <row r="195" spans="1:12">
      <c r="A195" t="s">
        <v>174</v>
      </c>
      <c r="B195" t="s">
        <v>198</v>
      </c>
      <c r="C195" t="s">
        <v>231</v>
      </c>
      <c r="D195" t="s">
        <v>235</v>
      </c>
      <c r="E195" t="s">
        <v>230</v>
      </c>
      <c r="F195" t="s">
        <v>238</v>
      </c>
      <c r="G195" t="s">
        <v>163</v>
      </c>
      <c r="H195" t="s">
        <v>21</v>
      </c>
      <c r="I195" t="s">
        <v>149</v>
      </c>
      <c r="J195">
        <v>32</v>
      </c>
      <c r="K195" t="s">
        <v>19</v>
      </c>
      <c r="L195">
        <v>2007</v>
      </c>
    </row>
    <row r="196" spans="1:12">
      <c r="A196" t="s">
        <v>170</v>
      </c>
      <c r="B196" t="s">
        <v>198</v>
      </c>
      <c r="C196" t="s">
        <v>199</v>
      </c>
      <c r="D196" t="s">
        <v>200</v>
      </c>
      <c r="E196" t="s">
        <v>201</v>
      </c>
      <c r="F196" t="s">
        <v>146</v>
      </c>
      <c r="G196" t="s">
        <v>163</v>
      </c>
      <c r="H196" t="s">
        <v>21</v>
      </c>
      <c r="I196" t="s">
        <v>149</v>
      </c>
      <c r="J196">
        <v>30</v>
      </c>
      <c r="K196" t="s">
        <v>19</v>
      </c>
      <c r="L196">
        <v>2007</v>
      </c>
    </row>
    <row r="197" spans="1:12">
      <c r="A197" t="s">
        <v>174</v>
      </c>
      <c r="B197" t="s">
        <v>183</v>
      </c>
      <c r="C197" t="s">
        <v>216</v>
      </c>
      <c r="D197" t="s">
        <v>216</v>
      </c>
      <c r="E197" t="s">
        <v>217</v>
      </c>
      <c r="F197" t="s">
        <v>35</v>
      </c>
      <c r="G197" t="s">
        <v>163</v>
      </c>
      <c r="H197" t="s">
        <v>21</v>
      </c>
      <c r="I197" t="s">
        <v>149</v>
      </c>
      <c r="J197">
        <v>28</v>
      </c>
      <c r="K197" t="s">
        <v>19</v>
      </c>
      <c r="L197">
        <v>2007</v>
      </c>
    </row>
    <row r="198" spans="1:12">
      <c r="A198" t="s">
        <v>174</v>
      </c>
      <c r="B198" t="s">
        <v>171</v>
      </c>
      <c r="C198" t="s">
        <v>173</v>
      </c>
      <c r="D198" t="s">
        <v>172</v>
      </c>
      <c r="E198" t="s">
        <v>175</v>
      </c>
      <c r="F198" t="s">
        <v>129</v>
      </c>
      <c r="G198" t="s">
        <v>163</v>
      </c>
      <c r="H198" t="s">
        <v>21</v>
      </c>
      <c r="I198" t="s">
        <v>149</v>
      </c>
      <c r="J198">
        <v>19</v>
      </c>
      <c r="K198" t="s">
        <v>19</v>
      </c>
      <c r="L198">
        <v>2007</v>
      </c>
    </row>
    <row r="199" spans="1:12">
      <c r="A199" t="s">
        <v>170</v>
      </c>
      <c r="B199" t="s">
        <v>179</v>
      </c>
      <c r="C199" t="s">
        <v>228</v>
      </c>
      <c r="D199" t="s">
        <v>236</v>
      </c>
      <c r="E199" t="s">
        <v>237</v>
      </c>
      <c r="F199" t="s">
        <v>147</v>
      </c>
      <c r="G199" t="s">
        <v>163</v>
      </c>
      <c r="H199" t="s">
        <v>21</v>
      </c>
      <c r="I199" t="s">
        <v>149</v>
      </c>
      <c r="J199">
        <v>17</v>
      </c>
      <c r="K199" t="s">
        <v>19</v>
      </c>
      <c r="L199">
        <v>2007</v>
      </c>
    </row>
    <row r="200" spans="1:12">
      <c r="A200" t="s">
        <v>170</v>
      </c>
      <c r="B200" t="s">
        <v>198</v>
      </c>
      <c r="C200" t="s">
        <v>199</v>
      </c>
      <c r="D200" t="s">
        <v>200</v>
      </c>
      <c r="E200" t="s">
        <v>201</v>
      </c>
      <c r="F200" t="s">
        <v>146</v>
      </c>
      <c r="G200" t="s">
        <v>163</v>
      </c>
      <c r="H200" t="s">
        <v>22</v>
      </c>
      <c r="I200" t="s">
        <v>149</v>
      </c>
      <c r="J200">
        <v>0.1333</v>
      </c>
      <c r="K200" t="s">
        <v>23</v>
      </c>
      <c r="L200">
        <v>2007</v>
      </c>
    </row>
    <row r="201" spans="1:12">
      <c r="A201" t="s">
        <v>170</v>
      </c>
      <c r="B201" t="s">
        <v>194</v>
      </c>
      <c r="C201" t="s">
        <v>195</v>
      </c>
      <c r="D201" t="s">
        <v>196</v>
      </c>
      <c r="E201" t="s">
        <v>197</v>
      </c>
      <c r="F201" t="s">
        <v>151</v>
      </c>
      <c r="G201" t="s">
        <v>163</v>
      </c>
      <c r="H201" t="s">
        <v>22</v>
      </c>
      <c r="I201" t="s">
        <v>149</v>
      </c>
      <c r="J201">
        <v>0.17649999999999999</v>
      </c>
      <c r="K201" t="s">
        <v>23</v>
      </c>
      <c r="L201">
        <v>2007</v>
      </c>
    </row>
    <row r="202" spans="1:12">
      <c r="A202" t="s">
        <v>170</v>
      </c>
      <c r="B202" t="s">
        <v>179</v>
      </c>
      <c r="C202" t="s">
        <v>228</v>
      </c>
      <c r="D202" t="s">
        <v>236</v>
      </c>
      <c r="E202" t="s">
        <v>237</v>
      </c>
      <c r="F202" t="s">
        <v>147</v>
      </c>
      <c r="G202" t="s">
        <v>163</v>
      </c>
      <c r="H202" t="s">
        <v>22</v>
      </c>
      <c r="I202" t="s">
        <v>149</v>
      </c>
      <c r="J202">
        <v>0.17649999999999999</v>
      </c>
      <c r="K202" t="s">
        <v>23</v>
      </c>
      <c r="L202">
        <v>2007</v>
      </c>
    </row>
    <row r="203" spans="1:12">
      <c r="A203" t="s">
        <v>174</v>
      </c>
      <c r="B203" t="s">
        <v>189</v>
      </c>
      <c r="C203" t="s">
        <v>190</v>
      </c>
      <c r="D203" t="s">
        <v>191</v>
      </c>
      <c r="E203" t="s">
        <v>192</v>
      </c>
      <c r="F203" t="s">
        <v>145</v>
      </c>
      <c r="G203" t="s">
        <v>163</v>
      </c>
      <c r="H203" t="s">
        <v>22</v>
      </c>
      <c r="I203" t="s">
        <v>149</v>
      </c>
      <c r="J203">
        <v>0.26029999999999998</v>
      </c>
      <c r="K203" t="s">
        <v>23</v>
      </c>
      <c r="L203">
        <v>2007</v>
      </c>
    </row>
    <row r="204" spans="1:12">
      <c r="A204" t="s">
        <v>174</v>
      </c>
      <c r="B204" t="s">
        <v>198</v>
      </c>
      <c r="C204" t="s">
        <v>231</v>
      </c>
      <c r="D204" t="s">
        <v>235</v>
      </c>
      <c r="E204" t="s">
        <v>230</v>
      </c>
      <c r="F204" t="s">
        <v>238</v>
      </c>
      <c r="G204" t="s">
        <v>163</v>
      </c>
      <c r="H204" t="s">
        <v>22</v>
      </c>
      <c r="I204" t="s">
        <v>149</v>
      </c>
      <c r="J204">
        <v>0.3125</v>
      </c>
      <c r="K204" t="s">
        <v>23</v>
      </c>
      <c r="L204">
        <v>2007</v>
      </c>
    </row>
    <row r="205" spans="1:12">
      <c r="A205" t="s">
        <v>174</v>
      </c>
      <c r="B205" t="s">
        <v>183</v>
      </c>
      <c r="C205" t="s">
        <v>216</v>
      </c>
      <c r="D205" t="s">
        <v>216</v>
      </c>
      <c r="E205" t="s">
        <v>217</v>
      </c>
      <c r="F205" t="s">
        <v>35</v>
      </c>
      <c r="G205" t="s">
        <v>163</v>
      </c>
      <c r="H205" t="s">
        <v>22</v>
      </c>
      <c r="I205" t="s">
        <v>149</v>
      </c>
      <c r="J205">
        <v>0.35709999999999997</v>
      </c>
      <c r="K205" t="s">
        <v>23</v>
      </c>
      <c r="L205">
        <v>2007</v>
      </c>
    </row>
    <row r="206" spans="1:12">
      <c r="A206" t="s">
        <v>174</v>
      </c>
      <c r="B206" t="s">
        <v>198</v>
      </c>
      <c r="C206" t="s">
        <v>225</v>
      </c>
      <c r="D206" t="s">
        <v>226</v>
      </c>
      <c r="E206" t="s">
        <v>227</v>
      </c>
      <c r="F206" t="s">
        <v>95</v>
      </c>
      <c r="G206" t="s">
        <v>163</v>
      </c>
      <c r="H206" t="s">
        <v>22</v>
      </c>
      <c r="I206" t="s">
        <v>149</v>
      </c>
      <c r="J206">
        <v>0.36609999999999998</v>
      </c>
      <c r="K206" t="s">
        <v>23</v>
      </c>
      <c r="L206">
        <v>2007</v>
      </c>
    </row>
    <row r="207" spans="1:12">
      <c r="A207" t="s">
        <v>174</v>
      </c>
      <c r="B207" t="s">
        <v>211</v>
      </c>
      <c r="C207" t="s">
        <v>212</v>
      </c>
      <c r="D207" t="s">
        <v>213</v>
      </c>
      <c r="E207" t="s">
        <v>214</v>
      </c>
      <c r="F207" t="s">
        <v>34</v>
      </c>
      <c r="G207" t="s">
        <v>163</v>
      </c>
      <c r="H207" t="s">
        <v>22</v>
      </c>
      <c r="I207" t="s">
        <v>149</v>
      </c>
      <c r="J207">
        <v>0.375</v>
      </c>
      <c r="K207" t="s">
        <v>23</v>
      </c>
      <c r="L207">
        <v>2007</v>
      </c>
    </row>
    <row r="208" spans="1:12">
      <c r="A208" t="s">
        <v>174</v>
      </c>
      <c r="B208" t="s">
        <v>171</v>
      </c>
      <c r="C208" t="s">
        <v>173</v>
      </c>
      <c r="D208" t="s">
        <v>233</v>
      </c>
      <c r="E208" t="s">
        <v>230</v>
      </c>
      <c r="F208" t="s">
        <v>52</v>
      </c>
      <c r="G208" t="s">
        <v>163</v>
      </c>
      <c r="H208" t="s">
        <v>22</v>
      </c>
      <c r="I208" t="s">
        <v>149</v>
      </c>
      <c r="J208">
        <v>0.42859999999999998</v>
      </c>
      <c r="K208" t="s">
        <v>23</v>
      </c>
      <c r="L208">
        <v>2007</v>
      </c>
    </row>
    <row r="209" spans="1:12">
      <c r="A209" t="s">
        <v>174</v>
      </c>
      <c r="B209" t="s">
        <v>179</v>
      </c>
      <c r="C209" t="s">
        <v>180</v>
      </c>
      <c r="D209" t="s">
        <v>181</v>
      </c>
      <c r="E209" t="s">
        <v>182</v>
      </c>
      <c r="F209" t="s">
        <v>150</v>
      </c>
      <c r="G209" t="s">
        <v>163</v>
      </c>
      <c r="H209" t="s">
        <v>22</v>
      </c>
      <c r="I209" t="s">
        <v>149</v>
      </c>
      <c r="J209">
        <v>0.57140000000000002</v>
      </c>
      <c r="K209" t="s">
        <v>23</v>
      </c>
      <c r="L209">
        <v>2007</v>
      </c>
    </row>
    <row r="210" spans="1:12">
      <c r="A210" t="s">
        <v>174</v>
      </c>
      <c r="B210" t="s">
        <v>171</v>
      </c>
      <c r="C210" t="s">
        <v>173</v>
      </c>
      <c r="D210" t="s">
        <v>172</v>
      </c>
      <c r="E210" t="s">
        <v>175</v>
      </c>
      <c r="F210" t="s">
        <v>129</v>
      </c>
      <c r="G210" t="s">
        <v>163</v>
      </c>
      <c r="H210" t="s">
        <v>22</v>
      </c>
      <c r="I210" t="s">
        <v>149</v>
      </c>
      <c r="J210">
        <v>0.73680000000000001</v>
      </c>
      <c r="K210" t="s">
        <v>23</v>
      </c>
      <c r="L210">
        <v>2007</v>
      </c>
    </row>
    <row r="211" spans="1:12">
      <c r="A211" t="s">
        <v>174</v>
      </c>
      <c r="B211" t="s">
        <v>171</v>
      </c>
      <c r="C211" t="s">
        <v>173</v>
      </c>
      <c r="D211" t="s">
        <v>172</v>
      </c>
      <c r="E211" t="s">
        <v>175</v>
      </c>
      <c r="F211" t="s">
        <v>129</v>
      </c>
      <c r="G211" t="s">
        <v>163</v>
      </c>
      <c r="H211" t="s">
        <v>24</v>
      </c>
      <c r="I211" t="s">
        <v>149</v>
      </c>
      <c r="J211">
        <v>0</v>
      </c>
      <c r="K211" t="s">
        <v>19</v>
      </c>
      <c r="L211">
        <v>2007</v>
      </c>
    </row>
    <row r="212" spans="1:12">
      <c r="A212" t="s">
        <v>174</v>
      </c>
      <c r="B212" t="s">
        <v>179</v>
      </c>
      <c r="C212" t="s">
        <v>180</v>
      </c>
      <c r="D212" t="s">
        <v>181</v>
      </c>
      <c r="E212" t="s">
        <v>182</v>
      </c>
      <c r="F212" t="s">
        <v>150</v>
      </c>
      <c r="G212" t="s">
        <v>163</v>
      </c>
      <c r="H212" t="s">
        <v>24</v>
      </c>
      <c r="I212" t="s">
        <v>149</v>
      </c>
      <c r="J212">
        <v>0</v>
      </c>
      <c r="K212" t="s">
        <v>19</v>
      </c>
      <c r="L212">
        <v>2007</v>
      </c>
    </row>
    <row r="213" spans="1:12">
      <c r="A213" t="s">
        <v>174</v>
      </c>
      <c r="B213" t="s">
        <v>189</v>
      </c>
      <c r="C213" t="s">
        <v>190</v>
      </c>
      <c r="D213" t="s">
        <v>191</v>
      </c>
      <c r="E213" t="s">
        <v>192</v>
      </c>
      <c r="F213" t="s">
        <v>145</v>
      </c>
      <c r="G213" t="s">
        <v>163</v>
      </c>
      <c r="H213" t="s">
        <v>24</v>
      </c>
      <c r="I213" t="s">
        <v>149</v>
      </c>
      <c r="J213">
        <v>0</v>
      </c>
      <c r="K213" t="s">
        <v>19</v>
      </c>
      <c r="L213">
        <v>2007</v>
      </c>
    </row>
    <row r="214" spans="1:12">
      <c r="A214" t="s">
        <v>170</v>
      </c>
      <c r="B214" t="s">
        <v>198</v>
      </c>
      <c r="C214" t="s">
        <v>199</v>
      </c>
      <c r="D214" t="s">
        <v>200</v>
      </c>
      <c r="E214" t="s">
        <v>201</v>
      </c>
      <c r="F214" t="s">
        <v>146</v>
      </c>
      <c r="G214" t="s">
        <v>163</v>
      </c>
      <c r="H214" t="s">
        <v>24</v>
      </c>
      <c r="I214" t="s">
        <v>149</v>
      </c>
      <c r="J214">
        <v>0</v>
      </c>
      <c r="K214" t="s">
        <v>19</v>
      </c>
      <c r="L214">
        <v>2007</v>
      </c>
    </row>
    <row r="215" spans="1:12">
      <c r="A215" t="s">
        <v>170</v>
      </c>
      <c r="B215" t="s">
        <v>194</v>
      </c>
      <c r="C215" t="s">
        <v>195</v>
      </c>
      <c r="D215" t="s">
        <v>196</v>
      </c>
      <c r="E215" t="s">
        <v>197</v>
      </c>
      <c r="F215" t="s">
        <v>151</v>
      </c>
      <c r="G215" t="s">
        <v>163</v>
      </c>
      <c r="H215" t="s">
        <v>24</v>
      </c>
      <c r="I215" t="s">
        <v>149</v>
      </c>
      <c r="J215">
        <v>0</v>
      </c>
      <c r="K215" t="s">
        <v>19</v>
      </c>
      <c r="L215">
        <v>2007</v>
      </c>
    </row>
    <row r="216" spans="1:12">
      <c r="A216" t="s">
        <v>174</v>
      </c>
      <c r="B216" t="s">
        <v>211</v>
      </c>
      <c r="C216" t="s">
        <v>212</v>
      </c>
      <c r="D216" t="s">
        <v>213</v>
      </c>
      <c r="E216" t="s">
        <v>214</v>
      </c>
      <c r="F216" t="s">
        <v>34</v>
      </c>
      <c r="G216" t="s">
        <v>163</v>
      </c>
      <c r="H216" t="s">
        <v>24</v>
      </c>
      <c r="I216" t="s">
        <v>149</v>
      </c>
      <c r="J216">
        <v>0</v>
      </c>
      <c r="K216" t="s">
        <v>19</v>
      </c>
      <c r="L216">
        <v>2007</v>
      </c>
    </row>
    <row r="217" spans="1:12">
      <c r="A217" t="s">
        <v>174</v>
      </c>
      <c r="B217" t="s">
        <v>183</v>
      </c>
      <c r="C217" t="s">
        <v>216</v>
      </c>
      <c r="D217" t="s">
        <v>216</v>
      </c>
      <c r="E217" t="s">
        <v>217</v>
      </c>
      <c r="F217" t="s">
        <v>35</v>
      </c>
      <c r="G217" t="s">
        <v>163</v>
      </c>
      <c r="H217" t="s">
        <v>24</v>
      </c>
      <c r="I217" t="s">
        <v>149</v>
      </c>
      <c r="J217">
        <v>0</v>
      </c>
      <c r="K217" t="s">
        <v>19</v>
      </c>
      <c r="L217">
        <v>2007</v>
      </c>
    </row>
    <row r="218" spans="1:12">
      <c r="A218" t="s">
        <v>170</v>
      </c>
      <c r="B218" t="s">
        <v>179</v>
      </c>
      <c r="C218" t="s">
        <v>228</v>
      </c>
      <c r="D218" t="s">
        <v>236</v>
      </c>
      <c r="E218" t="s">
        <v>237</v>
      </c>
      <c r="F218" t="s">
        <v>147</v>
      </c>
      <c r="G218" t="s">
        <v>163</v>
      </c>
      <c r="H218" t="s">
        <v>24</v>
      </c>
      <c r="I218" t="s">
        <v>149</v>
      </c>
      <c r="J218">
        <v>0</v>
      </c>
      <c r="K218" t="s">
        <v>19</v>
      </c>
      <c r="L218">
        <v>2007</v>
      </c>
    </row>
    <row r="219" spans="1:12">
      <c r="A219" t="s">
        <v>174</v>
      </c>
      <c r="B219" t="s">
        <v>171</v>
      </c>
      <c r="C219" t="s">
        <v>173</v>
      </c>
      <c r="D219" t="s">
        <v>233</v>
      </c>
      <c r="E219" t="s">
        <v>230</v>
      </c>
      <c r="F219" t="s">
        <v>52</v>
      </c>
      <c r="G219" t="s">
        <v>163</v>
      </c>
      <c r="H219" t="s">
        <v>24</v>
      </c>
      <c r="I219" t="s">
        <v>149</v>
      </c>
      <c r="J219">
        <v>0</v>
      </c>
      <c r="K219" t="s">
        <v>19</v>
      </c>
      <c r="L219">
        <v>2007</v>
      </c>
    </row>
    <row r="220" spans="1:12">
      <c r="A220" t="s">
        <v>174</v>
      </c>
      <c r="B220" t="s">
        <v>198</v>
      </c>
      <c r="C220" t="s">
        <v>225</v>
      </c>
      <c r="D220" t="s">
        <v>226</v>
      </c>
      <c r="E220" t="s">
        <v>227</v>
      </c>
      <c r="F220" t="s">
        <v>95</v>
      </c>
      <c r="G220" t="s">
        <v>163</v>
      </c>
      <c r="H220" t="s">
        <v>24</v>
      </c>
      <c r="I220" t="s">
        <v>149</v>
      </c>
      <c r="J220">
        <v>0</v>
      </c>
      <c r="K220" t="s">
        <v>19</v>
      </c>
      <c r="L220">
        <v>2007</v>
      </c>
    </row>
    <row r="221" spans="1:12">
      <c r="A221" t="s">
        <v>174</v>
      </c>
      <c r="B221" t="s">
        <v>198</v>
      </c>
      <c r="C221" t="s">
        <v>231</v>
      </c>
      <c r="D221" t="s">
        <v>235</v>
      </c>
      <c r="E221" t="s">
        <v>230</v>
      </c>
      <c r="F221" t="s">
        <v>238</v>
      </c>
      <c r="G221" t="s">
        <v>163</v>
      </c>
      <c r="H221" t="s">
        <v>24</v>
      </c>
      <c r="I221" t="s">
        <v>149</v>
      </c>
      <c r="J221">
        <v>0</v>
      </c>
      <c r="K221" t="s">
        <v>19</v>
      </c>
      <c r="L221">
        <v>2007</v>
      </c>
    </row>
    <row r="222" spans="1:12">
      <c r="A222" t="s">
        <v>174</v>
      </c>
      <c r="B222" t="s">
        <v>179</v>
      </c>
      <c r="C222" t="s">
        <v>180</v>
      </c>
      <c r="D222" t="s">
        <v>181</v>
      </c>
      <c r="E222" t="s">
        <v>182</v>
      </c>
      <c r="F222" t="s">
        <v>150</v>
      </c>
      <c r="G222" t="s">
        <v>163</v>
      </c>
      <c r="H222" t="s">
        <v>17</v>
      </c>
      <c r="I222" t="s">
        <v>149</v>
      </c>
      <c r="J222">
        <v>10</v>
      </c>
      <c r="K222" t="s">
        <v>19</v>
      </c>
      <c r="L222">
        <v>2006</v>
      </c>
    </row>
    <row r="223" spans="1:12">
      <c r="A223" t="s">
        <v>174</v>
      </c>
      <c r="B223" t="s">
        <v>171</v>
      </c>
      <c r="C223" t="s">
        <v>173</v>
      </c>
      <c r="D223" t="s">
        <v>172</v>
      </c>
      <c r="E223" t="s">
        <v>175</v>
      </c>
      <c r="F223" t="s">
        <v>129</v>
      </c>
      <c r="G223" t="s">
        <v>163</v>
      </c>
      <c r="H223" t="s">
        <v>17</v>
      </c>
      <c r="I223" t="s">
        <v>149</v>
      </c>
      <c r="J223">
        <v>1</v>
      </c>
      <c r="K223" t="s">
        <v>19</v>
      </c>
      <c r="L223">
        <v>2006</v>
      </c>
    </row>
    <row r="224" spans="1:12">
      <c r="A224" t="s">
        <v>174</v>
      </c>
      <c r="B224" t="s">
        <v>198</v>
      </c>
      <c r="C224" t="s">
        <v>225</v>
      </c>
      <c r="D224" t="s">
        <v>226</v>
      </c>
      <c r="E224" t="s">
        <v>227</v>
      </c>
      <c r="F224" t="s">
        <v>95</v>
      </c>
      <c r="G224" t="s">
        <v>163</v>
      </c>
      <c r="H224" t="s">
        <v>17</v>
      </c>
      <c r="I224" t="s">
        <v>149</v>
      </c>
      <c r="J224">
        <v>1</v>
      </c>
      <c r="K224" t="s">
        <v>19</v>
      </c>
      <c r="L224">
        <v>2006</v>
      </c>
    </row>
    <row r="225" spans="1:13">
      <c r="A225" t="s">
        <v>174</v>
      </c>
      <c r="B225" t="s">
        <v>189</v>
      </c>
      <c r="C225" t="s">
        <v>190</v>
      </c>
      <c r="D225" t="s">
        <v>191</v>
      </c>
      <c r="E225" t="s">
        <v>192</v>
      </c>
      <c r="F225" t="s">
        <v>145</v>
      </c>
      <c r="G225" t="s">
        <v>163</v>
      </c>
      <c r="H225" t="s">
        <v>17</v>
      </c>
      <c r="I225" t="s">
        <v>149</v>
      </c>
      <c r="J225">
        <v>0</v>
      </c>
      <c r="K225" t="s">
        <v>19</v>
      </c>
      <c r="L225">
        <v>2006</v>
      </c>
    </row>
    <row r="226" spans="1:13">
      <c r="A226" t="s">
        <v>170</v>
      </c>
      <c r="B226" t="s">
        <v>198</v>
      </c>
      <c r="C226" t="s">
        <v>199</v>
      </c>
      <c r="D226" t="s">
        <v>200</v>
      </c>
      <c r="E226" t="s">
        <v>201</v>
      </c>
      <c r="F226" t="s">
        <v>146</v>
      </c>
      <c r="G226" t="s">
        <v>163</v>
      </c>
      <c r="H226" t="s">
        <v>17</v>
      </c>
      <c r="I226" t="s">
        <v>149</v>
      </c>
      <c r="J226">
        <v>0</v>
      </c>
      <c r="K226" t="s">
        <v>19</v>
      </c>
      <c r="L226">
        <v>2006</v>
      </c>
    </row>
    <row r="227" spans="1:13">
      <c r="A227" t="s">
        <v>170</v>
      </c>
      <c r="B227" t="s">
        <v>194</v>
      </c>
      <c r="C227" t="s">
        <v>195</v>
      </c>
      <c r="D227" t="s">
        <v>196</v>
      </c>
      <c r="E227" t="s">
        <v>197</v>
      </c>
      <c r="F227" t="s">
        <v>151</v>
      </c>
      <c r="G227" t="s">
        <v>163</v>
      </c>
      <c r="H227" t="s">
        <v>17</v>
      </c>
      <c r="I227" t="s">
        <v>149</v>
      </c>
      <c r="J227">
        <v>0</v>
      </c>
      <c r="K227" t="s">
        <v>19</v>
      </c>
      <c r="L227">
        <v>2006</v>
      </c>
    </row>
    <row r="228" spans="1:13">
      <c r="A228" t="s">
        <v>174</v>
      </c>
      <c r="B228" t="s">
        <v>211</v>
      </c>
      <c r="C228" t="s">
        <v>212</v>
      </c>
      <c r="D228" t="s">
        <v>213</v>
      </c>
      <c r="E228" t="s">
        <v>214</v>
      </c>
      <c r="F228" t="s">
        <v>34</v>
      </c>
      <c r="G228" t="s">
        <v>163</v>
      </c>
      <c r="H228" t="s">
        <v>17</v>
      </c>
      <c r="I228" t="s">
        <v>149</v>
      </c>
      <c r="J228">
        <v>0</v>
      </c>
      <c r="K228" t="s">
        <v>19</v>
      </c>
      <c r="L228">
        <v>2006</v>
      </c>
    </row>
    <row r="229" spans="1:13">
      <c r="A229" t="s">
        <v>174</v>
      </c>
      <c r="B229" t="s">
        <v>183</v>
      </c>
      <c r="C229" t="s">
        <v>216</v>
      </c>
      <c r="D229" t="s">
        <v>216</v>
      </c>
      <c r="E229" t="s">
        <v>217</v>
      </c>
      <c r="F229" t="s">
        <v>35</v>
      </c>
      <c r="G229" t="s">
        <v>163</v>
      </c>
      <c r="H229" t="s">
        <v>17</v>
      </c>
      <c r="I229" t="s">
        <v>149</v>
      </c>
      <c r="J229">
        <v>0</v>
      </c>
      <c r="K229" t="s">
        <v>19</v>
      </c>
      <c r="L229">
        <v>2006</v>
      </c>
    </row>
    <row r="230" spans="1:13">
      <c r="A230" t="s">
        <v>170</v>
      </c>
      <c r="B230" t="s">
        <v>179</v>
      </c>
      <c r="C230" t="s">
        <v>228</v>
      </c>
      <c r="D230" t="s">
        <v>236</v>
      </c>
      <c r="E230" t="s">
        <v>237</v>
      </c>
      <c r="F230" t="s">
        <v>147</v>
      </c>
      <c r="G230" t="s">
        <v>163</v>
      </c>
      <c r="H230" t="s">
        <v>17</v>
      </c>
      <c r="I230" t="s">
        <v>149</v>
      </c>
      <c r="J230">
        <v>0</v>
      </c>
      <c r="K230" t="s">
        <v>19</v>
      </c>
      <c r="L230">
        <v>2006</v>
      </c>
    </row>
    <row r="231" spans="1:13">
      <c r="A231" t="s">
        <v>174</v>
      </c>
      <c r="B231" t="s">
        <v>171</v>
      </c>
      <c r="C231" t="s">
        <v>173</v>
      </c>
      <c r="D231" t="s">
        <v>233</v>
      </c>
      <c r="E231" t="s">
        <v>230</v>
      </c>
      <c r="F231" t="s">
        <v>52</v>
      </c>
      <c r="G231" t="s">
        <v>163</v>
      </c>
      <c r="H231" t="s">
        <v>17</v>
      </c>
      <c r="I231" t="s">
        <v>149</v>
      </c>
      <c r="J231">
        <v>0</v>
      </c>
      <c r="K231" t="s">
        <v>19</v>
      </c>
      <c r="L231">
        <v>2006</v>
      </c>
    </row>
    <row r="232" spans="1:13">
      <c r="A232" t="s">
        <v>174</v>
      </c>
      <c r="B232" t="s">
        <v>198</v>
      </c>
      <c r="C232" t="s">
        <v>231</v>
      </c>
      <c r="D232" t="s">
        <v>235</v>
      </c>
      <c r="E232" t="s">
        <v>230</v>
      </c>
      <c r="F232" t="s">
        <v>238</v>
      </c>
      <c r="G232" t="s">
        <v>163</v>
      </c>
      <c r="H232" t="s">
        <v>17</v>
      </c>
      <c r="I232" t="s">
        <v>149</v>
      </c>
      <c r="J232">
        <v>0</v>
      </c>
      <c r="K232" t="s">
        <v>19</v>
      </c>
      <c r="L232">
        <v>2006</v>
      </c>
    </row>
    <row r="233" spans="1:13">
      <c r="A233" t="s">
        <v>174</v>
      </c>
      <c r="B233" t="s">
        <v>171</v>
      </c>
      <c r="C233" t="s">
        <v>173</v>
      </c>
      <c r="D233" t="s">
        <v>172</v>
      </c>
      <c r="E233" t="s">
        <v>175</v>
      </c>
      <c r="F233" t="s">
        <v>129</v>
      </c>
      <c r="G233" t="s">
        <v>163</v>
      </c>
      <c r="H233" t="s">
        <v>20</v>
      </c>
      <c r="I233" t="s">
        <v>149</v>
      </c>
      <c r="J233">
        <v>141.69999999999999</v>
      </c>
      <c r="L233">
        <v>2006</v>
      </c>
    </row>
    <row r="234" spans="1:13">
      <c r="A234" t="s">
        <v>174</v>
      </c>
      <c r="B234" t="s">
        <v>171</v>
      </c>
      <c r="C234" t="s">
        <v>173</v>
      </c>
      <c r="D234" t="s">
        <v>233</v>
      </c>
      <c r="E234" t="s">
        <v>230</v>
      </c>
      <c r="F234" t="s">
        <v>52</v>
      </c>
      <c r="G234" t="s">
        <v>163</v>
      </c>
      <c r="H234" t="s">
        <v>20</v>
      </c>
      <c r="I234" t="s">
        <v>149</v>
      </c>
      <c r="J234">
        <v>133.4</v>
      </c>
      <c r="L234">
        <v>2006</v>
      </c>
      <c r="M234" s="45">
        <f>J234/144</f>
        <v>0.92638888888888893</v>
      </c>
    </row>
    <row r="235" spans="1:13">
      <c r="A235" t="s">
        <v>174</v>
      </c>
      <c r="B235" t="s">
        <v>179</v>
      </c>
      <c r="C235" t="s">
        <v>180</v>
      </c>
      <c r="D235" t="s">
        <v>181</v>
      </c>
      <c r="E235" t="s">
        <v>182</v>
      </c>
      <c r="F235" t="s">
        <v>150</v>
      </c>
      <c r="G235" t="s">
        <v>163</v>
      </c>
      <c r="H235" t="s">
        <v>20</v>
      </c>
      <c r="I235" t="s">
        <v>149</v>
      </c>
      <c r="J235">
        <v>131.80000000000001</v>
      </c>
      <c r="L235">
        <v>2006</v>
      </c>
    </row>
    <row r="236" spans="1:13">
      <c r="A236" t="s">
        <v>174</v>
      </c>
      <c r="B236" t="s">
        <v>183</v>
      </c>
      <c r="C236" t="s">
        <v>216</v>
      </c>
      <c r="D236" t="s">
        <v>216</v>
      </c>
      <c r="E236" t="s">
        <v>217</v>
      </c>
      <c r="F236" t="s">
        <v>35</v>
      </c>
      <c r="G236" t="s">
        <v>163</v>
      </c>
      <c r="H236" t="s">
        <v>20</v>
      </c>
      <c r="I236" t="s">
        <v>149</v>
      </c>
      <c r="J236">
        <v>119.4</v>
      </c>
      <c r="L236">
        <v>2006</v>
      </c>
    </row>
    <row r="237" spans="1:13">
      <c r="A237" t="s">
        <v>174</v>
      </c>
      <c r="B237" t="s">
        <v>198</v>
      </c>
      <c r="C237" t="s">
        <v>225</v>
      </c>
      <c r="D237" t="s">
        <v>226</v>
      </c>
      <c r="E237" t="s">
        <v>227</v>
      </c>
      <c r="F237" t="s">
        <v>95</v>
      </c>
      <c r="G237" t="s">
        <v>163</v>
      </c>
      <c r="H237" t="s">
        <v>20</v>
      </c>
      <c r="I237" t="s">
        <v>149</v>
      </c>
      <c r="J237">
        <v>118.8</v>
      </c>
      <c r="L237">
        <v>2006</v>
      </c>
    </row>
    <row r="238" spans="1:13">
      <c r="A238" t="s">
        <v>170</v>
      </c>
      <c r="B238" t="s">
        <v>198</v>
      </c>
      <c r="C238" t="s">
        <v>199</v>
      </c>
      <c r="D238" t="s">
        <v>200</v>
      </c>
      <c r="E238" t="s">
        <v>201</v>
      </c>
      <c r="F238" t="s">
        <v>146</v>
      </c>
      <c r="G238" t="s">
        <v>163</v>
      </c>
      <c r="H238" t="s">
        <v>20</v>
      </c>
      <c r="I238" t="s">
        <v>149</v>
      </c>
      <c r="J238">
        <v>116.8</v>
      </c>
      <c r="L238">
        <v>2006</v>
      </c>
    </row>
    <row r="239" spans="1:13">
      <c r="A239" t="s">
        <v>174</v>
      </c>
      <c r="B239" t="s">
        <v>211</v>
      </c>
      <c r="C239" t="s">
        <v>212</v>
      </c>
      <c r="D239" t="s">
        <v>213</v>
      </c>
      <c r="E239" t="s">
        <v>214</v>
      </c>
      <c r="F239" t="s">
        <v>34</v>
      </c>
      <c r="G239" t="s">
        <v>163</v>
      </c>
      <c r="H239" t="s">
        <v>20</v>
      </c>
      <c r="I239" t="s">
        <v>149</v>
      </c>
      <c r="J239">
        <v>116.5</v>
      </c>
      <c r="L239">
        <v>2006</v>
      </c>
    </row>
    <row r="240" spans="1:13">
      <c r="A240" t="s">
        <v>174</v>
      </c>
      <c r="B240" t="s">
        <v>189</v>
      </c>
      <c r="C240" t="s">
        <v>190</v>
      </c>
      <c r="D240" t="s">
        <v>191</v>
      </c>
      <c r="E240" t="s">
        <v>192</v>
      </c>
      <c r="F240" t="s">
        <v>145</v>
      </c>
      <c r="G240" t="s">
        <v>163</v>
      </c>
      <c r="H240" t="s">
        <v>20</v>
      </c>
      <c r="I240" t="s">
        <v>149</v>
      </c>
      <c r="J240">
        <v>115.3</v>
      </c>
      <c r="L240">
        <v>2006</v>
      </c>
    </row>
    <row r="241" spans="1:12">
      <c r="A241" t="s">
        <v>174</v>
      </c>
      <c r="B241" t="s">
        <v>198</v>
      </c>
      <c r="C241" t="s">
        <v>231</v>
      </c>
      <c r="D241" t="s">
        <v>235</v>
      </c>
      <c r="E241" t="s">
        <v>230</v>
      </c>
      <c r="F241" t="s">
        <v>238</v>
      </c>
      <c r="G241" t="s">
        <v>163</v>
      </c>
      <c r="H241" t="s">
        <v>20</v>
      </c>
      <c r="I241" t="s">
        <v>149</v>
      </c>
      <c r="J241">
        <v>112.2</v>
      </c>
      <c r="L241">
        <v>2006</v>
      </c>
    </row>
    <row r="242" spans="1:12">
      <c r="A242" t="s">
        <v>170</v>
      </c>
      <c r="B242" t="s">
        <v>194</v>
      </c>
      <c r="C242" t="s">
        <v>195</v>
      </c>
      <c r="D242" t="s">
        <v>196</v>
      </c>
      <c r="E242" t="s">
        <v>197</v>
      </c>
      <c r="F242" t="s">
        <v>151</v>
      </c>
      <c r="G242" t="s">
        <v>163</v>
      </c>
      <c r="H242" t="s">
        <v>20</v>
      </c>
      <c r="I242" t="s">
        <v>149</v>
      </c>
      <c r="J242">
        <v>111.7</v>
      </c>
      <c r="L242">
        <v>2006</v>
      </c>
    </row>
    <row r="243" spans="1:12">
      <c r="A243" t="s">
        <v>170</v>
      </c>
      <c r="B243" t="s">
        <v>179</v>
      </c>
      <c r="C243" t="s">
        <v>228</v>
      </c>
      <c r="D243" t="s">
        <v>236</v>
      </c>
      <c r="E243" t="s">
        <v>237</v>
      </c>
      <c r="F243" t="s">
        <v>147</v>
      </c>
      <c r="G243" t="s">
        <v>163</v>
      </c>
      <c r="H243" t="s">
        <v>20</v>
      </c>
      <c r="I243" t="s">
        <v>149</v>
      </c>
      <c r="J243">
        <v>111.3</v>
      </c>
      <c r="L243">
        <v>2006</v>
      </c>
    </row>
    <row r="244" spans="1:12">
      <c r="A244" t="s">
        <v>174</v>
      </c>
      <c r="B244" t="s">
        <v>179</v>
      </c>
      <c r="C244" t="s">
        <v>180</v>
      </c>
      <c r="D244" t="s">
        <v>181</v>
      </c>
      <c r="E244" t="s">
        <v>182</v>
      </c>
      <c r="F244" t="s">
        <v>150</v>
      </c>
      <c r="G244" t="s">
        <v>163</v>
      </c>
      <c r="H244" t="s">
        <v>21</v>
      </c>
      <c r="I244" t="s">
        <v>149</v>
      </c>
      <c r="J244">
        <v>165</v>
      </c>
      <c r="K244" t="s">
        <v>19</v>
      </c>
      <c r="L244">
        <v>2006</v>
      </c>
    </row>
    <row r="245" spans="1:12">
      <c r="A245" t="s">
        <v>174</v>
      </c>
      <c r="B245" t="s">
        <v>189</v>
      </c>
      <c r="C245" t="s">
        <v>190</v>
      </c>
      <c r="D245" t="s">
        <v>191</v>
      </c>
      <c r="E245" t="s">
        <v>192</v>
      </c>
      <c r="F245" t="s">
        <v>145</v>
      </c>
      <c r="G245" t="s">
        <v>163</v>
      </c>
      <c r="H245" t="s">
        <v>21</v>
      </c>
      <c r="I245" t="s">
        <v>149</v>
      </c>
      <c r="J245">
        <v>73</v>
      </c>
      <c r="K245" t="s">
        <v>19</v>
      </c>
      <c r="L245">
        <v>2006</v>
      </c>
    </row>
    <row r="246" spans="1:12">
      <c r="A246" t="s">
        <v>174</v>
      </c>
      <c r="B246" t="s">
        <v>198</v>
      </c>
      <c r="C246" t="s">
        <v>225</v>
      </c>
      <c r="D246" t="s">
        <v>226</v>
      </c>
      <c r="E246" t="s">
        <v>227</v>
      </c>
      <c r="F246" t="s">
        <v>95</v>
      </c>
      <c r="G246" t="s">
        <v>163</v>
      </c>
      <c r="H246" t="s">
        <v>21</v>
      </c>
      <c r="I246" t="s">
        <v>149</v>
      </c>
      <c r="J246">
        <v>70</v>
      </c>
      <c r="K246" t="s">
        <v>19</v>
      </c>
      <c r="L246">
        <v>2006</v>
      </c>
    </row>
    <row r="247" spans="1:12">
      <c r="A247" t="s">
        <v>174</v>
      </c>
      <c r="B247" t="s">
        <v>171</v>
      </c>
      <c r="C247" t="s">
        <v>173</v>
      </c>
      <c r="D247" t="s">
        <v>233</v>
      </c>
      <c r="E247" t="s">
        <v>230</v>
      </c>
      <c r="F247" t="s">
        <v>52</v>
      </c>
      <c r="G247" t="s">
        <v>163</v>
      </c>
      <c r="H247" t="s">
        <v>21</v>
      </c>
      <c r="I247" t="s">
        <v>149</v>
      </c>
      <c r="J247">
        <v>61</v>
      </c>
      <c r="K247" t="s">
        <v>19</v>
      </c>
      <c r="L247">
        <v>2006</v>
      </c>
    </row>
    <row r="248" spans="1:12">
      <c r="A248" t="s">
        <v>170</v>
      </c>
      <c r="B248" t="s">
        <v>179</v>
      </c>
      <c r="C248" t="s">
        <v>228</v>
      </c>
      <c r="D248" t="s">
        <v>236</v>
      </c>
      <c r="E248" t="s">
        <v>237</v>
      </c>
      <c r="F248" t="s">
        <v>147</v>
      </c>
      <c r="G248" t="s">
        <v>163</v>
      </c>
      <c r="H248" t="s">
        <v>21</v>
      </c>
      <c r="I248" t="s">
        <v>149</v>
      </c>
      <c r="J248">
        <v>50</v>
      </c>
      <c r="K248" t="s">
        <v>19</v>
      </c>
      <c r="L248">
        <v>2006</v>
      </c>
    </row>
    <row r="249" spans="1:12">
      <c r="A249" t="s">
        <v>174</v>
      </c>
      <c r="B249" t="s">
        <v>171</v>
      </c>
      <c r="C249" t="s">
        <v>173</v>
      </c>
      <c r="D249" t="s">
        <v>172</v>
      </c>
      <c r="E249" t="s">
        <v>175</v>
      </c>
      <c r="F249" t="s">
        <v>129</v>
      </c>
      <c r="G249" t="s">
        <v>163</v>
      </c>
      <c r="H249" t="s">
        <v>21</v>
      </c>
      <c r="I249" t="s">
        <v>149</v>
      </c>
      <c r="J249">
        <v>48</v>
      </c>
      <c r="K249" t="s">
        <v>19</v>
      </c>
      <c r="L249">
        <v>2006</v>
      </c>
    </row>
    <row r="250" spans="1:12">
      <c r="A250" t="s">
        <v>174</v>
      </c>
      <c r="B250" t="s">
        <v>211</v>
      </c>
      <c r="C250" t="s">
        <v>212</v>
      </c>
      <c r="D250" t="s">
        <v>213</v>
      </c>
      <c r="E250" t="s">
        <v>214</v>
      </c>
      <c r="F250" t="s">
        <v>34</v>
      </c>
      <c r="G250" t="s">
        <v>163</v>
      </c>
      <c r="H250" t="s">
        <v>21</v>
      </c>
      <c r="I250" t="s">
        <v>149</v>
      </c>
      <c r="J250">
        <v>43</v>
      </c>
      <c r="K250" t="s">
        <v>19</v>
      </c>
      <c r="L250">
        <v>2006</v>
      </c>
    </row>
    <row r="251" spans="1:12">
      <c r="A251" t="s">
        <v>170</v>
      </c>
      <c r="B251" t="s">
        <v>198</v>
      </c>
      <c r="C251" t="s">
        <v>199</v>
      </c>
      <c r="D251" t="s">
        <v>200</v>
      </c>
      <c r="E251" t="s">
        <v>201</v>
      </c>
      <c r="F251" t="s">
        <v>146</v>
      </c>
      <c r="G251" t="s">
        <v>163</v>
      </c>
      <c r="H251" t="s">
        <v>21</v>
      </c>
      <c r="I251" t="s">
        <v>149</v>
      </c>
      <c r="J251">
        <v>38</v>
      </c>
      <c r="K251" t="s">
        <v>19</v>
      </c>
      <c r="L251">
        <v>2006</v>
      </c>
    </row>
    <row r="252" spans="1:12">
      <c r="A252" t="s">
        <v>174</v>
      </c>
      <c r="B252" t="s">
        <v>198</v>
      </c>
      <c r="C252" t="s">
        <v>231</v>
      </c>
      <c r="D252" t="s">
        <v>235</v>
      </c>
      <c r="E252" t="s">
        <v>230</v>
      </c>
      <c r="F252" t="s">
        <v>238</v>
      </c>
      <c r="G252" t="s">
        <v>163</v>
      </c>
      <c r="H252" t="s">
        <v>21</v>
      </c>
      <c r="I252" t="s">
        <v>149</v>
      </c>
      <c r="J252">
        <v>35</v>
      </c>
      <c r="K252" t="s">
        <v>19</v>
      </c>
      <c r="L252">
        <v>2006</v>
      </c>
    </row>
    <row r="253" spans="1:12">
      <c r="A253" t="s">
        <v>170</v>
      </c>
      <c r="B253" t="s">
        <v>194</v>
      </c>
      <c r="C253" t="s">
        <v>195</v>
      </c>
      <c r="D253" t="s">
        <v>196</v>
      </c>
      <c r="E253" t="s">
        <v>197</v>
      </c>
      <c r="F253" t="s">
        <v>151</v>
      </c>
      <c r="G253" t="s">
        <v>163</v>
      </c>
      <c r="H253" t="s">
        <v>21</v>
      </c>
      <c r="I253" t="s">
        <v>149</v>
      </c>
      <c r="J253">
        <v>31</v>
      </c>
      <c r="K253" t="s">
        <v>19</v>
      </c>
      <c r="L253">
        <v>2006</v>
      </c>
    </row>
    <row r="254" spans="1:12">
      <c r="A254" t="s">
        <v>174</v>
      </c>
      <c r="B254" t="s">
        <v>183</v>
      </c>
      <c r="C254" t="s">
        <v>216</v>
      </c>
      <c r="D254" t="s">
        <v>216</v>
      </c>
      <c r="E254" t="s">
        <v>217</v>
      </c>
      <c r="F254" t="s">
        <v>35</v>
      </c>
      <c r="G254" t="s">
        <v>163</v>
      </c>
      <c r="H254" t="s">
        <v>21</v>
      </c>
      <c r="I254" t="s">
        <v>149</v>
      </c>
      <c r="J254">
        <v>29</v>
      </c>
      <c r="K254" t="s">
        <v>19</v>
      </c>
      <c r="L254">
        <v>2006</v>
      </c>
    </row>
    <row r="255" spans="1:12">
      <c r="A255" t="s">
        <v>174</v>
      </c>
      <c r="B255" t="s">
        <v>171</v>
      </c>
      <c r="C255" t="s">
        <v>173</v>
      </c>
      <c r="D255" t="s">
        <v>172</v>
      </c>
      <c r="E255" t="s">
        <v>175</v>
      </c>
      <c r="F255" t="s">
        <v>129</v>
      </c>
      <c r="G255" t="s">
        <v>163</v>
      </c>
      <c r="H255" t="s">
        <v>22</v>
      </c>
      <c r="I255" t="s">
        <v>149</v>
      </c>
      <c r="J255">
        <v>0.16669999999999999</v>
      </c>
      <c r="K255" t="s">
        <v>23</v>
      </c>
      <c r="L255">
        <v>2006</v>
      </c>
    </row>
    <row r="256" spans="1:12">
      <c r="A256" t="s">
        <v>174</v>
      </c>
      <c r="B256" t="s">
        <v>171</v>
      </c>
      <c r="C256" t="s">
        <v>173</v>
      </c>
      <c r="D256" t="s">
        <v>233</v>
      </c>
      <c r="E256" t="s">
        <v>230</v>
      </c>
      <c r="F256" t="s">
        <v>52</v>
      </c>
      <c r="G256" t="s">
        <v>163</v>
      </c>
      <c r="H256" t="s">
        <v>22</v>
      </c>
      <c r="I256" t="s">
        <v>149</v>
      </c>
      <c r="J256">
        <v>0.24590000000000001</v>
      </c>
      <c r="K256" t="s">
        <v>23</v>
      </c>
      <c r="L256">
        <v>2006</v>
      </c>
    </row>
    <row r="257" spans="1:12">
      <c r="A257" t="s">
        <v>174</v>
      </c>
      <c r="B257" t="s">
        <v>179</v>
      </c>
      <c r="C257" t="s">
        <v>180</v>
      </c>
      <c r="D257" t="s">
        <v>181</v>
      </c>
      <c r="E257" t="s">
        <v>182</v>
      </c>
      <c r="F257" t="s">
        <v>150</v>
      </c>
      <c r="G257" t="s">
        <v>163</v>
      </c>
      <c r="H257" t="s">
        <v>22</v>
      </c>
      <c r="I257" t="s">
        <v>149</v>
      </c>
      <c r="J257">
        <v>0.2485</v>
      </c>
      <c r="K257" t="s">
        <v>23</v>
      </c>
      <c r="L257">
        <v>2006</v>
      </c>
    </row>
    <row r="258" spans="1:12">
      <c r="A258" t="s">
        <v>170</v>
      </c>
      <c r="B258" t="s">
        <v>179</v>
      </c>
      <c r="C258" t="s">
        <v>228</v>
      </c>
      <c r="D258" t="s">
        <v>236</v>
      </c>
      <c r="E258" t="s">
        <v>237</v>
      </c>
      <c r="F258" t="s">
        <v>147</v>
      </c>
      <c r="G258" t="s">
        <v>163</v>
      </c>
      <c r="H258" t="s">
        <v>22</v>
      </c>
      <c r="I258" t="s">
        <v>149</v>
      </c>
      <c r="J258">
        <v>0.4</v>
      </c>
      <c r="K258" t="s">
        <v>23</v>
      </c>
      <c r="L258">
        <v>2006</v>
      </c>
    </row>
    <row r="259" spans="1:12">
      <c r="A259" t="s">
        <v>170</v>
      </c>
      <c r="B259" t="s">
        <v>198</v>
      </c>
      <c r="C259" t="s">
        <v>199</v>
      </c>
      <c r="D259" t="s">
        <v>200</v>
      </c>
      <c r="E259" t="s">
        <v>201</v>
      </c>
      <c r="F259" t="s">
        <v>146</v>
      </c>
      <c r="G259" t="s">
        <v>163</v>
      </c>
      <c r="H259" t="s">
        <v>22</v>
      </c>
      <c r="I259" t="s">
        <v>149</v>
      </c>
      <c r="J259">
        <v>0.42109999999999997</v>
      </c>
      <c r="K259" t="s">
        <v>23</v>
      </c>
      <c r="L259">
        <v>2006</v>
      </c>
    </row>
    <row r="260" spans="1:12">
      <c r="A260" t="s">
        <v>174</v>
      </c>
      <c r="B260" t="s">
        <v>183</v>
      </c>
      <c r="C260" t="s">
        <v>216</v>
      </c>
      <c r="D260" t="s">
        <v>216</v>
      </c>
      <c r="E260" t="s">
        <v>217</v>
      </c>
      <c r="F260" t="s">
        <v>35</v>
      </c>
      <c r="G260" t="s">
        <v>163</v>
      </c>
      <c r="H260" t="s">
        <v>22</v>
      </c>
      <c r="I260" t="s">
        <v>149</v>
      </c>
      <c r="J260">
        <v>0.48280000000000001</v>
      </c>
      <c r="K260" t="s">
        <v>23</v>
      </c>
      <c r="L260">
        <v>2006</v>
      </c>
    </row>
    <row r="261" spans="1:12">
      <c r="A261" t="s">
        <v>170</v>
      </c>
      <c r="B261" t="s">
        <v>194</v>
      </c>
      <c r="C261" t="s">
        <v>195</v>
      </c>
      <c r="D261" t="s">
        <v>196</v>
      </c>
      <c r="E261" t="s">
        <v>197</v>
      </c>
      <c r="F261" t="s">
        <v>151</v>
      </c>
      <c r="G261" t="s">
        <v>163</v>
      </c>
      <c r="H261" t="s">
        <v>22</v>
      </c>
      <c r="I261" t="s">
        <v>149</v>
      </c>
      <c r="J261">
        <v>0.4839</v>
      </c>
      <c r="K261" t="s">
        <v>23</v>
      </c>
      <c r="L261">
        <v>2006</v>
      </c>
    </row>
    <row r="262" spans="1:12">
      <c r="A262" t="s">
        <v>174</v>
      </c>
      <c r="B262" t="s">
        <v>198</v>
      </c>
      <c r="C262" t="s">
        <v>231</v>
      </c>
      <c r="D262" t="s">
        <v>235</v>
      </c>
      <c r="E262" t="s">
        <v>230</v>
      </c>
      <c r="F262" t="s">
        <v>238</v>
      </c>
      <c r="G262" t="s">
        <v>163</v>
      </c>
      <c r="H262" t="s">
        <v>22</v>
      </c>
      <c r="I262" t="s">
        <v>149</v>
      </c>
      <c r="J262">
        <v>0.54290000000000005</v>
      </c>
      <c r="K262" t="s">
        <v>23</v>
      </c>
      <c r="L262">
        <v>2006</v>
      </c>
    </row>
    <row r="263" spans="1:12">
      <c r="A263" t="s">
        <v>174</v>
      </c>
      <c r="B263" t="s">
        <v>198</v>
      </c>
      <c r="C263" t="s">
        <v>225</v>
      </c>
      <c r="D263" t="s">
        <v>226</v>
      </c>
      <c r="E263" t="s">
        <v>227</v>
      </c>
      <c r="F263" t="s">
        <v>95</v>
      </c>
      <c r="G263" t="s">
        <v>163</v>
      </c>
      <c r="H263" t="s">
        <v>22</v>
      </c>
      <c r="I263" t="s">
        <v>149</v>
      </c>
      <c r="J263">
        <v>0.57140000000000002</v>
      </c>
      <c r="K263" t="s">
        <v>23</v>
      </c>
      <c r="L263">
        <v>2006</v>
      </c>
    </row>
    <row r="264" spans="1:12">
      <c r="A264" t="s">
        <v>174</v>
      </c>
      <c r="B264" t="s">
        <v>211</v>
      </c>
      <c r="C264" t="s">
        <v>212</v>
      </c>
      <c r="D264" t="s">
        <v>213</v>
      </c>
      <c r="E264" t="s">
        <v>214</v>
      </c>
      <c r="F264" t="s">
        <v>34</v>
      </c>
      <c r="G264" t="s">
        <v>163</v>
      </c>
      <c r="H264" t="s">
        <v>22</v>
      </c>
      <c r="I264" t="s">
        <v>149</v>
      </c>
      <c r="J264">
        <v>0.60470000000000002</v>
      </c>
      <c r="K264" t="s">
        <v>23</v>
      </c>
      <c r="L264">
        <v>2006</v>
      </c>
    </row>
    <row r="265" spans="1:12">
      <c r="A265" t="s">
        <v>174</v>
      </c>
      <c r="B265" t="s">
        <v>189</v>
      </c>
      <c r="C265" t="s">
        <v>190</v>
      </c>
      <c r="D265" t="s">
        <v>191</v>
      </c>
      <c r="E265" t="s">
        <v>192</v>
      </c>
      <c r="F265" t="s">
        <v>145</v>
      </c>
      <c r="G265" t="s">
        <v>163</v>
      </c>
      <c r="H265" t="s">
        <v>22</v>
      </c>
      <c r="I265" t="s">
        <v>149</v>
      </c>
      <c r="J265">
        <v>0.6986</v>
      </c>
      <c r="K265" t="s">
        <v>23</v>
      </c>
      <c r="L265">
        <v>2006</v>
      </c>
    </row>
    <row r="266" spans="1:12">
      <c r="A266" t="s">
        <v>174</v>
      </c>
      <c r="B266" t="s">
        <v>211</v>
      </c>
      <c r="C266" t="s">
        <v>212</v>
      </c>
      <c r="D266" t="s">
        <v>213</v>
      </c>
      <c r="E266" t="s">
        <v>214</v>
      </c>
      <c r="F266" t="s">
        <v>34</v>
      </c>
      <c r="G266" t="s">
        <v>163</v>
      </c>
      <c r="H266" t="s">
        <v>24</v>
      </c>
      <c r="I266" t="s">
        <v>149</v>
      </c>
      <c r="J266">
        <v>3</v>
      </c>
      <c r="K266" t="s">
        <v>19</v>
      </c>
      <c r="L266">
        <v>2006</v>
      </c>
    </row>
    <row r="267" spans="1:12">
      <c r="A267" t="s">
        <v>174</v>
      </c>
      <c r="B267" t="s">
        <v>179</v>
      </c>
      <c r="C267" t="s">
        <v>180</v>
      </c>
      <c r="D267" t="s">
        <v>181</v>
      </c>
      <c r="E267" t="s">
        <v>182</v>
      </c>
      <c r="F267" t="s">
        <v>150</v>
      </c>
      <c r="G267" t="s">
        <v>163</v>
      </c>
      <c r="H267" t="s">
        <v>24</v>
      </c>
      <c r="I267" t="s">
        <v>149</v>
      </c>
      <c r="J267">
        <v>1</v>
      </c>
      <c r="K267" t="s">
        <v>19</v>
      </c>
      <c r="L267">
        <v>2006</v>
      </c>
    </row>
    <row r="268" spans="1:12">
      <c r="A268" t="s">
        <v>174</v>
      </c>
      <c r="B268" t="s">
        <v>171</v>
      </c>
      <c r="C268" t="s">
        <v>173</v>
      </c>
      <c r="D268" t="s">
        <v>172</v>
      </c>
      <c r="E268" t="s">
        <v>175</v>
      </c>
      <c r="F268" t="s">
        <v>129</v>
      </c>
      <c r="G268" t="s">
        <v>163</v>
      </c>
      <c r="H268" t="s">
        <v>24</v>
      </c>
      <c r="I268" t="s">
        <v>149</v>
      </c>
      <c r="J268">
        <v>0</v>
      </c>
      <c r="K268" t="s">
        <v>19</v>
      </c>
      <c r="L268">
        <v>2006</v>
      </c>
    </row>
    <row r="269" spans="1:12">
      <c r="A269" t="s">
        <v>174</v>
      </c>
      <c r="B269" t="s">
        <v>189</v>
      </c>
      <c r="C269" t="s">
        <v>190</v>
      </c>
      <c r="D269" t="s">
        <v>191</v>
      </c>
      <c r="E269" t="s">
        <v>192</v>
      </c>
      <c r="F269" t="s">
        <v>145</v>
      </c>
      <c r="G269" t="s">
        <v>163</v>
      </c>
      <c r="H269" t="s">
        <v>24</v>
      </c>
      <c r="I269" t="s">
        <v>149</v>
      </c>
      <c r="J269">
        <v>0</v>
      </c>
      <c r="K269" t="s">
        <v>19</v>
      </c>
      <c r="L269">
        <v>2006</v>
      </c>
    </row>
    <row r="270" spans="1:12">
      <c r="A270" t="s">
        <v>170</v>
      </c>
      <c r="B270" t="s">
        <v>198</v>
      </c>
      <c r="C270" t="s">
        <v>199</v>
      </c>
      <c r="D270" t="s">
        <v>200</v>
      </c>
      <c r="E270" t="s">
        <v>201</v>
      </c>
      <c r="F270" t="s">
        <v>146</v>
      </c>
      <c r="G270" t="s">
        <v>163</v>
      </c>
      <c r="H270" t="s">
        <v>24</v>
      </c>
      <c r="I270" t="s">
        <v>149</v>
      </c>
      <c r="J270">
        <v>0</v>
      </c>
      <c r="K270" t="s">
        <v>19</v>
      </c>
      <c r="L270">
        <v>2006</v>
      </c>
    </row>
    <row r="271" spans="1:12">
      <c r="A271" t="s">
        <v>170</v>
      </c>
      <c r="B271" t="s">
        <v>194</v>
      </c>
      <c r="C271" t="s">
        <v>195</v>
      </c>
      <c r="D271" t="s">
        <v>196</v>
      </c>
      <c r="E271" t="s">
        <v>197</v>
      </c>
      <c r="F271" t="s">
        <v>151</v>
      </c>
      <c r="G271" t="s">
        <v>163</v>
      </c>
      <c r="H271" t="s">
        <v>24</v>
      </c>
      <c r="I271" t="s">
        <v>149</v>
      </c>
      <c r="J271">
        <v>0</v>
      </c>
      <c r="K271" t="s">
        <v>19</v>
      </c>
      <c r="L271">
        <v>2006</v>
      </c>
    </row>
    <row r="272" spans="1:12">
      <c r="A272" t="s">
        <v>174</v>
      </c>
      <c r="B272" t="s">
        <v>183</v>
      </c>
      <c r="C272" t="s">
        <v>216</v>
      </c>
      <c r="D272" t="s">
        <v>216</v>
      </c>
      <c r="E272" t="s">
        <v>217</v>
      </c>
      <c r="F272" t="s">
        <v>35</v>
      </c>
      <c r="G272" t="s">
        <v>163</v>
      </c>
      <c r="H272" t="s">
        <v>24</v>
      </c>
      <c r="I272" t="s">
        <v>149</v>
      </c>
      <c r="J272">
        <v>0</v>
      </c>
      <c r="K272" t="s">
        <v>19</v>
      </c>
      <c r="L272">
        <v>2006</v>
      </c>
    </row>
    <row r="273" spans="1:12">
      <c r="A273" t="s">
        <v>170</v>
      </c>
      <c r="B273" t="s">
        <v>179</v>
      </c>
      <c r="C273" t="s">
        <v>228</v>
      </c>
      <c r="D273" t="s">
        <v>236</v>
      </c>
      <c r="E273" t="s">
        <v>237</v>
      </c>
      <c r="F273" t="s">
        <v>147</v>
      </c>
      <c r="G273" t="s">
        <v>163</v>
      </c>
      <c r="H273" t="s">
        <v>24</v>
      </c>
      <c r="I273" t="s">
        <v>149</v>
      </c>
      <c r="J273">
        <v>0</v>
      </c>
      <c r="K273" t="s">
        <v>19</v>
      </c>
      <c r="L273">
        <v>2006</v>
      </c>
    </row>
    <row r="274" spans="1:12">
      <c r="A274" t="s">
        <v>174</v>
      </c>
      <c r="B274" t="s">
        <v>171</v>
      </c>
      <c r="C274" t="s">
        <v>173</v>
      </c>
      <c r="D274" t="s">
        <v>233</v>
      </c>
      <c r="E274" t="s">
        <v>230</v>
      </c>
      <c r="F274" t="s">
        <v>52</v>
      </c>
      <c r="G274" t="s">
        <v>163</v>
      </c>
      <c r="H274" t="s">
        <v>24</v>
      </c>
      <c r="I274" t="s">
        <v>149</v>
      </c>
      <c r="J274">
        <v>0</v>
      </c>
      <c r="K274" t="s">
        <v>19</v>
      </c>
      <c r="L274">
        <v>2006</v>
      </c>
    </row>
    <row r="275" spans="1:12">
      <c r="A275" t="s">
        <v>174</v>
      </c>
      <c r="B275" t="s">
        <v>198</v>
      </c>
      <c r="C275" t="s">
        <v>225</v>
      </c>
      <c r="D275" t="s">
        <v>226</v>
      </c>
      <c r="E275" t="s">
        <v>227</v>
      </c>
      <c r="F275" t="s">
        <v>95</v>
      </c>
      <c r="G275" t="s">
        <v>163</v>
      </c>
      <c r="H275" t="s">
        <v>24</v>
      </c>
      <c r="I275" t="s">
        <v>149</v>
      </c>
      <c r="J275">
        <v>0</v>
      </c>
      <c r="K275" t="s">
        <v>19</v>
      </c>
      <c r="L275">
        <v>2006</v>
      </c>
    </row>
    <row r="276" spans="1:12">
      <c r="A276" t="s">
        <v>174</v>
      </c>
      <c r="B276" t="s">
        <v>198</v>
      </c>
      <c r="C276" t="s">
        <v>231</v>
      </c>
      <c r="D276" t="s">
        <v>235</v>
      </c>
      <c r="E276" t="s">
        <v>230</v>
      </c>
      <c r="F276" t="s">
        <v>238</v>
      </c>
      <c r="G276" t="s">
        <v>163</v>
      </c>
      <c r="H276" t="s">
        <v>24</v>
      </c>
      <c r="I276" t="s">
        <v>149</v>
      </c>
      <c r="J276">
        <v>0</v>
      </c>
      <c r="K276" t="s">
        <v>19</v>
      </c>
      <c r="L276">
        <v>2006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63"/>
  <sheetViews>
    <sheetView workbookViewId="0">
      <selection activeCell="I12" sqref="I12"/>
    </sheetView>
  </sheetViews>
  <sheetFormatPr defaultColWidth="8.140625" defaultRowHeight="17.25" customHeight="1"/>
  <sheetData>
    <row r="1" spans="1:33" ht="17.25" customHeight="1">
      <c r="A1" s="50" t="s">
        <v>561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4" spans="1:33" ht="17.25" customHeight="1">
      <c r="A4" s="7" t="s">
        <v>11</v>
      </c>
      <c r="B4" t="s">
        <v>149</v>
      </c>
      <c r="J4" s="7" t="s">
        <v>11</v>
      </c>
      <c r="K4" t="s">
        <v>149</v>
      </c>
    </row>
    <row r="5" spans="1:33" ht="17.25" customHeight="1">
      <c r="K5" t="s">
        <v>253</v>
      </c>
      <c r="L5">
        <v>0</v>
      </c>
      <c r="M5">
        <v>0</v>
      </c>
      <c r="N5">
        <v>0</v>
      </c>
      <c r="O5">
        <v>1</v>
      </c>
      <c r="P5">
        <v>0</v>
      </c>
    </row>
    <row r="6" spans="1:33" ht="17.25" customHeight="1">
      <c r="A6" s="9" t="s">
        <v>250</v>
      </c>
      <c r="B6" s="10"/>
      <c r="C6" s="10"/>
      <c r="D6" s="10"/>
      <c r="E6" s="10"/>
      <c r="F6" s="10"/>
      <c r="G6" s="10"/>
      <c r="J6" s="9" t="s">
        <v>252</v>
      </c>
      <c r="K6" s="10"/>
      <c r="L6" s="10"/>
      <c r="M6" s="10"/>
      <c r="N6" s="10"/>
      <c r="O6" s="10"/>
      <c r="P6" s="10"/>
      <c r="R6">
        <f>MAX(R9:R63)</f>
        <v>21</v>
      </c>
      <c r="S6">
        <f>MAX(S9:S63)</f>
        <v>53</v>
      </c>
      <c r="T6">
        <f>MAX(T9:T63)</f>
        <v>55</v>
      </c>
      <c r="U6">
        <f>MAX(U9:U63)</f>
        <v>55</v>
      </c>
      <c r="V6">
        <f>MAX(V9:V63)</f>
        <v>6</v>
      </c>
      <c r="Y6">
        <f>MAX(Y9:Y63)</f>
        <v>3</v>
      </c>
      <c r="Z6">
        <f>MAX(Z9:Z63)</f>
        <v>6</v>
      </c>
      <c r="AA6">
        <f>MAX(AA9:AA63)</f>
        <v>6</v>
      </c>
      <c r="AB6">
        <f>MAX(AB9:AB63)</f>
        <v>6</v>
      </c>
      <c r="AC6">
        <f>MAX(AC9:AC63)</f>
        <v>6</v>
      </c>
    </row>
    <row r="7" spans="1:33" ht="17.25" customHeight="1">
      <c r="A7" s="10"/>
      <c r="B7" s="10"/>
      <c r="C7" s="11" t="s">
        <v>17</v>
      </c>
      <c r="D7" s="11" t="s">
        <v>20</v>
      </c>
      <c r="E7" s="11" t="s">
        <v>21</v>
      </c>
      <c r="F7" s="11" t="s">
        <v>22</v>
      </c>
      <c r="G7" s="11" t="s">
        <v>24</v>
      </c>
      <c r="J7" s="10"/>
      <c r="K7" s="10"/>
      <c r="L7" s="11" t="s">
        <v>17</v>
      </c>
      <c r="M7" s="11" t="s">
        <v>20</v>
      </c>
      <c r="N7" s="11" t="s">
        <v>21</v>
      </c>
      <c r="O7" s="11" t="s">
        <v>22</v>
      </c>
      <c r="P7" s="11" t="s">
        <v>24</v>
      </c>
      <c r="R7" t="str">
        <f>L7</f>
        <v>Felvételiben legjobb középiskolából jött</v>
      </c>
      <c r="S7" t="str">
        <f t="shared" ref="S7:V8" si="0">M7</f>
        <v>Felvettek pontátlaga</v>
      </c>
      <c r="T7" t="str">
        <f t="shared" si="0"/>
        <v>Jelentkezők száma első helyen</v>
      </c>
      <c r="U7" t="str">
        <f t="shared" si="0"/>
        <v>Jelentkezőkből bejutottak aránya</v>
      </c>
      <c r="V7" t="str">
        <f t="shared" si="0"/>
        <v>OKTV-helyezettek száma</v>
      </c>
      <c r="W7" t="s">
        <v>255</v>
      </c>
      <c r="Y7" t="str">
        <f>R7</f>
        <v>Felvételiben legjobb középiskolából jött</v>
      </c>
      <c r="Z7" t="str">
        <f t="shared" ref="Z7:AC7" si="1">S7</f>
        <v>Felvettek pontátlaga</v>
      </c>
      <c r="AA7" t="str">
        <f t="shared" si="1"/>
        <v>Jelentkezők száma első helyen</v>
      </c>
      <c r="AB7" t="str">
        <f t="shared" si="1"/>
        <v>Jelentkezőkből bejutottak aránya</v>
      </c>
      <c r="AC7" t="str">
        <f t="shared" si="1"/>
        <v>OKTV-helyezettek száma</v>
      </c>
      <c r="AD7" t="s">
        <v>255</v>
      </c>
    </row>
    <row r="8" spans="1:33" ht="17.25" customHeight="1">
      <c r="A8" s="10"/>
      <c r="B8" s="10"/>
      <c r="C8" s="11" t="s">
        <v>19</v>
      </c>
      <c r="D8" s="11" t="s">
        <v>251</v>
      </c>
      <c r="E8" s="11" t="s">
        <v>19</v>
      </c>
      <c r="F8" s="11" t="s">
        <v>23</v>
      </c>
      <c r="G8" s="11" t="s">
        <v>19</v>
      </c>
      <c r="J8" s="10"/>
      <c r="K8" s="10"/>
      <c r="L8" s="11" t="s">
        <v>19</v>
      </c>
      <c r="M8" s="11" t="s">
        <v>251</v>
      </c>
      <c r="N8" s="11" t="s">
        <v>19</v>
      </c>
      <c r="O8" s="11" t="s">
        <v>23</v>
      </c>
      <c r="P8" s="11" t="s">
        <v>19</v>
      </c>
      <c r="R8" t="str">
        <f>L8</f>
        <v>fő</v>
      </c>
      <c r="S8" t="str">
        <f t="shared" si="0"/>
        <v>(üres)</v>
      </c>
      <c r="T8" t="str">
        <f t="shared" si="0"/>
        <v>fő</v>
      </c>
      <c r="U8" t="str">
        <f t="shared" si="0"/>
        <v>%</v>
      </c>
      <c r="V8" t="str">
        <f t="shared" si="0"/>
        <v>fő</v>
      </c>
      <c r="W8" t="s">
        <v>254</v>
      </c>
      <c r="Y8" t="str">
        <f t="shared" ref="Y8:AC8" si="2">S8</f>
        <v>(üres)</v>
      </c>
      <c r="Z8" t="str">
        <f t="shared" si="2"/>
        <v>fő</v>
      </c>
      <c r="AA8" t="str">
        <f t="shared" si="2"/>
        <v>%</v>
      </c>
      <c r="AB8" t="str">
        <f t="shared" si="2"/>
        <v>fő</v>
      </c>
      <c r="AC8" t="str">
        <f t="shared" si="2"/>
        <v>pont</v>
      </c>
      <c r="AD8" t="s">
        <v>254</v>
      </c>
    </row>
    <row r="9" spans="1:33" ht="17.25" customHeight="1">
      <c r="A9" s="48">
        <v>2006</v>
      </c>
      <c r="B9" s="11" t="s">
        <v>129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J9" s="48">
        <v>2006</v>
      </c>
      <c r="K9" s="11" t="s">
        <v>129</v>
      </c>
      <c r="L9" s="8">
        <v>1</v>
      </c>
      <c r="M9" s="8">
        <v>141.69999999999999</v>
      </c>
      <c r="N9" s="8">
        <v>48</v>
      </c>
      <c r="O9" s="8">
        <v>0.16669999999999999</v>
      </c>
      <c r="P9" s="8">
        <v>0</v>
      </c>
      <c r="R9">
        <f>RANK(L9,L$9:L$63,L$5)</f>
        <v>10</v>
      </c>
      <c r="S9">
        <f t="shared" ref="S9:S63" si="3">RANK(M9,M$9:M$63,M$5)</f>
        <v>31</v>
      </c>
      <c r="T9">
        <f t="shared" ref="T9:T63" si="4">RANK(N9,N$9:N$63,N$5)</f>
        <v>17</v>
      </c>
      <c r="U9">
        <f t="shared" ref="U9:U63" si="5">RANK(O9,O$9:O$63,O$5)</f>
        <v>9</v>
      </c>
      <c r="V9">
        <f t="shared" ref="V9:V63" si="6">RANK(P9,P$9:P$63,P$5)</f>
        <v>6</v>
      </c>
      <c r="W9">
        <v>100</v>
      </c>
      <c r="Y9">
        <f>IF(R9&lt;8,1,IF(R9&lt;15,2,3))</f>
        <v>2</v>
      </c>
      <c r="Z9">
        <f>INT(S9/10)+1</f>
        <v>4</v>
      </c>
      <c r="AA9">
        <f>INT(T9/10)+1</f>
        <v>2</v>
      </c>
      <c r="AB9">
        <f>INT(U9/10)+1</f>
        <v>1</v>
      </c>
      <c r="AC9">
        <f>V9</f>
        <v>6</v>
      </c>
      <c r="AD9">
        <f>W9</f>
        <v>100</v>
      </c>
      <c r="AE9">
        <v>2006</v>
      </c>
      <c r="AF9" t="s">
        <v>129</v>
      </c>
      <c r="AG9" t="str">
        <f>AE9&amp;AF9</f>
        <v>2006Budapesti Corvinus Egyetem Gazdálkodástudományi Kar (BCE-GTK)</v>
      </c>
    </row>
    <row r="10" spans="1:33" ht="17.25" customHeight="1">
      <c r="A10" s="49"/>
      <c r="B10" s="11" t="s">
        <v>150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J10" s="49"/>
      <c r="K10" s="11" t="s">
        <v>150</v>
      </c>
      <c r="L10" s="8">
        <v>10</v>
      </c>
      <c r="M10" s="8">
        <v>131.80000000000001</v>
      </c>
      <c r="N10" s="8">
        <v>165</v>
      </c>
      <c r="O10" s="8">
        <v>0.2485</v>
      </c>
      <c r="P10" s="8">
        <v>1</v>
      </c>
      <c r="R10">
        <f t="shared" ref="R10:R63" si="7">RANK(L10,L$9:L$63,L$5)</f>
        <v>1</v>
      </c>
      <c r="S10">
        <f t="shared" si="3"/>
        <v>34</v>
      </c>
      <c r="T10">
        <f t="shared" si="4"/>
        <v>1</v>
      </c>
      <c r="U10">
        <f t="shared" si="5"/>
        <v>25</v>
      </c>
      <c r="V10">
        <f t="shared" si="6"/>
        <v>3</v>
      </c>
      <c r="W10">
        <v>100</v>
      </c>
      <c r="Y10">
        <f t="shared" ref="Y10:Y63" si="8">IF(R10&lt;8,1,IF(R10&lt;15,2,3))</f>
        <v>1</v>
      </c>
      <c r="Z10">
        <f t="shared" ref="Z10:Z63" si="9">INT(S10/10)+1</f>
        <v>4</v>
      </c>
      <c r="AA10">
        <f t="shared" ref="AA10:AA63" si="10">INT(T10/10)+1</f>
        <v>1</v>
      </c>
      <c r="AB10">
        <f t="shared" ref="AB10:AB63" si="11">INT(U10/10)+1</f>
        <v>3</v>
      </c>
      <c r="AC10">
        <f t="shared" ref="AC10:AC63" si="12">V10</f>
        <v>3</v>
      </c>
      <c r="AD10">
        <f t="shared" ref="AD10:AD63" si="13">W10</f>
        <v>100</v>
      </c>
      <c r="AE10">
        <v>2006</v>
      </c>
      <c r="AF10" t="s">
        <v>150</v>
      </c>
      <c r="AG10" t="str">
        <f t="shared" ref="AG10:AG63" si="14">AE10&amp;AF10</f>
        <v>2006Debreceni Egyetem Agrárgazdasági és Vidékfejlesztési Kar (DE-AVK)</v>
      </c>
    </row>
    <row r="11" spans="1:33" ht="17.25" customHeight="1">
      <c r="A11" s="49"/>
      <c r="B11" s="11" t="s">
        <v>145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J11" s="49"/>
      <c r="K11" s="11" t="s">
        <v>145</v>
      </c>
      <c r="L11" s="8">
        <v>0</v>
      </c>
      <c r="M11" s="8">
        <v>115.3</v>
      </c>
      <c r="N11" s="8">
        <v>73</v>
      </c>
      <c r="O11" s="8">
        <v>0.6986</v>
      </c>
      <c r="P11" s="8">
        <v>0</v>
      </c>
      <c r="R11">
        <f t="shared" si="7"/>
        <v>21</v>
      </c>
      <c r="S11">
        <f t="shared" si="3"/>
        <v>48</v>
      </c>
      <c r="T11">
        <f t="shared" si="4"/>
        <v>9</v>
      </c>
      <c r="U11">
        <f t="shared" si="5"/>
        <v>52</v>
      </c>
      <c r="V11">
        <f t="shared" si="6"/>
        <v>6</v>
      </c>
      <c r="W11">
        <v>100</v>
      </c>
      <c r="Y11">
        <f t="shared" si="8"/>
        <v>3</v>
      </c>
      <c r="Z11">
        <f t="shared" si="9"/>
        <v>5</v>
      </c>
      <c r="AA11">
        <f t="shared" si="10"/>
        <v>1</v>
      </c>
      <c r="AB11">
        <f t="shared" si="11"/>
        <v>6</v>
      </c>
      <c r="AC11">
        <f t="shared" si="12"/>
        <v>6</v>
      </c>
      <c r="AD11">
        <f t="shared" si="13"/>
        <v>100</v>
      </c>
      <c r="AE11">
        <v>2006</v>
      </c>
      <c r="AF11" t="s">
        <v>145</v>
      </c>
      <c r="AG11" t="str">
        <f t="shared" si="14"/>
        <v>2006Kaposvári Egyetem Gazdaságtudományi Kar (KE-GTK)</v>
      </c>
    </row>
    <row r="12" spans="1:33" ht="17.25" customHeight="1">
      <c r="A12" s="49"/>
      <c r="B12" s="11" t="s">
        <v>151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J12" s="49"/>
      <c r="K12" s="11" t="s">
        <v>151</v>
      </c>
      <c r="L12" s="8">
        <v>0</v>
      </c>
      <c r="M12" s="8">
        <v>111.7</v>
      </c>
      <c r="N12" s="8">
        <v>31</v>
      </c>
      <c r="O12" s="8">
        <v>0.4839</v>
      </c>
      <c r="P12" s="8">
        <v>0</v>
      </c>
      <c r="R12">
        <f t="shared" si="7"/>
        <v>21</v>
      </c>
      <c r="S12">
        <f t="shared" si="3"/>
        <v>51</v>
      </c>
      <c r="T12">
        <f t="shared" si="4"/>
        <v>34</v>
      </c>
      <c r="U12">
        <f t="shared" si="5"/>
        <v>42</v>
      </c>
      <c r="V12">
        <f t="shared" si="6"/>
        <v>6</v>
      </c>
      <c r="W12">
        <v>100</v>
      </c>
      <c r="Y12">
        <f t="shared" si="8"/>
        <v>3</v>
      </c>
      <c r="Z12">
        <f t="shared" si="9"/>
        <v>6</v>
      </c>
      <c r="AA12">
        <f t="shared" si="10"/>
        <v>4</v>
      </c>
      <c r="AB12">
        <f t="shared" si="11"/>
        <v>5</v>
      </c>
      <c r="AC12">
        <f t="shared" si="12"/>
        <v>6</v>
      </c>
      <c r="AD12">
        <f t="shared" si="13"/>
        <v>100</v>
      </c>
      <c r="AE12">
        <v>2006</v>
      </c>
      <c r="AF12" t="s">
        <v>151</v>
      </c>
      <c r="AG12" t="str">
        <f t="shared" si="14"/>
        <v>2006Károly Róbert Főiskola Agrár- és Vidékfejlesztési Kar (KRF-AVK)</v>
      </c>
    </row>
    <row r="13" spans="1:33" ht="17.25" customHeight="1">
      <c r="A13" s="49"/>
      <c r="B13" s="11" t="s">
        <v>146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J13" s="49"/>
      <c r="K13" s="11" t="s">
        <v>146</v>
      </c>
      <c r="L13" s="8">
        <v>0</v>
      </c>
      <c r="M13" s="8">
        <v>116.8</v>
      </c>
      <c r="N13" s="8">
        <v>38</v>
      </c>
      <c r="O13" s="8">
        <v>0.42109999999999997</v>
      </c>
      <c r="P13" s="8">
        <v>0</v>
      </c>
      <c r="R13">
        <f t="shared" si="7"/>
        <v>21</v>
      </c>
      <c r="S13">
        <f t="shared" si="3"/>
        <v>46</v>
      </c>
      <c r="T13">
        <f t="shared" si="4"/>
        <v>27</v>
      </c>
      <c r="U13">
        <f t="shared" si="5"/>
        <v>39</v>
      </c>
      <c r="V13">
        <f t="shared" si="6"/>
        <v>6</v>
      </c>
      <c r="W13">
        <v>100</v>
      </c>
      <c r="Y13">
        <f t="shared" si="8"/>
        <v>3</v>
      </c>
      <c r="Z13">
        <f t="shared" si="9"/>
        <v>5</v>
      </c>
      <c r="AA13">
        <f t="shared" si="10"/>
        <v>3</v>
      </c>
      <c r="AB13">
        <f t="shared" si="11"/>
        <v>4</v>
      </c>
      <c r="AC13">
        <f t="shared" si="12"/>
        <v>6</v>
      </c>
      <c r="AD13">
        <f t="shared" si="13"/>
        <v>100</v>
      </c>
      <c r="AE13">
        <v>2006</v>
      </c>
      <c r="AF13" t="s">
        <v>146</v>
      </c>
      <c r="AG13" t="str">
        <f t="shared" si="14"/>
        <v>2006Kecskeméti Főiskola Kertészeti Főiskolai Kar (KF-KFK)</v>
      </c>
    </row>
    <row r="14" spans="1:33" ht="17.25" customHeight="1">
      <c r="A14" s="49"/>
      <c r="B14" s="11" t="s">
        <v>34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J14" s="49"/>
      <c r="K14" s="11" t="s">
        <v>34</v>
      </c>
      <c r="L14" s="8">
        <v>0</v>
      </c>
      <c r="M14" s="8">
        <v>116.5</v>
      </c>
      <c r="N14" s="8">
        <v>43</v>
      </c>
      <c r="O14" s="8">
        <v>0.60470000000000002</v>
      </c>
      <c r="P14" s="8">
        <v>3</v>
      </c>
      <c r="R14">
        <f t="shared" si="7"/>
        <v>21</v>
      </c>
      <c r="S14">
        <f t="shared" si="3"/>
        <v>47</v>
      </c>
      <c r="T14">
        <f t="shared" si="4"/>
        <v>21</v>
      </c>
      <c r="U14">
        <f t="shared" si="5"/>
        <v>49</v>
      </c>
      <c r="V14">
        <f t="shared" si="6"/>
        <v>1</v>
      </c>
      <c r="W14">
        <v>100</v>
      </c>
      <c r="Y14">
        <f t="shared" si="8"/>
        <v>3</v>
      </c>
      <c r="Z14">
        <f t="shared" si="9"/>
        <v>5</v>
      </c>
      <c r="AA14">
        <f t="shared" si="10"/>
        <v>3</v>
      </c>
      <c r="AB14">
        <f t="shared" si="11"/>
        <v>5</v>
      </c>
      <c r="AC14">
        <f t="shared" si="12"/>
        <v>1</v>
      </c>
      <c r="AD14">
        <f t="shared" si="13"/>
        <v>100</v>
      </c>
      <c r="AE14">
        <v>2006</v>
      </c>
      <c r="AF14" t="s">
        <v>34</v>
      </c>
      <c r="AG14" t="str">
        <f t="shared" si="14"/>
        <v>2006Nyugat-magyarországi Egyetem Mezőgazdaság- és Élelmiszertudományi Kar (NYME-MÉK)</v>
      </c>
    </row>
    <row r="15" spans="1:33" ht="17.25" customHeight="1">
      <c r="A15" s="49"/>
      <c r="B15" s="11" t="s">
        <v>35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J15" s="49"/>
      <c r="K15" s="11" t="s">
        <v>35</v>
      </c>
      <c r="L15" s="8">
        <v>0</v>
      </c>
      <c r="M15" s="8">
        <v>119.4</v>
      </c>
      <c r="N15" s="8">
        <v>29</v>
      </c>
      <c r="O15" s="8">
        <v>0.48280000000000001</v>
      </c>
      <c r="P15" s="8">
        <v>0</v>
      </c>
      <c r="R15">
        <f t="shared" si="7"/>
        <v>21</v>
      </c>
      <c r="S15">
        <f t="shared" si="3"/>
        <v>43</v>
      </c>
      <c r="T15">
        <f t="shared" si="4"/>
        <v>38</v>
      </c>
      <c r="U15">
        <f t="shared" si="5"/>
        <v>41</v>
      </c>
      <c r="V15">
        <f t="shared" si="6"/>
        <v>6</v>
      </c>
      <c r="W15">
        <v>100</v>
      </c>
      <c r="Y15">
        <f t="shared" si="8"/>
        <v>3</v>
      </c>
      <c r="Z15">
        <f t="shared" si="9"/>
        <v>5</v>
      </c>
      <c r="AA15">
        <f t="shared" si="10"/>
        <v>4</v>
      </c>
      <c r="AB15">
        <f t="shared" si="11"/>
        <v>5</v>
      </c>
      <c r="AC15">
        <f t="shared" si="12"/>
        <v>6</v>
      </c>
      <c r="AD15">
        <f t="shared" si="13"/>
        <v>100</v>
      </c>
      <c r="AE15">
        <v>2006</v>
      </c>
      <c r="AF15" t="s">
        <v>35</v>
      </c>
      <c r="AG15" t="str">
        <f t="shared" si="14"/>
        <v>2006Pannon Egyetem Georgikon Kar (PE-GK)</v>
      </c>
    </row>
    <row r="16" spans="1:33" ht="17.25" customHeight="1">
      <c r="A16" s="49"/>
      <c r="B16" s="11" t="s">
        <v>95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J16" s="49"/>
      <c r="K16" s="11" t="s">
        <v>95</v>
      </c>
      <c r="L16" s="8">
        <v>1</v>
      </c>
      <c r="M16" s="8">
        <v>118.8</v>
      </c>
      <c r="N16" s="8">
        <v>70</v>
      </c>
      <c r="O16" s="8">
        <v>0.57140000000000002</v>
      </c>
      <c r="P16" s="8">
        <v>0</v>
      </c>
      <c r="R16">
        <f t="shared" si="7"/>
        <v>10</v>
      </c>
      <c r="S16">
        <f t="shared" si="3"/>
        <v>45</v>
      </c>
      <c r="T16">
        <f t="shared" si="4"/>
        <v>12</v>
      </c>
      <c r="U16">
        <f t="shared" si="5"/>
        <v>46</v>
      </c>
      <c r="V16">
        <f t="shared" si="6"/>
        <v>6</v>
      </c>
      <c r="W16">
        <v>100</v>
      </c>
      <c r="Y16">
        <f t="shared" si="8"/>
        <v>2</v>
      </c>
      <c r="Z16">
        <f t="shared" si="9"/>
        <v>5</v>
      </c>
      <c r="AA16">
        <f t="shared" si="10"/>
        <v>2</v>
      </c>
      <c r="AB16">
        <f t="shared" si="11"/>
        <v>5</v>
      </c>
      <c r="AC16">
        <f t="shared" si="12"/>
        <v>6</v>
      </c>
      <c r="AD16">
        <f t="shared" si="13"/>
        <v>100</v>
      </c>
      <c r="AE16">
        <v>2006</v>
      </c>
      <c r="AF16" t="s">
        <v>95</v>
      </c>
      <c r="AG16" t="str">
        <f t="shared" si="14"/>
        <v>2006Szegedi Tudományegyetem Mérnöki Kar (SZTE-MK)</v>
      </c>
    </row>
    <row r="17" spans="1:33" ht="17.25" customHeight="1">
      <c r="A17" s="49"/>
      <c r="B17" s="11" t="s">
        <v>52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J17" s="49"/>
      <c r="K17" s="11" t="s">
        <v>52</v>
      </c>
      <c r="L17" s="8">
        <v>0</v>
      </c>
      <c r="M17" s="8">
        <v>133.4</v>
      </c>
      <c r="N17" s="8">
        <v>61</v>
      </c>
      <c r="O17" s="8">
        <v>0.24590000000000001</v>
      </c>
      <c r="P17" s="8">
        <v>0</v>
      </c>
      <c r="R17">
        <f t="shared" si="7"/>
        <v>21</v>
      </c>
      <c r="S17">
        <f t="shared" si="3"/>
        <v>32</v>
      </c>
      <c r="T17">
        <f t="shared" si="4"/>
        <v>14</v>
      </c>
      <c r="U17">
        <f t="shared" si="5"/>
        <v>24</v>
      </c>
      <c r="V17">
        <f t="shared" si="6"/>
        <v>6</v>
      </c>
      <c r="W17">
        <v>100</v>
      </c>
      <c r="Y17">
        <f t="shared" si="8"/>
        <v>3</v>
      </c>
      <c r="Z17">
        <f t="shared" si="9"/>
        <v>4</v>
      </c>
      <c r="AA17">
        <f t="shared" si="10"/>
        <v>2</v>
      </c>
      <c r="AB17">
        <f t="shared" si="11"/>
        <v>3</v>
      </c>
      <c r="AC17">
        <f t="shared" si="12"/>
        <v>6</v>
      </c>
      <c r="AD17">
        <f t="shared" si="13"/>
        <v>100</v>
      </c>
      <c r="AE17">
        <v>2006</v>
      </c>
      <c r="AF17" t="s">
        <v>52</v>
      </c>
      <c r="AG17" t="str">
        <f t="shared" si="14"/>
        <v>2006Szent István Egyetem Gazdaság- és Társadalomtudományi Kar (SZIE-GTK)</v>
      </c>
    </row>
    <row r="18" spans="1:33" ht="17.25" customHeight="1">
      <c r="A18" s="49"/>
      <c r="B18" s="11" t="s">
        <v>238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J18" s="49"/>
      <c r="K18" s="11" t="s">
        <v>238</v>
      </c>
      <c r="L18" s="8">
        <v>0</v>
      </c>
      <c r="M18" s="8">
        <v>112.2</v>
      </c>
      <c r="N18" s="8">
        <v>35</v>
      </c>
      <c r="O18" s="8">
        <v>0.54290000000000005</v>
      </c>
      <c r="P18" s="8">
        <v>0</v>
      </c>
      <c r="R18">
        <f t="shared" si="7"/>
        <v>21</v>
      </c>
      <c r="S18">
        <f t="shared" si="3"/>
        <v>49</v>
      </c>
      <c r="T18">
        <f t="shared" si="4"/>
        <v>29</v>
      </c>
      <c r="U18">
        <f t="shared" si="5"/>
        <v>44</v>
      </c>
      <c r="V18">
        <f t="shared" si="6"/>
        <v>6</v>
      </c>
      <c r="W18">
        <v>100</v>
      </c>
      <c r="Y18">
        <f t="shared" si="8"/>
        <v>3</v>
      </c>
      <c r="Z18">
        <f t="shared" si="9"/>
        <v>5</v>
      </c>
      <c r="AA18">
        <f t="shared" si="10"/>
        <v>3</v>
      </c>
      <c r="AB18">
        <f t="shared" si="11"/>
        <v>5</v>
      </c>
      <c r="AC18">
        <f t="shared" si="12"/>
        <v>6</v>
      </c>
      <c r="AD18">
        <f t="shared" si="13"/>
        <v>100</v>
      </c>
      <c r="AE18">
        <v>2006</v>
      </c>
      <c r="AF18" t="s">
        <v>238</v>
      </c>
      <c r="AG18" t="str">
        <f t="shared" si="14"/>
        <v>2006Szent István Egyetem Víz- és Környezetgazdálkodási Főiskolai Kar (TSF-MVK)</v>
      </c>
    </row>
    <row r="19" spans="1:33" ht="17.25" customHeight="1">
      <c r="A19" s="49"/>
      <c r="B19" s="11" t="s">
        <v>147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J19" s="49"/>
      <c r="K19" s="11" t="s">
        <v>147</v>
      </c>
      <c r="L19" s="8">
        <v>0</v>
      </c>
      <c r="M19" s="8">
        <v>111.3</v>
      </c>
      <c r="N19" s="8">
        <v>50</v>
      </c>
      <c r="O19" s="8">
        <v>0.4</v>
      </c>
      <c r="P19" s="8">
        <v>0</v>
      </c>
      <c r="R19">
        <f t="shared" si="7"/>
        <v>21</v>
      </c>
      <c r="S19">
        <f t="shared" si="3"/>
        <v>52</v>
      </c>
      <c r="T19">
        <f t="shared" si="4"/>
        <v>16</v>
      </c>
      <c r="U19">
        <f t="shared" si="5"/>
        <v>37</v>
      </c>
      <c r="V19">
        <f t="shared" si="6"/>
        <v>6</v>
      </c>
      <c r="W19">
        <v>100</v>
      </c>
      <c r="Y19">
        <f t="shared" si="8"/>
        <v>3</v>
      </c>
      <c r="Z19">
        <f t="shared" si="9"/>
        <v>6</v>
      </c>
      <c r="AA19">
        <f t="shared" si="10"/>
        <v>2</v>
      </c>
      <c r="AB19">
        <f t="shared" si="11"/>
        <v>4</v>
      </c>
      <c r="AC19">
        <f t="shared" si="12"/>
        <v>6</v>
      </c>
      <c r="AD19">
        <f t="shared" si="13"/>
        <v>100</v>
      </c>
      <c r="AE19">
        <v>2006</v>
      </c>
      <c r="AF19" t="s">
        <v>147</v>
      </c>
      <c r="AG19" t="str">
        <f t="shared" si="14"/>
        <v>2006Szolnoki Főiskola Műszaki és Mezőgazdasági Fakultás (SZF-MMF)</v>
      </c>
    </row>
    <row r="20" spans="1:33" ht="17.25" customHeight="1">
      <c r="A20" s="48">
        <v>2007</v>
      </c>
      <c r="B20" s="11" t="s">
        <v>129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J20" s="48">
        <v>2007</v>
      </c>
      <c r="K20" s="11" t="s">
        <v>129</v>
      </c>
      <c r="L20" s="8">
        <v>0</v>
      </c>
      <c r="M20" s="8">
        <v>133.1</v>
      </c>
      <c r="N20" s="8">
        <v>19</v>
      </c>
      <c r="O20" s="8">
        <v>0.73680000000000001</v>
      </c>
      <c r="P20" s="8">
        <v>0</v>
      </c>
      <c r="R20">
        <f t="shared" si="7"/>
        <v>21</v>
      </c>
      <c r="S20">
        <f t="shared" si="3"/>
        <v>33</v>
      </c>
      <c r="T20">
        <f t="shared" si="4"/>
        <v>43</v>
      </c>
      <c r="U20">
        <f t="shared" si="5"/>
        <v>55</v>
      </c>
      <c r="V20">
        <f t="shared" si="6"/>
        <v>6</v>
      </c>
      <c r="W20">
        <v>100</v>
      </c>
      <c r="Y20">
        <f t="shared" si="8"/>
        <v>3</v>
      </c>
      <c r="Z20">
        <f t="shared" si="9"/>
        <v>4</v>
      </c>
      <c r="AA20">
        <f t="shared" si="10"/>
        <v>5</v>
      </c>
      <c r="AB20">
        <f t="shared" si="11"/>
        <v>6</v>
      </c>
      <c r="AC20">
        <f t="shared" si="12"/>
        <v>6</v>
      </c>
      <c r="AD20">
        <f t="shared" si="13"/>
        <v>100</v>
      </c>
      <c r="AE20">
        <v>2007</v>
      </c>
      <c r="AF20" t="s">
        <v>129</v>
      </c>
      <c r="AG20" t="str">
        <f t="shared" si="14"/>
        <v>2007Budapesti Corvinus Egyetem Gazdálkodástudományi Kar (BCE-GTK)</v>
      </c>
    </row>
    <row r="21" spans="1:33" ht="17.25" customHeight="1">
      <c r="A21" s="49"/>
      <c r="B21" s="11" t="s">
        <v>150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J21" s="49"/>
      <c r="K21" s="11" t="s">
        <v>150</v>
      </c>
      <c r="L21" s="8">
        <v>3</v>
      </c>
      <c r="M21" s="8">
        <v>126.8</v>
      </c>
      <c r="N21" s="8">
        <v>91</v>
      </c>
      <c r="O21" s="8">
        <v>0.57140000000000002</v>
      </c>
      <c r="P21" s="8">
        <v>0</v>
      </c>
      <c r="R21">
        <f t="shared" si="7"/>
        <v>2</v>
      </c>
      <c r="S21">
        <f t="shared" si="3"/>
        <v>36</v>
      </c>
      <c r="T21">
        <f t="shared" si="4"/>
        <v>5</v>
      </c>
      <c r="U21">
        <f t="shared" si="5"/>
        <v>46</v>
      </c>
      <c r="V21">
        <f t="shared" si="6"/>
        <v>6</v>
      </c>
      <c r="W21">
        <v>100</v>
      </c>
      <c r="Y21">
        <f t="shared" si="8"/>
        <v>1</v>
      </c>
      <c r="Z21">
        <f t="shared" si="9"/>
        <v>4</v>
      </c>
      <c r="AA21">
        <f t="shared" si="10"/>
        <v>1</v>
      </c>
      <c r="AB21">
        <f t="shared" si="11"/>
        <v>5</v>
      </c>
      <c r="AC21">
        <f t="shared" si="12"/>
        <v>6</v>
      </c>
      <c r="AD21">
        <f t="shared" si="13"/>
        <v>100</v>
      </c>
      <c r="AE21">
        <v>2007</v>
      </c>
      <c r="AF21" t="s">
        <v>150</v>
      </c>
      <c r="AG21" t="str">
        <f t="shared" si="14"/>
        <v>2007Debreceni Egyetem Agrárgazdasági és Vidékfejlesztési Kar (DE-AVK)</v>
      </c>
    </row>
    <row r="22" spans="1:33" ht="17.25" customHeight="1">
      <c r="A22" s="49"/>
      <c r="B22" s="11" t="s">
        <v>145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J22" s="49"/>
      <c r="K22" s="11" t="s">
        <v>145</v>
      </c>
      <c r="L22" s="8">
        <v>0</v>
      </c>
      <c r="M22" s="8">
        <v>122.3</v>
      </c>
      <c r="N22" s="8">
        <v>73</v>
      </c>
      <c r="O22" s="8">
        <v>0.26029999999999998</v>
      </c>
      <c r="P22" s="8">
        <v>0</v>
      </c>
      <c r="R22">
        <f t="shared" si="7"/>
        <v>21</v>
      </c>
      <c r="S22">
        <f t="shared" si="3"/>
        <v>40</v>
      </c>
      <c r="T22">
        <f t="shared" si="4"/>
        <v>9</v>
      </c>
      <c r="U22">
        <f t="shared" si="5"/>
        <v>26</v>
      </c>
      <c r="V22">
        <f t="shared" si="6"/>
        <v>6</v>
      </c>
      <c r="W22">
        <v>100</v>
      </c>
      <c r="Y22">
        <f t="shared" si="8"/>
        <v>3</v>
      </c>
      <c r="Z22">
        <f t="shared" si="9"/>
        <v>5</v>
      </c>
      <c r="AA22">
        <f t="shared" si="10"/>
        <v>1</v>
      </c>
      <c r="AB22">
        <f t="shared" si="11"/>
        <v>3</v>
      </c>
      <c r="AC22">
        <f t="shared" si="12"/>
        <v>6</v>
      </c>
      <c r="AD22">
        <f t="shared" si="13"/>
        <v>100</v>
      </c>
      <c r="AE22">
        <v>2007</v>
      </c>
      <c r="AF22" t="s">
        <v>145</v>
      </c>
      <c r="AG22" t="str">
        <f t="shared" si="14"/>
        <v>2007Kaposvári Egyetem Gazdaságtudományi Kar (KE-GTK)</v>
      </c>
    </row>
    <row r="23" spans="1:33" ht="17.25" customHeight="1">
      <c r="A23" s="49"/>
      <c r="B23" s="11" t="s">
        <v>151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J23" s="49"/>
      <c r="K23" s="11" t="s">
        <v>151</v>
      </c>
      <c r="L23" s="8">
        <v>0</v>
      </c>
      <c r="M23" s="8">
        <v>121</v>
      </c>
      <c r="N23" s="8">
        <v>34</v>
      </c>
      <c r="O23" s="8">
        <v>0.17649999999999999</v>
      </c>
      <c r="P23" s="8">
        <v>0</v>
      </c>
      <c r="R23">
        <f t="shared" si="7"/>
        <v>21</v>
      </c>
      <c r="S23">
        <f t="shared" si="3"/>
        <v>42</v>
      </c>
      <c r="T23">
        <f t="shared" si="4"/>
        <v>30</v>
      </c>
      <c r="U23">
        <f t="shared" si="5"/>
        <v>10</v>
      </c>
      <c r="V23">
        <f t="shared" si="6"/>
        <v>6</v>
      </c>
      <c r="W23">
        <v>100</v>
      </c>
      <c r="Y23">
        <f t="shared" si="8"/>
        <v>3</v>
      </c>
      <c r="Z23">
        <f t="shared" si="9"/>
        <v>5</v>
      </c>
      <c r="AA23">
        <f t="shared" si="10"/>
        <v>4</v>
      </c>
      <c r="AB23">
        <f t="shared" si="11"/>
        <v>2</v>
      </c>
      <c r="AC23">
        <f t="shared" si="12"/>
        <v>6</v>
      </c>
      <c r="AD23">
        <f t="shared" si="13"/>
        <v>100</v>
      </c>
      <c r="AE23">
        <v>2007</v>
      </c>
      <c r="AF23" t="s">
        <v>151</v>
      </c>
      <c r="AG23" t="str">
        <f t="shared" si="14"/>
        <v>2007Károly Róbert Főiskola Agrár- és Vidékfejlesztési Kar (KRF-AVK)</v>
      </c>
    </row>
    <row r="24" spans="1:33" ht="17.25" customHeight="1">
      <c r="A24" s="49"/>
      <c r="B24" s="11" t="s">
        <v>146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J24" s="49"/>
      <c r="K24" s="11" t="s">
        <v>146</v>
      </c>
      <c r="L24" s="8">
        <v>0</v>
      </c>
      <c r="M24" s="8">
        <v>122.5</v>
      </c>
      <c r="N24" s="8">
        <v>30</v>
      </c>
      <c r="O24" s="8">
        <v>0.1333</v>
      </c>
      <c r="P24" s="8">
        <v>0</v>
      </c>
      <c r="R24">
        <f t="shared" si="7"/>
        <v>21</v>
      </c>
      <c r="S24">
        <f t="shared" si="3"/>
        <v>39</v>
      </c>
      <c r="T24">
        <f t="shared" si="4"/>
        <v>37</v>
      </c>
      <c r="U24">
        <f t="shared" si="5"/>
        <v>7</v>
      </c>
      <c r="V24">
        <f t="shared" si="6"/>
        <v>6</v>
      </c>
      <c r="W24">
        <v>100</v>
      </c>
      <c r="Y24">
        <f t="shared" si="8"/>
        <v>3</v>
      </c>
      <c r="Z24">
        <f t="shared" si="9"/>
        <v>4</v>
      </c>
      <c r="AA24">
        <f t="shared" si="10"/>
        <v>4</v>
      </c>
      <c r="AB24">
        <f t="shared" si="11"/>
        <v>1</v>
      </c>
      <c r="AC24">
        <f t="shared" si="12"/>
        <v>6</v>
      </c>
      <c r="AD24">
        <f t="shared" si="13"/>
        <v>100</v>
      </c>
      <c r="AE24">
        <v>2007</v>
      </c>
      <c r="AF24" t="s">
        <v>146</v>
      </c>
      <c r="AG24" t="str">
        <f t="shared" si="14"/>
        <v>2007Kecskeméti Főiskola Kertészeti Főiskolai Kar (KF-KFK)</v>
      </c>
    </row>
    <row r="25" spans="1:33" ht="17.25" customHeight="1">
      <c r="A25" s="49"/>
      <c r="B25" s="11" t="s">
        <v>34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J25" s="49"/>
      <c r="K25" s="11" t="s">
        <v>34</v>
      </c>
      <c r="L25" s="8">
        <v>0</v>
      </c>
      <c r="M25" s="8">
        <v>126.6</v>
      </c>
      <c r="N25" s="8">
        <v>40</v>
      </c>
      <c r="O25" s="8">
        <v>0.375</v>
      </c>
      <c r="P25" s="8">
        <v>0</v>
      </c>
      <c r="R25">
        <f t="shared" si="7"/>
        <v>21</v>
      </c>
      <c r="S25">
        <f t="shared" si="3"/>
        <v>37</v>
      </c>
      <c r="T25">
        <f t="shared" si="4"/>
        <v>26</v>
      </c>
      <c r="U25">
        <f t="shared" si="5"/>
        <v>36</v>
      </c>
      <c r="V25">
        <f t="shared" si="6"/>
        <v>6</v>
      </c>
      <c r="W25">
        <v>100</v>
      </c>
      <c r="Y25">
        <f t="shared" si="8"/>
        <v>3</v>
      </c>
      <c r="Z25">
        <f t="shared" si="9"/>
        <v>4</v>
      </c>
      <c r="AA25">
        <f t="shared" si="10"/>
        <v>3</v>
      </c>
      <c r="AB25">
        <f t="shared" si="11"/>
        <v>4</v>
      </c>
      <c r="AC25">
        <f t="shared" si="12"/>
        <v>6</v>
      </c>
      <c r="AD25">
        <f t="shared" si="13"/>
        <v>100</v>
      </c>
      <c r="AE25">
        <v>2007</v>
      </c>
      <c r="AF25" t="s">
        <v>34</v>
      </c>
      <c r="AG25" t="str">
        <f t="shared" si="14"/>
        <v>2007Nyugat-magyarországi Egyetem Mezőgazdaság- és Élelmiszertudományi Kar (NYME-MÉK)</v>
      </c>
    </row>
    <row r="26" spans="1:33" ht="17.25" customHeight="1">
      <c r="A26" s="49"/>
      <c r="B26" s="11" t="s">
        <v>35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J26" s="49"/>
      <c r="K26" s="11" t="s">
        <v>35</v>
      </c>
      <c r="L26" s="8">
        <v>1</v>
      </c>
      <c r="M26" s="8">
        <v>124.3</v>
      </c>
      <c r="N26" s="8">
        <v>28</v>
      </c>
      <c r="O26" s="8">
        <v>0.35709999999999997</v>
      </c>
      <c r="P26" s="8">
        <v>0</v>
      </c>
      <c r="R26">
        <f t="shared" si="7"/>
        <v>10</v>
      </c>
      <c r="S26">
        <f t="shared" si="3"/>
        <v>38</v>
      </c>
      <c r="T26">
        <f t="shared" si="4"/>
        <v>39</v>
      </c>
      <c r="U26">
        <f t="shared" si="5"/>
        <v>34</v>
      </c>
      <c r="V26">
        <f t="shared" si="6"/>
        <v>6</v>
      </c>
      <c r="W26">
        <v>100</v>
      </c>
      <c r="Y26">
        <f t="shared" si="8"/>
        <v>2</v>
      </c>
      <c r="Z26">
        <f t="shared" si="9"/>
        <v>4</v>
      </c>
      <c r="AA26">
        <f t="shared" si="10"/>
        <v>4</v>
      </c>
      <c r="AB26">
        <f t="shared" si="11"/>
        <v>4</v>
      </c>
      <c r="AC26">
        <f t="shared" si="12"/>
        <v>6</v>
      </c>
      <c r="AD26">
        <f t="shared" si="13"/>
        <v>100</v>
      </c>
      <c r="AE26">
        <v>2007</v>
      </c>
      <c r="AF26" t="s">
        <v>35</v>
      </c>
      <c r="AG26" t="str">
        <f t="shared" si="14"/>
        <v>2007Pannon Egyetem Georgikon Kar (PE-GK)</v>
      </c>
    </row>
    <row r="27" spans="1:33" ht="17.25" customHeight="1">
      <c r="A27" s="49"/>
      <c r="B27" s="11" t="s">
        <v>95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J27" s="49"/>
      <c r="K27" s="11" t="s">
        <v>95</v>
      </c>
      <c r="L27" s="8">
        <v>1</v>
      </c>
      <c r="M27" s="8">
        <v>121.6</v>
      </c>
      <c r="N27" s="8">
        <v>112</v>
      </c>
      <c r="O27" s="8">
        <v>0.36609999999999998</v>
      </c>
      <c r="P27" s="8">
        <v>0</v>
      </c>
      <c r="R27">
        <f t="shared" si="7"/>
        <v>10</v>
      </c>
      <c r="S27">
        <f t="shared" si="3"/>
        <v>41</v>
      </c>
      <c r="T27">
        <f t="shared" si="4"/>
        <v>4</v>
      </c>
      <c r="U27">
        <f t="shared" si="5"/>
        <v>35</v>
      </c>
      <c r="V27">
        <f t="shared" si="6"/>
        <v>6</v>
      </c>
      <c r="W27">
        <v>100</v>
      </c>
      <c r="Y27">
        <f t="shared" si="8"/>
        <v>2</v>
      </c>
      <c r="Z27">
        <f t="shared" si="9"/>
        <v>5</v>
      </c>
      <c r="AA27">
        <f t="shared" si="10"/>
        <v>1</v>
      </c>
      <c r="AB27">
        <f t="shared" si="11"/>
        <v>4</v>
      </c>
      <c r="AC27">
        <f t="shared" si="12"/>
        <v>6</v>
      </c>
      <c r="AD27">
        <f t="shared" si="13"/>
        <v>100</v>
      </c>
      <c r="AE27">
        <v>2007</v>
      </c>
      <c r="AF27" t="s">
        <v>95</v>
      </c>
      <c r="AG27" t="str">
        <f t="shared" si="14"/>
        <v>2007Szegedi Tudományegyetem Mérnöki Kar (SZTE-MK)</v>
      </c>
    </row>
    <row r="28" spans="1:33" ht="17.25" customHeight="1">
      <c r="A28" s="49"/>
      <c r="B28" s="11" t="s">
        <v>52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J28" s="49"/>
      <c r="K28" s="11" t="s">
        <v>52</v>
      </c>
      <c r="L28" s="8">
        <v>2</v>
      </c>
      <c r="M28" s="8">
        <v>129.1</v>
      </c>
      <c r="N28" s="8">
        <v>42</v>
      </c>
      <c r="O28" s="8">
        <v>0.42859999999999998</v>
      </c>
      <c r="P28" s="8">
        <v>0</v>
      </c>
      <c r="R28">
        <f t="shared" si="7"/>
        <v>5</v>
      </c>
      <c r="S28">
        <f t="shared" si="3"/>
        <v>35</v>
      </c>
      <c r="T28">
        <f t="shared" si="4"/>
        <v>22</v>
      </c>
      <c r="U28">
        <f t="shared" si="5"/>
        <v>40</v>
      </c>
      <c r="V28">
        <f t="shared" si="6"/>
        <v>6</v>
      </c>
      <c r="W28">
        <v>100</v>
      </c>
      <c r="Y28">
        <f t="shared" si="8"/>
        <v>1</v>
      </c>
      <c r="Z28">
        <f t="shared" si="9"/>
        <v>4</v>
      </c>
      <c r="AA28">
        <f t="shared" si="10"/>
        <v>3</v>
      </c>
      <c r="AB28">
        <f t="shared" si="11"/>
        <v>5</v>
      </c>
      <c r="AC28">
        <f t="shared" si="12"/>
        <v>6</v>
      </c>
      <c r="AD28">
        <f t="shared" si="13"/>
        <v>100</v>
      </c>
      <c r="AE28">
        <v>2007</v>
      </c>
      <c r="AF28" t="s">
        <v>52</v>
      </c>
      <c r="AG28" t="str">
        <f t="shared" si="14"/>
        <v>2007Szent István Egyetem Gazdaság- és Társadalomtudományi Kar (SZIE-GTK)</v>
      </c>
    </row>
    <row r="29" spans="1:33" ht="17.25" customHeight="1">
      <c r="A29" s="49"/>
      <c r="B29" s="11" t="s">
        <v>238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J29" s="49"/>
      <c r="K29" s="11" t="s">
        <v>238</v>
      </c>
      <c r="L29" s="8">
        <v>0</v>
      </c>
      <c r="M29" s="8">
        <v>119.2</v>
      </c>
      <c r="N29" s="8">
        <v>32</v>
      </c>
      <c r="O29" s="8">
        <v>0.3125</v>
      </c>
      <c r="P29" s="8">
        <v>0</v>
      </c>
      <c r="R29">
        <f t="shared" si="7"/>
        <v>21</v>
      </c>
      <c r="S29">
        <f t="shared" si="3"/>
        <v>44</v>
      </c>
      <c r="T29">
        <f t="shared" si="4"/>
        <v>31</v>
      </c>
      <c r="U29">
        <f t="shared" si="5"/>
        <v>32</v>
      </c>
      <c r="V29">
        <f t="shared" si="6"/>
        <v>6</v>
      </c>
      <c r="W29">
        <v>100</v>
      </c>
      <c r="Y29">
        <f t="shared" si="8"/>
        <v>3</v>
      </c>
      <c r="Z29">
        <f t="shared" si="9"/>
        <v>5</v>
      </c>
      <c r="AA29">
        <f t="shared" si="10"/>
        <v>4</v>
      </c>
      <c r="AB29">
        <f t="shared" si="11"/>
        <v>4</v>
      </c>
      <c r="AC29">
        <f t="shared" si="12"/>
        <v>6</v>
      </c>
      <c r="AD29">
        <f t="shared" si="13"/>
        <v>100</v>
      </c>
      <c r="AE29">
        <v>2007</v>
      </c>
      <c r="AF29" t="s">
        <v>238</v>
      </c>
      <c r="AG29" t="str">
        <f t="shared" si="14"/>
        <v>2007Szent István Egyetem Víz- és Környezetgazdálkodási Főiskolai Kar (TSF-MVK)</v>
      </c>
    </row>
    <row r="30" spans="1:33" ht="17.25" customHeight="1">
      <c r="A30" s="49"/>
      <c r="B30" s="11" t="s">
        <v>147</v>
      </c>
      <c r="C30" s="8">
        <v>1</v>
      </c>
      <c r="D30" s="8">
        <v>1</v>
      </c>
      <c r="E30" s="8">
        <v>1</v>
      </c>
      <c r="F30" s="8">
        <v>1</v>
      </c>
      <c r="G30" s="8">
        <v>1</v>
      </c>
      <c r="J30" s="49"/>
      <c r="K30" s="11" t="s">
        <v>147</v>
      </c>
      <c r="L30" s="8">
        <v>0</v>
      </c>
      <c r="M30" s="8">
        <v>112</v>
      </c>
      <c r="N30" s="8">
        <v>17</v>
      </c>
      <c r="O30" s="8">
        <v>0.17649999999999999</v>
      </c>
      <c r="P30" s="8">
        <v>0</v>
      </c>
      <c r="R30">
        <f t="shared" si="7"/>
        <v>21</v>
      </c>
      <c r="S30">
        <f t="shared" si="3"/>
        <v>50</v>
      </c>
      <c r="T30">
        <f t="shared" si="4"/>
        <v>48</v>
      </c>
      <c r="U30">
        <f t="shared" si="5"/>
        <v>10</v>
      </c>
      <c r="V30">
        <f t="shared" si="6"/>
        <v>6</v>
      </c>
      <c r="W30">
        <v>100</v>
      </c>
      <c r="Y30">
        <f t="shared" si="8"/>
        <v>3</v>
      </c>
      <c r="Z30">
        <f t="shared" si="9"/>
        <v>6</v>
      </c>
      <c r="AA30">
        <f t="shared" si="10"/>
        <v>5</v>
      </c>
      <c r="AB30">
        <f t="shared" si="11"/>
        <v>2</v>
      </c>
      <c r="AC30">
        <f t="shared" si="12"/>
        <v>6</v>
      </c>
      <c r="AD30">
        <f t="shared" si="13"/>
        <v>100</v>
      </c>
      <c r="AE30">
        <v>2007</v>
      </c>
      <c r="AF30" t="s">
        <v>147</v>
      </c>
      <c r="AG30" t="str">
        <f t="shared" si="14"/>
        <v>2007Szolnoki Főiskola Műszaki és Mezőgazdasági Fakultás (SZF-MMF)</v>
      </c>
    </row>
    <row r="31" spans="1:33" ht="17.25" customHeight="1">
      <c r="A31" s="48">
        <v>2008</v>
      </c>
      <c r="B31" s="11" t="s">
        <v>129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J31" s="48">
        <v>2008</v>
      </c>
      <c r="K31" s="11" t="s">
        <v>129</v>
      </c>
      <c r="L31" s="8">
        <v>3</v>
      </c>
      <c r="M31" s="8">
        <v>428.5</v>
      </c>
      <c r="N31" s="8">
        <v>37</v>
      </c>
      <c r="O31" s="8">
        <v>0.40539999999999998</v>
      </c>
      <c r="P31" s="8">
        <v>0</v>
      </c>
      <c r="R31">
        <f t="shared" si="7"/>
        <v>2</v>
      </c>
      <c r="S31">
        <f t="shared" si="3"/>
        <v>1</v>
      </c>
      <c r="T31">
        <f t="shared" si="4"/>
        <v>28</v>
      </c>
      <c r="U31">
        <f t="shared" si="5"/>
        <v>38</v>
      </c>
      <c r="V31">
        <f t="shared" si="6"/>
        <v>6</v>
      </c>
      <c r="W31">
        <v>100</v>
      </c>
      <c r="Y31">
        <f t="shared" si="8"/>
        <v>1</v>
      </c>
      <c r="Z31">
        <f t="shared" si="9"/>
        <v>1</v>
      </c>
      <c r="AA31">
        <f t="shared" si="10"/>
        <v>3</v>
      </c>
      <c r="AB31">
        <f t="shared" si="11"/>
        <v>4</v>
      </c>
      <c r="AC31">
        <f t="shared" si="12"/>
        <v>6</v>
      </c>
      <c r="AD31">
        <f t="shared" si="13"/>
        <v>100</v>
      </c>
      <c r="AE31">
        <v>2008</v>
      </c>
      <c r="AF31" t="s">
        <v>129</v>
      </c>
      <c r="AG31" t="str">
        <f t="shared" si="14"/>
        <v>2008Budapesti Corvinus Egyetem Gazdálkodástudományi Kar (BCE-GTK)</v>
      </c>
    </row>
    <row r="32" spans="1:33" ht="17.25" customHeight="1">
      <c r="A32" s="49"/>
      <c r="B32" s="11" t="s">
        <v>150</v>
      </c>
      <c r="C32" s="8">
        <v>1</v>
      </c>
      <c r="D32" s="8">
        <v>1</v>
      </c>
      <c r="E32" s="8">
        <v>1</v>
      </c>
      <c r="F32" s="8">
        <v>1</v>
      </c>
      <c r="G32" s="8">
        <v>1</v>
      </c>
      <c r="J32" s="49"/>
      <c r="K32" s="11" t="s">
        <v>150</v>
      </c>
      <c r="L32" s="8">
        <v>2</v>
      </c>
      <c r="M32" s="8">
        <v>326.89999999999998</v>
      </c>
      <c r="N32" s="8">
        <v>77</v>
      </c>
      <c r="O32" s="8">
        <v>0.58440000000000003</v>
      </c>
      <c r="P32" s="8">
        <v>0</v>
      </c>
      <c r="R32">
        <f t="shared" si="7"/>
        <v>5</v>
      </c>
      <c r="S32">
        <f t="shared" si="3"/>
        <v>24</v>
      </c>
      <c r="T32">
        <f t="shared" si="4"/>
        <v>7</v>
      </c>
      <c r="U32">
        <f t="shared" si="5"/>
        <v>48</v>
      </c>
      <c r="V32">
        <f t="shared" si="6"/>
        <v>6</v>
      </c>
      <c r="W32">
        <v>100</v>
      </c>
      <c r="Y32">
        <f t="shared" si="8"/>
        <v>1</v>
      </c>
      <c r="Z32">
        <f t="shared" si="9"/>
        <v>3</v>
      </c>
      <c r="AA32">
        <f t="shared" si="10"/>
        <v>1</v>
      </c>
      <c r="AB32">
        <f t="shared" si="11"/>
        <v>5</v>
      </c>
      <c r="AC32">
        <f t="shared" si="12"/>
        <v>6</v>
      </c>
      <c r="AD32">
        <f t="shared" si="13"/>
        <v>100</v>
      </c>
      <c r="AE32">
        <v>2008</v>
      </c>
      <c r="AF32" t="s">
        <v>150</v>
      </c>
      <c r="AG32" t="str">
        <f t="shared" si="14"/>
        <v>2008Debreceni Egyetem Agrárgazdasági és Vidékfejlesztési Kar (DE-AVK)</v>
      </c>
    </row>
    <row r="33" spans="1:33" ht="17.25" customHeight="1">
      <c r="A33" s="49"/>
      <c r="B33" s="11" t="s">
        <v>145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J33" s="49"/>
      <c r="K33" s="11" t="s">
        <v>145</v>
      </c>
      <c r="L33" s="8">
        <v>0</v>
      </c>
      <c r="M33" s="8">
        <v>306.7</v>
      </c>
      <c r="N33" s="8">
        <v>32</v>
      </c>
      <c r="O33" s="8">
        <v>0.5625</v>
      </c>
      <c r="P33" s="8">
        <v>0</v>
      </c>
      <c r="R33">
        <f t="shared" si="7"/>
        <v>21</v>
      </c>
      <c r="S33">
        <f t="shared" si="3"/>
        <v>28</v>
      </c>
      <c r="T33">
        <f t="shared" si="4"/>
        <v>31</v>
      </c>
      <c r="U33">
        <f t="shared" si="5"/>
        <v>45</v>
      </c>
      <c r="V33">
        <f t="shared" si="6"/>
        <v>6</v>
      </c>
      <c r="W33">
        <v>100</v>
      </c>
      <c r="Y33">
        <f t="shared" si="8"/>
        <v>3</v>
      </c>
      <c r="Z33">
        <f t="shared" si="9"/>
        <v>3</v>
      </c>
      <c r="AA33">
        <f t="shared" si="10"/>
        <v>4</v>
      </c>
      <c r="AB33">
        <f t="shared" si="11"/>
        <v>5</v>
      </c>
      <c r="AC33">
        <f t="shared" si="12"/>
        <v>6</v>
      </c>
      <c r="AD33">
        <f t="shared" si="13"/>
        <v>100</v>
      </c>
      <c r="AE33">
        <v>2008</v>
      </c>
      <c r="AF33" t="s">
        <v>145</v>
      </c>
      <c r="AG33" t="str">
        <f t="shared" si="14"/>
        <v>2008Kaposvári Egyetem Gazdaságtudományi Kar (KE-GTK)</v>
      </c>
    </row>
    <row r="34" spans="1:33" ht="17.25" customHeight="1">
      <c r="A34" s="49"/>
      <c r="B34" s="11" t="s">
        <v>151</v>
      </c>
      <c r="C34" s="8">
        <v>1</v>
      </c>
      <c r="D34" s="8">
        <v>1</v>
      </c>
      <c r="E34" s="8">
        <v>1</v>
      </c>
      <c r="F34" s="8">
        <v>1</v>
      </c>
      <c r="G34" s="8">
        <v>1</v>
      </c>
      <c r="J34" s="49"/>
      <c r="K34" s="11" t="s">
        <v>151</v>
      </c>
      <c r="L34" s="8">
        <v>0</v>
      </c>
      <c r="M34" s="8">
        <v>332</v>
      </c>
      <c r="N34" s="8">
        <v>16</v>
      </c>
      <c r="O34" s="8">
        <v>0.3125</v>
      </c>
      <c r="P34" s="8">
        <v>0</v>
      </c>
      <c r="R34">
        <f t="shared" si="7"/>
        <v>21</v>
      </c>
      <c r="S34">
        <f t="shared" si="3"/>
        <v>23</v>
      </c>
      <c r="T34">
        <f t="shared" si="4"/>
        <v>50</v>
      </c>
      <c r="U34">
        <f t="shared" si="5"/>
        <v>32</v>
      </c>
      <c r="V34">
        <f t="shared" si="6"/>
        <v>6</v>
      </c>
      <c r="W34">
        <v>100</v>
      </c>
      <c r="Y34">
        <f t="shared" si="8"/>
        <v>3</v>
      </c>
      <c r="Z34">
        <f t="shared" si="9"/>
        <v>3</v>
      </c>
      <c r="AA34">
        <f t="shared" si="10"/>
        <v>6</v>
      </c>
      <c r="AB34">
        <f t="shared" si="11"/>
        <v>4</v>
      </c>
      <c r="AC34">
        <f t="shared" si="12"/>
        <v>6</v>
      </c>
      <c r="AD34">
        <f t="shared" si="13"/>
        <v>100</v>
      </c>
      <c r="AE34">
        <v>2008</v>
      </c>
      <c r="AF34" t="s">
        <v>151</v>
      </c>
      <c r="AG34" t="str">
        <f t="shared" si="14"/>
        <v>2008Károly Róbert Főiskola Agrár- és Vidékfejlesztési Kar (KRF-AVK)</v>
      </c>
    </row>
    <row r="35" spans="1:33" ht="17.25" customHeight="1">
      <c r="A35" s="49"/>
      <c r="B35" s="11" t="s">
        <v>146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J35" s="49"/>
      <c r="K35" s="11" t="s">
        <v>146</v>
      </c>
      <c r="L35" s="8">
        <v>0</v>
      </c>
      <c r="M35" s="8">
        <v>293.8</v>
      </c>
      <c r="N35" s="8">
        <v>31</v>
      </c>
      <c r="O35" s="8">
        <v>0.19350000000000001</v>
      </c>
      <c r="P35" s="8">
        <v>0</v>
      </c>
      <c r="R35">
        <f t="shared" si="7"/>
        <v>21</v>
      </c>
      <c r="S35">
        <f t="shared" si="3"/>
        <v>29</v>
      </c>
      <c r="T35">
        <f t="shared" si="4"/>
        <v>34</v>
      </c>
      <c r="U35">
        <f t="shared" si="5"/>
        <v>14</v>
      </c>
      <c r="V35">
        <f t="shared" si="6"/>
        <v>6</v>
      </c>
      <c r="W35">
        <v>100</v>
      </c>
      <c r="Y35">
        <f t="shared" si="8"/>
        <v>3</v>
      </c>
      <c r="Z35">
        <f t="shared" si="9"/>
        <v>3</v>
      </c>
      <c r="AA35">
        <f t="shared" si="10"/>
        <v>4</v>
      </c>
      <c r="AB35">
        <f t="shared" si="11"/>
        <v>2</v>
      </c>
      <c r="AC35">
        <f t="shared" si="12"/>
        <v>6</v>
      </c>
      <c r="AD35">
        <f t="shared" si="13"/>
        <v>100</v>
      </c>
      <c r="AE35">
        <v>2008</v>
      </c>
      <c r="AF35" t="s">
        <v>146</v>
      </c>
      <c r="AG35" t="str">
        <f t="shared" si="14"/>
        <v>2008Kecskeméti Főiskola Kertészeti Főiskolai Kar (KF-KFK)</v>
      </c>
    </row>
    <row r="36" spans="1:33" ht="17.25" customHeight="1">
      <c r="A36" s="49"/>
      <c r="B36" s="11" t="s">
        <v>34</v>
      </c>
      <c r="C36" s="8">
        <v>1</v>
      </c>
      <c r="D36" s="8">
        <v>1</v>
      </c>
      <c r="E36" s="8">
        <v>1</v>
      </c>
      <c r="F36" s="8">
        <v>1</v>
      </c>
      <c r="G36" s="8">
        <v>1</v>
      </c>
      <c r="J36" s="49"/>
      <c r="K36" s="11" t="s">
        <v>34</v>
      </c>
      <c r="L36" s="8">
        <v>0</v>
      </c>
      <c r="M36" s="8">
        <v>344.2</v>
      </c>
      <c r="N36" s="8">
        <v>18</v>
      </c>
      <c r="O36" s="8">
        <v>0.72219999999999995</v>
      </c>
      <c r="P36" s="8">
        <v>0</v>
      </c>
      <c r="R36">
        <f t="shared" si="7"/>
        <v>21</v>
      </c>
      <c r="S36">
        <f t="shared" si="3"/>
        <v>21</v>
      </c>
      <c r="T36">
        <f t="shared" si="4"/>
        <v>47</v>
      </c>
      <c r="U36">
        <f t="shared" si="5"/>
        <v>54</v>
      </c>
      <c r="V36">
        <f t="shared" si="6"/>
        <v>6</v>
      </c>
      <c r="W36">
        <v>100</v>
      </c>
      <c r="Y36">
        <f t="shared" si="8"/>
        <v>3</v>
      </c>
      <c r="Z36">
        <f t="shared" si="9"/>
        <v>3</v>
      </c>
      <c r="AA36">
        <f t="shared" si="10"/>
        <v>5</v>
      </c>
      <c r="AB36">
        <f t="shared" si="11"/>
        <v>6</v>
      </c>
      <c r="AC36">
        <f t="shared" si="12"/>
        <v>6</v>
      </c>
      <c r="AD36">
        <f t="shared" si="13"/>
        <v>100</v>
      </c>
      <c r="AE36">
        <v>2008</v>
      </c>
      <c r="AF36" t="s">
        <v>34</v>
      </c>
      <c r="AG36" t="str">
        <f t="shared" si="14"/>
        <v>2008Nyugat-magyarországi Egyetem Mezőgazdaság- és Élelmiszertudományi Kar (NYME-MÉK)</v>
      </c>
    </row>
    <row r="37" spans="1:33" ht="17.25" customHeight="1">
      <c r="A37" s="49"/>
      <c r="B37" s="11" t="s">
        <v>35</v>
      </c>
      <c r="C37" s="8">
        <v>1</v>
      </c>
      <c r="D37" s="8">
        <v>1</v>
      </c>
      <c r="E37" s="8">
        <v>1</v>
      </c>
      <c r="F37" s="8">
        <v>1</v>
      </c>
      <c r="G37" s="8">
        <v>1</v>
      </c>
      <c r="J37" s="49"/>
      <c r="K37" s="11" t="s">
        <v>35</v>
      </c>
      <c r="L37" s="8">
        <v>2</v>
      </c>
      <c r="M37" s="8">
        <v>312.3</v>
      </c>
      <c r="N37" s="8">
        <v>19</v>
      </c>
      <c r="O37" s="8">
        <v>0.63160000000000005</v>
      </c>
      <c r="P37" s="8">
        <v>0</v>
      </c>
      <c r="R37">
        <f t="shared" si="7"/>
        <v>5</v>
      </c>
      <c r="S37">
        <f t="shared" si="3"/>
        <v>26</v>
      </c>
      <c r="T37">
        <f t="shared" si="4"/>
        <v>43</v>
      </c>
      <c r="U37">
        <f t="shared" si="5"/>
        <v>50</v>
      </c>
      <c r="V37">
        <f t="shared" si="6"/>
        <v>6</v>
      </c>
      <c r="W37">
        <v>100</v>
      </c>
      <c r="Y37">
        <f t="shared" si="8"/>
        <v>1</v>
      </c>
      <c r="Z37">
        <f t="shared" si="9"/>
        <v>3</v>
      </c>
      <c r="AA37">
        <f t="shared" si="10"/>
        <v>5</v>
      </c>
      <c r="AB37">
        <f t="shared" si="11"/>
        <v>6</v>
      </c>
      <c r="AC37">
        <f t="shared" si="12"/>
        <v>6</v>
      </c>
      <c r="AD37">
        <f t="shared" si="13"/>
        <v>100</v>
      </c>
      <c r="AE37">
        <v>2008</v>
      </c>
      <c r="AF37" t="s">
        <v>35</v>
      </c>
      <c r="AG37" t="str">
        <f t="shared" si="14"/>
        <v>2008Pannon Egyetem Georgikon Kar (PE-GK)</v>
      </c>
    </row>
    <row r="38" spans="1:33" ht="17.25" customHeight="1">
      <c r="A38" s="49"/>
      <c r="B38" s="11" t="s">
        <v>95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J38" s="49"/>
      <c r="K38" s="11" t="s">
        <v>95</v>
      </c>
      <c r="L38" s="8">
        <v>1</v>
      </c>
      <c r="M38" s="8">
        <v>323.2</v>
      </c>
      <c r="N38" s="8">
        <v>41</v>
      </c>
      <c r="O38" s="8">
        <v>0.70730000000000004</v>
      </c>
      <c r="P38" s="8">
        <v>0</v>
      </c>
      <c r="R38">
        <f t="shared" si="7"/>
        <v>10</v>
      </c>
      <c r="S38">
        <f t="shared" si="3"/>
        <v>25</v>
      </c>
      <c r="T38">
        <f t="shared" si="4"/>
        <v>24</v>
      </c>
      <c r="U38">
        <f t="shared" si="5"/>
        <v>53</v>
      </c>
      <c r="V38">
        <f t="shared" si="6"/>
        <v>6</v>
      </c>
      <c r="W38">
        <v>100</v>
      </c>
      <c r="Y38">
        <f t="shared" si="8"/>
        <v>2</v>
      </c>
      <c r="Z38">
        <f t="shared" si="9"/>
        <v>3</v>
      </c>
      <c r="AA38">
        <f t="shared" si="10"/>
        <v>3</v>
      </c>
      <c r="AB38">
        <f t="shared" si="11"/>
        <v>6</v>
      </c>
      <c r="AC38">
        <f t="shared" si="12"/>
        <v>6</v>
      </c>
      <c r="AD38">
        <f t="shared" si="13"/>
        <v>100</v>
      </c>
      <c r="AE38">
        <v>2008</v>
      </c>
      <c r="AF38" t="s">
        <v>95</v>
      </c>
      <c r="AG38" t="str">
        <f t="shared" si="14"/>
        <v>2008Szegedi Tudományegyetem Mérnöki Kar (SZTE-MK)</v>
      </c>
    </row>
    <row r="39" spans="1:33" ht="17.25" customHeight="1">
      <c r="A39" s="49"/>
      <c r="B39" s="11" t="s">
        <v>52</v>
      </c>
      <c r="C39" s="8">
        <v>1</v>
      </c>
      <c r="D39" s="8">
        <v>1</v>
      </c>
      <c r="E39" s="8">
        <v>1</v>
      </c>
      <c r="F39" s="8">
        <v>1</v>
      </c>
      <c r="G39" s="8">
        <v>1</v>
      </c>
      <c r="J39" s="49"/>
      <c r="K39" s="11" t="s">
        <v>52</v>
      </c>
      <c r="L39" s="8">
        <v>1</v>
      </c>
      <c r="M39" s="8">
        <v>336.7</v>
      </c>
      <c r="N39" s="8">
        <v>26</v>
      </c>
      <c r="O39" s="8">
        <v>0.65380000000000005</v>
      </c>
      <c r="P39" s="8">
        <v>0</v>
      </c>
      <c r="R39">
        <f t="shared" si="7"/>
        <v>10</v>
      </c>
      <c r="S39">
        <f t="shared" si="3"/>
        <v>22</v>
      </c>
      <c r="T39">
        <f t="shared" si="4"/>
        <v>40</v>
      </c>
      <c r="U39">
        <f t="shared" si="5"/>
        <v>51</v>
      </c>
      <c r="V39">
        <f t="shared" si="6"/>
        <v>6</v>
      </c>
      <c r="W39">
        <v>100</v>
      </c>
      <c r="Y39">
        <f t="shared" si="8"/>
        <v>2</v>
      </c>
      <c r="Z39">
        <f t="shared" si="9"/>
        <v>3</v>
      </c>
      <c r="AA39">
        <f t="shared" si="10"/>
        <v>5</v>
      </c>
      <c r="AB39">
        <f t="shared" si="11"/>
        <v>6</v>
      </c>
      <c r="AC39">
        <f t="shared" si="12"/>
        <v>6</v>
      </c>
      <c r="AD39">
        <f t="shared" si="13"/>
        <v>100</v>
      </c>
      <c r="AE39">
        <v>2008</v>
      </c>
      <c r="AF39" t="s">
        <v>52</v>
      </c>
      <c r="AG39" t="str">
        <f t="shared" si="14"/>
        <v>2008Szent István Egyetem Gazdaság- és Társadalomtudományi Kar (SZIE-GTK)</v>
      </c>
    </row>
    <row r="40" spans="1:33" ht="17.25" customHeight="1">
      <c r="A40" s="49"/>
      <c r="B40" s="11" t="s">
        <v>238</v>
      </c>
      <c r="C40" s="8">
        <v>1</v>
      </c>
      <c r="D40" s="8">
        <v>1</v>
      </c>
      <c r="E40" s="8">
        <v>1</v>
      </c>
      <c r="F40" s="8">
        <v>1</v>
      </c>
      <c r="G40" s="8">
        <v>1</v>
      </c>
      <c r="J40" s="49"/>
      <c r="K40" s="11" t="s">
        <v>238</v>
      </c>
      <c r="L40" s="8">
        <v>0</v>
      </c>
      <c r="M40" s="8">
        <v>273.7</v>
      </c>
      <c r="N40" s="8">
        <v>15</v>
      </c>
      <c r="O40" s="8">
        <v>0.2</v>
      </c>
      <c r="P40" s="8">
        <v>0</v>
      </c>
      <c r="R40">
        <f t="shared" si="7"/>
        <v>21</v>
      </c>
      <c r="S40">
        <f t="shared" si="3"/>
        <v>30</v>
      </c>
      <c r="T40">
        <f t="shared" si="4"/>
        <v>51</v>
      </c>
      <c r="U40">
        <f t="shared" si="5"/>
        <v>17</v>
      </c>
      <c r="V40">
        <f t="shared" si="6"/>
        <v>6</v>
      </c>
      <c r="W40">
        <v>100</v>
      </c>
      <c r="Y40">
        <f t="shared" si="8"/>
        <v>3</v>
      </c>
      <c r="Z40">
        <f t="shared" si="9"/>
        <v>4</v>
      </c>
      <c r="AA40">
        <f t="shared" si="10"/>
        <v>6</v>
      </c>
      <c r="AB40">
        <f t="shared" si="11"/>
        <v>2</v>
      </c>
      <c r="AC40">
        <f t="shared" si="12"/>
        <v>6</v>
      </c>
      <c r="AD40">
        <f t="shared" si="13"/>
        <v>100</v>
      </c>
      <c r="AE40">
        <v>2008</v>
      </c>
      <c r="AF40" t="s">
        <v>238</v>
      </c>
      <c r="AG40" t="str">
        <f t="shared" si="14"/>
        <v>2008Szent István Egyetem Víz- és Környezetgazdálkodási Főiskolai Kar (TSF-MVK)</v>
      </c>
    </row>
    <row r="41" spans="1:33" ht="17.25" customHeight="1">
      <c r="A41" s="49"/>
      <c r="B41" s="11" t="s">
        <v>147</v>
      </c>
      <c r="C41" s="8">
        <v>1</v>
      </c>
      <c r="D41" s="8">
        <v>1</v>
      </c>
      <c r="E41" s="8">
        <v>1</v>
      </c>
      <c r="F41" s="8">
        <v>1</v>
      </c>
      <c r="G41" s="8">
        <v>1</v>
      </c>
      <c r="J41" s="49"/>
      <c r="K41" s="11" t="s">
        <v>147</v>
      </c>
      <c r="L41" s="8">
        <v>0</v>
      </c>
      <c r="M41" s="8">
        <v>311.3</v>
      </c>
      <c r="N41" s="8">
        <v>13</v>
      </c>
      <c r="O41" s="8">
        <v>0.30769999999999997</v>
      </c>
      <c r="P41" s="8">
        <v>0</v>
      </c>
      <c r="R41">
        <f t="shared" si="7"/>
        <v>21</v>
      </c>
      <c r="S41">
        <f t="shared" si="3"/>
        <v>27</v>
      </c>
      <c r="T41">
        <f t="shared" si="4"/>
        <v>54</v>
      </c>
      <c r="U41">
        <f t="shared" si="5"/>
        <v>31</v>
      </c>
      <c r="V41">
        <f t="shared" si="6"/>
        <v>6</v>
      </c>
      <c r="W41">
        <v>100</v>
      </c>
      <c r="Y41">
        <f t="shared" si="8"/>
        <v>3</v>
      </c>
      <c r="Z41">
        <f t="shared" si="9"/>
        <v>3</v>
      </c>
      <c r="AA41">
        <f t="shared" si="10"/>
        <v>6</v>
      </c>
      <c r="AB41">
        <f t="shared" si="11"/>
        <v>4</v>
      </c>
      <c r="AC41">
        <f t="shared" si="12"/>
        <v>6</v>
      </c>
      <c r="AD41">
        <f t="shared" si="13"/>
        <v>100</v>
      </c>
      <c r="AE41">
        <v>2008</v>
      </c>
      <c r="AF41" t="s">
        <v>147</v>
      </c>
      <c r="AG41" t="str">
        <f t="shared" si="14"/>
        <v>2008Szolnoki Főiskola Műszaki és Mezőgazdasági Fakultás (SZF-MMF)</v>
      </c>
    </row>
    <row r="42" spans="1:33" ht="17.25" customHeight="1">
      <c r="A42" s="48">
        <v>2009</v>
      </c>
      <c r="B42" s="11" t="s">
        <v>129</v>
      </c>
      <c r="C42" s="8">
        <v>1</v>
      </c>
      <c r="D42" s="8">
        <v>1</v>
      </c>
      <c r="E42" s="8">
        <v>1</v>
      </c>
      <c r="F42" s="8">
        <v>1</v>
      </c>
      <c r="G42" s="8">
        <v>1</v>
      </c>
      <c r="J42" s="48">
        <v>2009</v>
      </c>
      <c r="K42" s="11" t="s">
        <v>129</v>
      </c>
      <c r="L42" s="8">
        <v>1</v>
      </c>
      <c r="M42" s="8">
        <v>399.5</v>
      </c>
      <c r="N42" s="8">
        <v>46</v>
      </c>
      <c r="O42" s="8">
        <v>0.52170000000000005</v>
      </c>
      <c r="P42" s="8">
        <v>0</v>
      </c>
      <c r="R42">
        <f t="shared" si="7"/>
        <v>10</v>
      </c>
      <c r="S42">
        <f t="shared" si="3"/>
        <v>3</v>
      </c>
      <c r="T42">
        <f t="shared" si="4"/>
        <v>19</v>
      </c>
      <c r="U42">
        <f t="shared" si="5"/>
        <v>43</v>
      </c>
      <c r="V42">
        <f t="shared" si="6"/>
        <v>6</v>
      </c>
      <c r="W42">
        <v>100</v>
      </c>
      <c r="Y42">
        <f t="shared" si="8"/>
        <v>2</v>
      </c>
      <c r="Z42">
        <f t="shared" si="9"/>
        <v>1</v>
      </c>
      <c r="AA42">
        <f t="shared" si="10"/>
        <v>2</v>
      </c>
      <c r="AB42">
        <f t="shared" si="11"/>
        <v>5</v>
      </c>
      <c r="AC42">
        <f t="shared" si="12"/>
        <v>6</v>
      </c>
      <c r="AD42">
        <f t="shared" si="13"/>
        <v>100</v>
      </c>
      <c r="AE42">
        <v>2009</v>
      </c>
      <c r="AF42" t="s">
        <v>129</v>
      </c>
      <c r="AG42" t="str">
        <f t="shared" si="14"/>
        <v>2009Budapesti Corvinus Egyetem Gazdálkodástudományi Kar (BCE-GTK)</v>
      </c>
    </row>
    <row r="43" spans="1:33" ht="17.25" customHeight="1">
      <c r="A43" s="49"/>
      <c r="B43" s="11" t="s">
        <v>143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J43" s="49"/>
      <c r="K43" s="11" t="s">
        <v>143</v>
      </c>
      <c r="L43" s="8">
        <v>3</v>
      </c>
      <c r="M43" s="8">
        <v>365.6</v>
      </c>
      <c r="N43" s="8">
        <v>117</v>
      </c>
      <c r="O43" s="8">
        <v>0.23930000000000001</v>
      </c>
      <c r="P43" s="8">
        <v>0</v>
      </c>
      <c r="R43">
        <f t="shared" si="7"/>
        <v>2</v>
      </c>
      <c r="S43">
        <f t="shared" si="3"/>
        <v>14</v>
      </c>
      <c r="T43">
        <f t="shared" si="4"/>
        <v>3</v>
      </c>
      <c r="U43">
        <f t="shared" si="5"/>
        <v>23</v>
      </c>
      <c r="V43">
        <f t="shared" si="6"/>
        <v>6</v>
      </c>
      <c r="W43">
        <v>100</v>
      </c>
      <c r="Y43">
        <f t="shared" si="8"/>
        <v>1</v>
      </c>
      <c r="Z43">
        <f t="shared" si="9"/>
        <v>2</v>
      </c>
      <c r="AA43">
        <f t="shared" si="10"/>
        <v>1</v>
      </c>
      <c r="AB43">
        <f t="shared" si="11"/>
        <v>3</v>
      </c>
      <c r="AC43">
        <f t="shared" si="12"/>
        <v>6</v>
      </c>
      <c r="AD43">
        <f t="shared" si="13"/>
        <v>100</v>
      </c>
      <c r="AE43">
        <v>2009</v>
      </c>
      <c r="AF43" t="s">
        <v>143</v>
      </c>
      <c r="AG43" t="str">
        <f t="shared" si="14"/>
        <v>2009Debreceni Egyetem Gazdálkodástudományi és Vidékfejlesztési Kar (DE-GVK)</v>
      </c>
    </row>
    <row r="44" spans="1:33" ht="17.25" customHeight="1">
      <c r="A44" s="49"/>
      <c r="B44" s="11" t="s">
        <v>145</v>
      </c>
      <c r="C44" s="8">
        <v>1</v>
      </c>
      <c r="D44" s="8">
        <v>1</v>
      </c>
      <c r="E44" s="8">
        <v>1</v>
      </c>
      <c r="F44" s="8">
        <v>1</v>
      </c>
      <c r="G44" s="8">
        <v>1</v>
      </c>
      <c r="J44" s="49"/>
      <c r="K44" s="11" t="s">
        <v>145</v>
      </c>
      <c r="L44" s="8">
        <v>0</v>
      </c>
      <c r="M44" s="8">
        <v>374.1</v>
      </c>
      <c r="N44" s="8">
        <v>41</v>
      </c>
      <c r="O44" s="8">
        <v>0.1951</v>
      </c>
      <c r="P44" s="8">
        <v>1</v>
      </c>
      <c r="R44">
        <f t="shared" si="7"/>
        <v>21</v>
      </c>
      <c r="S44">
        <f t="shared" si="3"/>
        <v>8</v>
      </c>
      <c r="T44">
        <f t="shared" si="4"/>
        <v>24</v>
      </c>
      <c r="U44">
        <f t="shared" si="5"/>
        <v>16</v>
      </c>
      <c r="V44">
        <f t="shared" si="6"/>
        <v>3</v>
      </c>
      <c r="W44">
        <v>100</v>
      </c>
      <c r="Y44">
        <f t="shared" si="8"/>
        <v>3</v>
      </c>
      <c r="Z44">
        <f t="shared" si="9"/>
        <v>1</v>
      </c>
      <c r="AA44">
        <f t="shared" si="10"/>
        <v>3</v>
      </c>
      <c r="AB44">
        <f t="shared" si="11"/>
        <v>2</v>
      </c>
      <c r="AC44">
        <f t="shared" si="12"/>
        <v>3</v>
      </c>
      <c r="AD44">
        <f t="shared" si="13"/>
        <v>100</v>
      </c>
      <c r="AE44">
        <v>2009</v>
      </c>
      <c r="AF44" t="s">
        <v>145</v>
      </c>
      <c r="AG44" t="str">
        <f t="shared" si="14"/>
        <v>2009Kaposvári Egyetem Gazdaságtudományi Kar (KE-GTK)</v>
      </c>
    </row>
    <row r="45" spans="1:33" ht="17.25" customHeight="1">
      <c r="A45" s="49"/>
      <c r="B45" s="11" t="s">
        <v>144</v>
      </c>
      <c r="C45" s="8">
        <v>1</v>
      </c>
      <c r="D45" s="8">
        <v>1</v>
      </c>
      <c r="E45" s="8">
        <v>1</v>
      </c>
      <c r="F45" s="8">
        <v>1</v>
      </c>
      <c r="G45" s="8">
        <v>1</v>
      </c>
      <c r="J45" s="49"/>
      <c r="K45" s="11" t="s">
        <v>144</v>
      </c>
      <c r="L45" s="8">
        <v>0</v>
      </c>
      <c r="M45" s="8">
        <v>0</v>
      </c>
      <c r="N45" s="8">
        <v>14</v>
      </c>
      <c r="O45" s="8">
        <v>0</v>
      </c>
      <c r="P45" s="8">
        <v>0</v>
      </c>
      <c r="R45">
        <f t="shared" si="7"/>
        <v>21</v>
      </c>
      <c r="S45">
        <f t="shared" si="3"/>
        <v>53</v>
      </c>
      <c r="T45">
        <f t="shared" si="4"/>
        <v>53</v>
      </c>
      <c r="U45">
        <f t="shared" si="5"/>
        <v>1</v>
      </c>
      <c r="V45">
        <f t="shared" si="6"/>
        <v>6</v>
      </c>
      <c r="W45">
        <v>100</v>
      </c>
      <c r="Y45">
        <f t="shared" si="8"/>
        <v>3</v>
      </c>
      <c r="Z45">
        <f t="shared" si="9"/>
        <v>6</v>
      </c>
      <c r="AA45">
        <f t="shared" si="10"/>
        <v>6</v>
      </c>
      <c r="AB45">
        <f t="shared" si="11"/>
        <v>1</v>
      </c>
      <c r="AC45">
        <f t="shared" si="12"/>
        <v>6</v>
      </c>
      <c r="AD45">
        <f t="shared" si="13"/>
        <v>100</v>
      </c>
      <c r="AE45">
        <v>2009</v>
      </c>
      <c r="AF45" t="s">
        <v>144</v>
      </c>
      <c r="AG45" t="str">
        <f t="shared" si="14"/>
        <v>2009Károly Róbert Főiskola Természeti Erőforrás-gazdálkodási és Vidékfejlesztési Kar (KRF-TVK)</v>
      </c>
    </row>
    <row r="46" spans="1:33" ht="17.25" customHeight="1">
      <c r="A46" s="49"/>
      <c r="B46" s="11" t="s">
        <v>146</v>
      </c>
      <c r="C46" s="8">
        <v>1</v>
      </c>
      <c r="D46" s="8">
        <v>1</v>
      </c>
      <c r="E46" s="8">
        <v>1</v>
      </c>
      <c r="F46" s="8">
        <v>1</v>
      </c>
      <c r="G46" s="8">
        <v>1</v>
      </c>
      <c r="J46" s="49"/>
      <c r="K46" s="11" t="s">
        <v>146</v>
      </c>
      <c r="L46" s="8">
        <v>0</v>
      </c>
      <c r="M46" s="8">
        <v>362.8</v>
      </c>
      <c r="N46" s="8">
        <v>31</v>
      </c>
      <c r="O46" s="8">
        <v>0.19350000000000001</v>
      </c>
      <c r="P46" s="8">
        <v>0</v>
      </c>
      <c r="R46">
        <f t="shared" si="7"/>
        <v>21</v>
      </c>
      <c r="S46">
        <f t="shared" si="3"/>
        <v>15</v>
      </c>
      <c r="T46">
        <f t="shared" si="4"/>
        <v>34</v>
      </c>
      <c r="U46">
        <f t="shared" si="5"/>
        <v>14</v>
      </c>
      <c r="V46">
        <f t="shared" si="6"/>
        <v>6</v>
      </c>
      <c r="W46">
        <v>100</v>
      </c>
      <c r="Y46">
        <f t="shared" si="8"/>
        <v>3</v>
      </c>
      <c r="Z46">
        <f t="shared" si="9"/>
        <v>2</v>
      </c>
      <c r="AA46">
        <f t="shared" si="10"/>
        <v>4</v>
      </c>
      <c r="AB46">
        <f t="shared" si="11"/>
        <v>2</v>
      </c>
      <c r="AC46">
        <f t="shared" si="12"/>
        <v>6</v>
      </c>
      <c r="AD46">
        <f t="shared" si="13"/>
        <v>100</v>
      </c>
      <c r="AE46">
        <v>2009</v>
      </c>
      <c r="AF46" t="s">
        <v>146</v>
      </c>
      <c r="AG46" t="str">
        <f t="shared" si="14"/>
        <v>2009Kecskeméti Főiskola Kertészeti Főiskolai Kar (KF-KFK)</v>
      </c>
    </row>
    <row r="47" spans="1:33" ht="17.25" customHeight="1">
      <c r="A47" s="49"/>
      <c r="B47" s="11" t="s">
        <v>34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J47" s="49"/>
      <c r="K47" s="11" t="s">
        <v>34</v>
      </c>
      <c r="L47" s="8">
        <v>0</v>
      </c>
      <c r="M47" s="8">
        <v>350.3</v>
      </c>
      <c r="N47" s="8">
        <v>19</v>
      </c>
      <c r="O47" s="8">
        <v>0.15790000000000001</v>
      </c>
      <c r="P47" s="8">
        <v>0</v>
      </c>
      <c r="R47">
        <f t="shared" si="7"/>
        <v>21</v>
      </c>
      <c r="S47">
        <f t="shared" si="3"/>
        <v>19</v>
      </c>
      <c r="T47">
        <f t="shared" si="4"/>
        <v>43</v>
      </c>
      <c r="U47">
        <f t="shared" si="5"/>
        <v>8</v>
      </c>
      <c r="V47">
        <f t="shared" si="6"/>
        <v>6</v>
      </c>
      <c r="W47">
        <v>100</v>
      </c>
      <c r="Y47">
        <f t="shared" si="8"/>
        <v>3</v>
      </c>
      <c r="Z47">
        <f t="shared" si="9"/>
        <v>2</v>
      </c>
      <c r="AA47">
        <f t="shared" si="10"/>
        <v>5</v>
      </c>
      <c r="AB47">
        <f t="shared" si="11"/>
        <v>1</v>
      </c>
      <c r="AC47">
        <f t="shared" si="12"/>
        <v>6</v>
      </c>
      <c r="AD47">
        <f t="shared" si="13"/>
        <v>100</v>
      </c>
      <c r="AE47">
        <v>2009</v>
      </c>
      <c r="AF47" t="s">
        <v>34</v>
      </c>
      <c r="AG47" t="str">
        <f t="shared" si="14"/>
        <v>2009Nyugat-magyarországi Egyetem Mezőgazdaság- és Élelmiszertudományi Kar (NYME-MÉK)</v>
      </c>
    </row>
    <row r="48" spans="1:33" ht="17.25" customHeight="1">
      <c r="A48" s="49"/>
      <c r="B48" s="11" t="s">
        <v>35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J48" s="49"/>
      <c r="K48" s="11" t="s">
        <v>35</v>
      </c>
      <c r="L48" s="8">
        <v>0</v>
      </c>
      <c r="M48" s="8">
        <v>362.8</v>
      </c>
      <c r="N48" s="8">
        <v>46</v>
      </c>
      <c r="O48" s="8">
        <v>0.21740000000000001</v>
      </c>
      <c r="P48" s="8">
        <v>0</v>
      </c>
      <c r="R48">
        <f t="shared" si="7"/>
        <v>21</v>
      </c>
      <c r="S48">
        <f t="shared" si="3"/>
        <v>15</v>
      </c>
      <c r="T48">
        <f t="shared" si="4"/>
        <v>19</v>
      </c>
      <c r="U48">
        <f t="shared" si="5"/>
        <v>20</v>
      </c>
      <c r="V48">
        <f t="shared" si="6"/>
        <v>6</v>
      </c>
      <c r="W48">
        <v>100</v>
      </c>
      <c r="Y48">
        <f t="shared" si="8"/>
        <v>3</v>
      </c>
      <c r="Z48">
        <f t="shared" si="9"/>
        <v>2</v>
      </c>
      <c r="AA48">
        <f t="shared" si="10"/>
        <v>2</v>
      </c>
      <c r="AB48">
        <f t="shared" si="11"/>
        <v>3</v>
      </c>
      <c r="AC48">
        <f t="shared" si="12"/>
        <v>6</v>
      </c>
      <c r="AD48">
        <f t="shared" si="13"/>
        <v>100</v>
      </c>
      <c r="AE48">
        <v>2009</v>
      </c>
      <c r="AF48" t="s">
        <v>35</v>
      </c>
      <c r="AG48" t="str">
        <f t="shared" si="14"/>
        <v>2009Pannon Egyetem Georgikon Kar (PE-GK)</v>
      </c>
    </row>
    <row r="49" spans="1:33" ht="17.25" customHeight="1">
      <c r="A49" s="49"/>
      <c r="B49" s="11" t="s">
        <v>95</v>
      </c>
      <c r="C49" s="8">
        <v>1</v>
      </c>
      <c r="D49" s="8">
        <v>1</v>
      </c>
      <c r="E49" s="8">
        <v>1</v>
      </c>
      <c r="F49" s="8">
        <v>1</v>
      </c>
      <c r="G49" s="8">
        <v>1</v>
      </c>
      <c r="J49" s="49"/>
      <c r="K49" s="11" t="s">
        <v>95</v>
      </c>
      <c r="L49" s="8">
        <v>0</v>
      </c>
      <c r="M49" s="8">
        <v>366</v>
      </c>
      <c r="N49" s="8">
        <v>75</v>
      </c>
      <c r="O49" s="8">
        <v>0.29330000000000001</v>
      </c>
      <c r="P49" s="8">
        <v>0</v>
      </c>
      <c r="R49">
        <f t="shared" si="7"/>
        <v>21</v>
      </c>
      <c r="S49">
        <f t="shared" si="3"/>
        <v>13</v>
      </c>
      <c r="T49">
        <f t="shared" si="4"/>
        <v>8</v>
      </c>
      <c r="U49">
        <f t="shared" si="5"/>
        <v>29</v>
      </c>
      <c r="V49">
        <f t="shared" si="6"/>
        <v>6</v>
      </c>
      <c r="W49">
        <v>100</v>
      </c>
      <c r="Y49">
        <f t="shared" si="8"/>
        <v>3</v>
      </c>
      <c r="Z49">
        <f t="shared" si="9"/>
        <v>2</v>
      </c>
      <c r="AA49">
        <f t="shared" si="10"/>
        <v>1</v>
      </c>
      <c r="AB49">
        <f t="shared" si="11"/>
        <v>3</v>
      </c>
      <c r="AC49">
        <f t="shared" si="12"/>
        <v>6</v>
      </c>
      <c r="AD49">
        <f t="shared" si="13"/>
        <v>100</v>
      </c>
      <c r="AE49">
        <v>2009</v>
      </c>
      <c r="AF49" t="s">
        <v>95</v>
      </c>
      <c r="AG49" t="str">
        <f t="shared" si="14"/>
        <v>2009Szegedi Tudományegyetem Mérnöki Kar (SZTE-MK)</v>
      </c>
    </row>
    <row r="50" spans="1:33" ht="17.25" customHeight="1">
      <c r="A50" s="49"/>
      <c r="B50" s="11" t="s">
        <v>52</v>
      </c>
      <c r="C50" s="8">
        <v>1</v>
      </c>
      <c r="D50" s="8">
        <v>1</v>
      </c>
      <c r="E50" s="8">
        <v>1</v>
      </c>
      <c r="F50" s="8">
        <v>1</v>
      </c>
      <c r="G50" s="8">
        <v>1</v>
      </c>
      <c r="J50" s="49"/>
      <c r="K50" s="11" t="s">
        <v>52</v>
      </c>
      <c r="L50" s="8">
        <v>2</v>
      </c>
      <c r="M50" s="8">
        <v>359.6</v>
      </c>
      <c r="N50" s="8">
        <v>59</v>
      </c>
      <c r="O50" s="8">
        <v>0.2203</v>
      </c>
      <c r="P50" s="8">
        <v>0</v>
      </c>
      <c r="R50">
        <f t="shared" si="7"/>
        <v>5</v>
      </c>
      <c r="S50">
        <f t="shared" si="3"/>
        <v>17</v>
      </c>
      <c r="T50">
        <f t="shared" si="4"/>
        <v>15</v>
      </c>
      <c r="U50">
        <f t="shared" si="5"/>
        <v>21</v>
      </c>
      <c r="V50">
        <f t="shared" si="6"/>
        <v>6</v>
      </c>
      <c r="W50">
        <v>100</v>
      </c>
      <c r="Y50">
        <f t="shared" si="8"/>
        <v>1</v>
      </c>
      <c r="Z50">
        <f t="shared" si="9"/>
        <v>2</v>
      </c>
      <c r="AA50">
        <f t="shared" si="10"/>
        <v>2</v>
      </c>
      <c r="AB50">
        <f t="shared" si="11"/>
        <v>3</v>
      </c>
      <c r="AC50">
        <f t="shared" si="12"/>
        <v>6</v>
      </c>
      <c r="AD50">
        <f t="shared" si="13"/>
        <v>100</v>
      </c>
      <c r="AE50">
        <v>2009</v>
      </c>
      <c r="AF50" t="s">
        <v>52</v>
      </c>
      <c r="AG50" t="str">
        <f t="shared" si="14"/>
        <v>2009Szent István Egyetem Gazdaság- és Társadalomtudományi Kar (SZIE-GTK)</v>
      </c>
    </row>
    <row r="51" spans="1:33" ht="17.25" customHeight="1">
      <c r="A51" s="49"/>
      <c r="B51" s="11" t="s">
        <v>148</v>
      </c>
      <c r="C51" s="8">
        <v>1</v>
      </c>
      <c r="D51" s="8">
        <v>1</v>
      </c>
      <c r="E51" s="8">
        <v>1</v>
      </c>
      <c r="F51" s="8">
        <v>1</v>
      </c>
      <c r="G51" s="8">
        <v>1</v>
      </c>
      <c r="J51" s="49"/>
      <c r="K51" s="11" t="s">
        <v>148</v>
      </c>
      <c r="L51" s="8">
        <v>0</v>
      </c>
      <c r="M51" s="8">
        <v>356.5</v>
      </c>
      <c r="N51" s="8">
        <v>21</v>
      </c>
      <c r="O51" s="8">
        <v>9.5200000000000007E-2</v>
      </c>
      <c r="P51" s="8">
        <v>1</v>
      </c>
      <c r="R51">
        <f t="shared" si="7"/>
        <v>21</v>
      </c>
      <c r="S51">
        <f t="shared" si="3"/>
        <v>18</v>
      </c>
      <c r="T51">
        <f t="shared" si="4"/>
        <v>42</v>
      </c>
      <c r="U51">
        <f t="shared" si="5"/>
        <v>5</v>
      </c>
      <c r="V51">
        <f t="shared" si="6"/>
        <v>3</v>
      </c>
      <c r="W51">
        <v>100</v>
      </c>
      <c r="Y51">
        <f t="shared" si="8"/>
        <v>3</v>
      </c>
      <c r="Z51">
        <f t="shared" si="9"/>
        <v>2</v>
      </c>
      <c r="AA51">
        <f t="shared" si="10"/>
        <v>5</v>
      </c>
      <c r="AB51">
        <f t="shared" si="11"/>
        <v>1</v>
      </c>
      <c r="AC51">
        <f t="shared" si="12"/>
        <v>3</v>
      </c>
      <c r="AD51">
        <f t="shared" si="13"/>
        <v>100</v>
      </c>
      <c r="AE51">
        <v>2009</v>
      </c>
      <c r="AF51" t="s">
        <v>148</v>
      </c>
      <c r="AG51" t="str">
        <f t="shared" si="14"/>
        <v>2009Szent István Egyetem Víz- és Környezetgazdálkodási Kar (SZIE-VKK)</v>
      </c>
    </row>
    <row r="52" spans="1:33" ht="17.25" customHeight="1">
      <c r="A52" s="49"/>
      <c r="B52" s="11" t="s">
        <v>147</v>
      </c>
      <c r="C52" s="8">
        <v>1</v>
      </c>
      <c r="D52" s="8">
        <v>1</v>
      </c>
      <c r="E52" s="8">
        <v>1</v>
      </c>
      <c r="F52" s="8">
        <v>1</v>
      </c>
      <c r="G52" s="8">
        <v>1</v>
      </c>
      <c r="J52" s="49"/>
      <c r="K52" s="11" t="s">
        <v>147</v>
      </c>
      <c r="L52" s="8">
        <v>0</v>
      </c>
      <c r="M52" s="8">
        <v>0</v>
      </c>
      <c r="N52" s="8">
        <v>9</v>
      </c>
      <c r="O52" s="8">
        <v>0</v>
      </c>
      <c r="P52" s="8">
        <v>0</v>
      </c>
      <c r="R52">
        <f t="shared" si="7"/>
        <v>21</v>
      </c>
      <c r="S52">
        <f t="shared" si="3"/>
        <v>53</v>
      </c>
      <c r="T52">
        <f t="shared" si="4"/>
        <v>55</v>
      </c>
      <c r="U52">
        <f t="shared" si="5"/>
        <v>1</v>
      </c>
      <c r="V52">
        <f t="shared" si="6"/>
        <v>6</v>
      </c>
      <c r="W52">
        <v>100</v>
      </c>
      <c r="Y52">
        <f t="shared" si="8"/>
        <v>3</v>
      </c>
      <c r="Z52">
        <f t="shared" si="9"/>
        <v>6</v>
      </c>
      <c r="AA52">
        <f t="shared" si="10"/>
        <v>6</v>
      </c>
      <c r="AB52">
        <f t="shared" si="11"/>
        <v>1</v>
      </c>
      <c r="AC52">
        <f t="shared" si="12"/>
        <v>6</v>
      </c>
      <c r="AD52">
        <f t="shared" si="13"/>
        <v>100</v>
      </c>
      <c r="AE52">
        <v>2009</v>
      </c>
      <c r="AF52" t="s">
        <v>147</v>
      </c>
      <c r="AG52" t="str">
        <f t="shared" si="14"/>
        <v>2009Szolnoki Főiskola Műszaki és Mezőgazdasági Fakultás (SZF-MMF)</v>
      </c>
    </row>
    <row r="53" spans="1:33" ht="17.25" customHeight="1">
      <c r="A53" s="48">
        <v>2010</v>
      </c>
      <c r="B53" s="11" t="s">
        <v>129</v>
      </c>
      <c r="C53" s="8">
        <v>1</v>
      </c>
      <c r="D53" s="8">
        <v>1</v>
      </c>
      <c r="E53" s="8">
        <v>1</v>
      </c>
      <c r="F53" s="8">
        <v>1</v>
      </c>
      <c r="G53" s="8">
        <v>1</v>
      </c>
      <c r="J53" s="48">
        <v>2010</v>
      </c>
      <c r="K53" s="11" t="s">
        <v>129</v>
      </c>
      <c r="L53" s="8">
        <v>2</v>
      </c>
      <c r="M53" s="8">
        <v>414.4</v>
      </c>
      <c r="N53" s="8">
        <v>72</v>
      </c>
      <c r="O53" s="8">
        <v>0.27779999999999999</v>
      </c>
      <c r="P53" s="8">
        <v>0</v>
      </c>
      <c r="R53">
        <f t="shared" si="7"/>
        <v>5</v>
      </c>
      <c r="S53">
        <f t="shared" si="3"/>
        <v>2</v>
      </c>
      <c r="T53">
        <f t="shared" si="4"/>
        <v>11</v>
      </c>
      <c r="U53">
        <f t="shared" si="5"/>
        <v>27</v>
      </c>
      <c r="V53">
        <f t="shared" si="6"/>
        <v>6</v>
      </c>
      <c r="W53">
        <v>100</v>
      </c>
      <c r="Y53">
        <f t="shared" si="8"/>
        <v>1</v>
      </c>
      <c r="Z53">
        <f t="shared" si="9"/>
        <v>1</v>
      </c>
      <c r="AA53">
        <f t="shared" si="10"/>
        <v>2</v>
      </c>
      <c r="AB53">
        <f t="shared" si="11"/>
        <v>3</v>
      </c>
      <c r="AC53">
        <f t="shared" si="12"/>
        <v>6</v>
      </c>
      <c r="AD53">
        <f t="shared" si="13"/>
        <v>100</v>
      </c>
      <c r="AE53">
        <v>2010</v>
      </c>
      <c r="AF53" t="s">
        <v>129</v>
      </c>
      <c r="AG53" t="str">
        <f t="shared" si="14"/>
        <v>2010Budapesti Corvinus Egyetem Gazdálkodástudományi Kar (BCE-GTK)</v>
      </c>
    </row>
    <row r="54" spans="1:33" ht="17.25" customHeight="1">
      <c r="A54" s="49"/>
      <c r="B54" s="11" t="s">
        <v>143</v>
      </c>
      <c r="C54" s="8">
        <v>1</v>
      </c>
      <c r="D54" s="8">
        <v>1</v>
      </c>
      <c r="E54" s="8">
        <v>1</v>
      </c>
      <c r="F54" s="8">
        <v>1</v>
      </c>
      <c r="G54" s="8">
        <v>1</v>
      </c>
      <c r="J54" s="49"/>
      <c r="K54" s="11" t="s">
        <v>143</v>
      </c>
      <c r="L54" s="8">
        <v>1</v>
      </c>
      <c r="M54" s="8">
        <v>379.3</v>
      </c>
      <c r="N54" s="8">
        <v>133</v>
      </c>
      <c r="O54" s="8">
        <v>0.18049999999999999</v>
      </c>
      <c r="P54" s="8">
        <v>0</v>
      </c>
      <c r="R54">
        <f t="shared" si="7"/>
        <v>10</v>
      </c>
      <c r="S54">
        <f t="shared" si="3"/>
        <v>5</v>
      </c>
      <c r="T54">
        <f t="shared" si="4"/>
        <v>2</v>
      </c>
      <c r="U54">
        <f t="shared" si="5"/>
        <v>12</v>
      </c>
      <c r="V54">
        <f t="shared" si="6"/>
        <v>6</v>
      </c>
      <c r="W54">
        <v>100</v>
      </c>
      <c r="Y54">
        <f t="shared" si="8"/>
        <v>2</v>
      </c>
      <c r="Z54">
        <f t="shared" si="9"/>
        <v>1</v>
      </c>
      <c r="AA54">
        <f t="shared" si="10"/>
        <v>1</v>
      </c>
      <c r="AB54">
        <f t="shared" si="11"/>
        <v>2</v>
      </c>
      <c r="AC54">
        <f t="shared" si="12"/>
        <v>6</v>
      </c>
      <c r="AD54">
        <f t="shared" si="13"/>
        <v>100</v>
      </c>
      <c r="AE54">
        <v>2010</v>
      </c>
      <c r="AF54" t="s">
        <v>143</v>
      </c>
      <c r="AG54" t="str">
        <f t="shared" si="14"/>
        <v>2010Debreceni Egyetem Gazdálkodástudományi és Vidékfejlesztési Kar (DE-GVK)</v>
      </c>
    </row>
    <row r="55" spans="1:33" ht="17.25" customHeight="1">
      <c r="A55" s="49"/>
      <c r="B55" s="11" t="s">
        <v>145</v>
      </c>
      <c r="C55" s="8">
        <v>1</v>
      </c>
      <c r="D55" s="8">
        <v>1</v>
      </c>
      <c r="E55" s="8">
        <v>1</v>
      </c>
      <c r="F55" s="8">
        <v>1</v>
      </c>
      <c r="G55" s="8">
        <v>1</v>
      </c>
      <c r="J55" s="49"/>
      <c r="K55" s="11" t="s">
        <v>145</v>
      </c>
      <c r="L55" s="8">
        <v>0</v>
      </c>
      <c r="M55" s="8">
        <v>368.1</v>
      </c>
      <c r="N55" s="8">
        <v>42</v>
      </c>
      <c r="O55" s="8">
        <v>0.21429999999999999</v>
      </c>
      <c r="P55" s="8">
        <v>2</v>
      </c>
      <c r="R55">
        <f t="shared" si="7"/>
        <v>21</v>
      </c>
      <c r="S55">
        <f t="shared" si="3"/>
        <v>11</v>
      </c>
      <c r="T55">
        <f t="shared" si="4"/>
        <v>22</v>
      </c>
      <c r="U55">
        <f t="shared" si="5"/>
        <v>19</v>
      </c>
      <c r="V55">
        <f t="shared" si="6"/>
        <v>2</v>
      </c>
      <c r="W55">
        <v>100</v>
      </c>
      <c r="Y55">
        <f t="shared" si="8"/>
        <v>3</v>
      </c>
      <c r="Z55">
        <f t="shared" si="9"/>
        <v>2</v>
      </c>
      <c r="AA55">
        <f t="shared" si="10"/>
        <v>3</v>
      </c>
      <c r="AB55">
        <f t="shared" si="11"/>
        <v>2</v>
      </c>
      <c r="AC55">
        <f t="shared" si="12"/>
        <v>2</v>
      </c>
      <c r="AD55">
        <f t="shared" si="13"/>
        <v>100</v>
      </c>
      <c r="AE55">
        <v>2010</v>
      </c>
      <c r="AF55" t="s">
        <v>145</v>
      </c>
      <c r="AG55" t="str">
        <f t="shared" si="14"/>
        <v>2010Kaposvári Egyetem Gazdaságtudományi Kar (KE-GTK)</v>
      </c>
    </row>
    <row r="56" spans="1:33" ht="17.25" customHeight="1">
      <c r="A56" s="49"/>
      <c r="B56" s="11" t="s">
        <v>144</v>
      </c>
      <c r="C56" s="8">
        <v>1</v>
      </c>
      <c r="D56" s="8">
        <v>1</v>
      </c>
      <c r="E56" s="8">
        <v>1</v>
      </c>
      <c r="F56" s="8">
        <v>1</v>
      </c>
      <c r="G56" s="8">
        <v>1</v>
      </c>
      <c r="J56" s="49"/>
      <c r="K56" s="11" t="s">
        <v>144</v>
      </c>
      <c r="L56" s="8">
        <v>1</v>
      </c>
      <c r="M56" s="8">
        <v>347</v>
      </c>
      <c r="N56" s="8">
        <v>15</v>
      </c>
      <c r="O56" s="8">
        <v>6.6699999999999995E-2</v>
      </c>
      <c r="P56" s="8">
        <v>0</v>
      </c>
      <c r="R56">
        <f t="shared" si="7"/>
        <v>10</v>
      </c>
      <c r="S56">
        <f t="shared" si="3"/>
        <v>20</v>
      </c>
      <c r="T56">
        <f t="shared" si="4"/>
        <v>51</v>
      </c>
      <c r="U56">
        <f t="shared" si="5"/>
        <v>4</v>
      </c>
      <c r="V56">
        <f t="shared" si="6"/>
        <v>6</v>
      </c>
      <c r="W56">
        <v>100</v>
      </c>
      <c r="Y56">
        <f t="shared" si="8"/>
        <v>2</v>
      </c>
      <c r="Z56">
        <f t="shared" si="9"/>
        <v>3</v>
      </c>
      <c r="AA56">
        <f t="shared" si="10"/>
        <v>6</v>
      </c>
      <c r="AB56">
        <f t="shared" si="11"/>
        <v>1</v>
      </c>
      <c r="AC56">
        <f t="shared" si="12"/>
        <v>6</v>
      </c>
      <c r="AD56">
        <f t="shared" si="13"/>
        <v>100</v>
      </c>
      <c r="AE56">
        <v>2010</v>
      </c>
      <c r="AF56" t="s">
        <v>144</v>
      </c>
      <c r="AG56" t="str">
        <f t="shared" si="14"/>
        <v>2010Károly Róbert Főiskola Természeti Erőforrás-gazdálkodási és Vidékfejlesztési Kar (KRF-TVK)</v>
      </c>
    </row>
    <row r="57" spans="1:33" ht="17.25" customHeight="1">
      <c r="A57" s="49"/>
      <c r="B57" s="11" t="s">
        <v>146</v>
      </c>
      <c r="C57" s="8">
        <v>1</v>
      </c>
      <c r="D57" s="8">
        <v>1</v>
      </c>
      <c r="E57" s="8">
        <v>1</v>
      </c>
      <c r="F57" s="8">
        <v>1</v>
      </c>
      <c r="G57" s="8">
        <v>1</v>
      </c>
      <c r="J57" s="49"/>
      <c r="K57" s="11" t="s">
        <v>146</v>
      </c>
      <c r="L57" s="8">
        <v>0</v>
      </c>
      <c r="M57" s="8">
        <v>392.3</v>
      </c>
      <c r="N57" s="8">
        <v>32</v>
      </c>
      <c r="O57" s="8">
        <v>0.1875</v>
      </c>
      <c r="P57" s="8">
        <v>0</v>
      </c>
      <c r="R57">
        <f t="shared" si="7"/>
        <v>21</v>
      </c>
      <c r="S57">
        <f t="shared" si="3"/>
        <v>4</v>
      </c>
      <c r="T57">
        <f t="shared" si="4"/>
        <v>31</v>
      </c>
      <c r="U57">
        <f t="shared" si="5"/>
        <v>13</v>
      </c>
      <c r="V57">
        <f t="shared" si="6"/>
        <v>6</v>
      </c>
      <c r="W57">
        <v>100</v>
      </c>
      <c r="Y57">
        <f t="shared" si="8"/>
        <v>3</v>
      </c>
      <c r="Z57">
        <f t="shared" si="9"/>
        <v>1</v>
      </c>
      <c r="AA57">
        <f t="shared" si="10"/>
        <v>4</v>
      </c>
      <c r="AB57">
        <f t="shared" si="11"/>
        <v>2</v>
      </c>
      <c r="AC57">
        <f t="shared" si="12"/>
        <v>6</v>
      </c>
      <c r="AD57">
        <f t="shared" si="13"/>
        <v>100</v>
      </c>
      <c r="AE57">
        <v>2010</v>
      </c>
      <c r="AF57" t="s">
        <v>146</v>
      </c>
      <c r="AG57" t="str">
        <f t="shared" si="14"/>
        <v>2010Kecskeméti Főiskola Kertészeti Főiskolai Kar (KF-KFK)</v>
      </c>
    </row>
    <row r="58" spans="1:33" ht="17.25" customHeight="1">
      <c r="A58" s="49"/>
      <c r="B58" s="11" t="s">
        <v>34</v>
      </c>
      <c r="C58" s="8">
        <v>1</v>
      </c>
      <c r="D58" s="8">
        <v>1</v>
      </c>
      <c r="E58" s="8">
        <v>1</v>
      </c>
      <c r="F58" s="8">
        <v>1</v>
      </c>
      <c r="G58" s="8">
        <v>1</v>
      </c>
      <c r="J58" s="49"/>
      <c r="K58" s="11" t="s">
        <v>34</v>
      </c>
      <c r="L58" s="8">
        <v>0</v>
      </c>
      <c r="M58" s="8">
        <v>373</v>
      </c>
      <c r="N58" s="8">
        <v>17</v>
      </c>
      <c r="O58" s="8">
        <v>0.1176</v>
      </c>
      <c r="P58" s="8">
        <v>0</v>
      </c>
      <c r="R58">
        <f t="shared" si="7"/>
        <v>21</v>
      </c>
      <c r="S58">
        <f t="shared" si="3"/>
        <v>9</v>
      </c>
      <c r="T58">
        <f t="shared" si="4"/>
        <v>48</v>
      </c>
      <c r="U58">
        <f t="shared" si="5"/>
        <v>6</v>
      </c>
      <c r="V58">
        <f t="shared" si="6"/>
        <v>6</v>
      </c>
      <c r="W58">
        <v>100</v>
      </c>
      <c r="Y58">
        <f t="shared" si="8"/>
        <v>3</v>
      </c>
      <c r="Z58">
        <f t="shared" si="9"/>
        <v>1</v>
      </c>
      <c r="AA58">
        <f t="shared" si="10"/>
        <v>5</v>
      </c>
      <c r="AB58">
        <f t="shared" si="11"/>
        <v>1</v>
      </c>
      <c r="AC58">
        <f t="shared" si="12"/>
        <v>6</v>
      </c>
      <c r="AD58">
        <f t="shared" si="13"/>
        <v>100</v>
      </c>
      <c r="AE58">
        <v>2010</v>
      </c>
      <c r="AF58" t="s">
        <v>34</v>
      </c>
      <c r="AG58" t="str">
        <f t="shared" si="14"/>
        <v>2010Nyugat-magyarországi Egyetem Mezőgazdaság- és Élelmiszertudományi Kar (NYME-MÉK)</v>
      </c>
    </row>
    <row r="59" spans="1:33" ht="17.25" customHeight="1">
      <c r="A59" s="49"/>
      <c r="B59" s="11" t="s">
        <v>35</v>
      </c>
      <c r="C59" s="8">
        <v>1</v>
      </c>
      <c r="D59" s="8">
        <v>1</v>
      </c>
      <c r="E59" s="8">
        <v>1</v>
      </c>
      <c r="F59" s="8">
        <v>1</v>
      </c>
      <c r="G59" s="8">
        <v>1</v>
      </c>
      <c r="J59" s="49"/>
      <c r="K59" s="11" t="s">
        <v>35</v>
      </c>
      <c r="L59" s="8">
        <v>0</v>
      </c>
      <c r="M59" s="8">
        <v>369</v>
      </c>
      <c r="N59" s="8">
        <v>48</v>
      </c>
      <c r="O59" s="8">
        <v>0.29170000000000001</v>
      </c>
      <c r="P59" s="8">
        <v>0</v>
      </c>
      <c r="R59">
        <f t="shared" si="7"/>
        <v>21</v>
      </c>
      <c r="S59">
        <f t="shared" si="3"/>
        <v>10</v>
      </c>
      <c r="T59">
        <f t="shared" si="4"/>
        <v>17</v>
      </c>
      <c r="U59">
        <f t="shared" si="5"/>
        <v>28</v>
      </c>
      <c r="V59">
        <f t="shared" si="6"/>
        <v>6</v>
      </c>
      <c r="W59">
        <v>100</v>
      </c>
      <c r="Y59">
        <f t="shared" si="8"/>
        <v>3</v>
      </c>
      <c r="Z59">
        <f t="shared" si="9"/>
        <v>2</v>
      </c>
      <c r="AA59">
        <f t="shared" si="10"/>
        <v>2</v>
      </c>
      <c r="AB59">
        <f t="shared" si="11"/>
        <v>3</v>
      </c>
      <c r="AC59">
        <f t="shared" si="12"/>
        <v>6</v>
      </c>
      <c r="AD59">
        <f t="shared" si="13"/>
        <v>100</v>
      </c>
      <c r="AE59">
        <v>2010</v>
      </c>
      <c r="AF59" t="s">
        <v>35</v>
      </c>
      <c r="AG59" t="str">
        <f t="shared" si="14"/>
        <v>2010Pannon Egyetem Georgikon Kar (PE-GK)</v>
      </c>
    </row>
    <row r="60" spans="1:33" ht="17.25" customHeight="1">
      <c r="A60" s="49"/>
      <c r="B60" s="11" t="s">
        <v>95</v>
      </c>
      <c r="C60" s="8">
        <v>1</v>
      </c>
      <c r="D60" s="8">
        <v>1</v>
      </c>
      <c r="E60" s="8">
        <v>1</v>
      </c>
      <c r="F60" s="8">
        <v>1</v>
      </c>
      <c r="G60" s="8">
        <v>1</v>
      </c>
      <c r="J60" s="49"/>
      <c r="K60" s="11" t="s">
        <v>95</v>
      </c>
      <c r="L60" s="8">
        <v>1</v>
      </c>
      <c r="M60" s="8">
        <v>376.8</v>
      </c>
      <c r="N60" s="8">
        <v>81</v>
      </c>
      <c r="O60" s="8">
        <v>0.2346</v>
      </c>
      <c r="P60" s="8">
        <v>0</v>
      </c>
      <c r="R60">
        <f t="shared" si="7"/>
        <v>10</v>
      </c>
      <c r="S60">
        <f t="shared" si="3"/>
        <v>6</v>
      </c>
      <c r="T60">
        <f t="shared" si="4"/>
        <v>6</v>
      </c>
      <c r="U60">
        <f t="shared" si="5"/>
        <v>22</v>
      </c>
      <c r="V60">
        <f t="shared" si="6"/>
        <v>6</v>
      </c>
      <c r="W60">
        <v>100</v>
      </c>
      <c r="Y60">
        <f t="shared" si="8"/>
        <v>2</v>
      </c>
      <c r="Z60">
        <f t="shared" si="9"/>
        <v>1</v>
      </c>
      <c r="AA60">
        <f t="shared" si="10"/>
        <v>1</v>
      </c>
      <c r="AB60">
        <f t="shared" si="11"/>
        <v>3</v>
      </c>
      <c r="AC60">
        <f t="shared" si="12"/>
        <v>6</v>
      </c>
      <c r="AD60">
        <f t="shared" si="13"/>
        <v>100</v>
      </c>
      <c r="AE60">
        <v>2010</v>
      </c>
      <c r="AF60" t="s">
        <v>95</v>
      </c>
      <c r="AG60" t="str">
        <f t="shared" si="14"/>
        <v>2010Szegedi Tudományegyetem Mérnöki Kar (SZTE-MK)</v>
      </c>
    </row>
    <row r="61" spans="1:33" ht="17.25" customHeight="1">
      <c r="A61" s="49"/>
      <c r="B61" s="11" t="s">
        <v>52</v>
      </c>
      <c r="C61" s="8">
        <v>1</v>
      </c>
      <c r="D61" s="8">
        <v>1</v>
      </c>
      <c r="E61" s="8">
        <v>1</v>
      </c>
      <c r="F61" s="8">
        <v>1</v>
      </c>
      <c r="G61" s="8">
        <v>1</v>
      </c>
      <c r="J61" s="49"/>
      <c r="K61" s="11" t="s">
        <v>52</v>
      </c>
      <c r="L61" s="8">
        <v>1</v>
      </c>
      <c r="M61" s="8">
        <v>376.8</v>
      </c>
      <c r="N61" s="8">
        <v>63</v>
      </c>
      <c r="O61" s="8">
        <v>0.30159999999999998</v>
      </c>
      <c r="P61" s="8">
        <v>0</v>
      </c>
      <c r="R61">
        <f t="shared" si="7"/>
        <v>10</v>
      </c>
      <c r="S61">
        <f t="shared" si="3"/>
        <v>6</v>
      </c>
      <c r="T61">
        <f t="shared" si="4"/>
        <v>13</v>
      </c>
      <c r="U61">
        <f t="shared" si="5"/>
        <v>30</v>
      </c>
      <c r="V61">
        <f t="shared" si="6"/>
        <v>6</v>
      </c>
      <c r="W61">
        <v>100</v>
      </c>
      <c r="Y61">
        <f t="shared" si="8"/>
        <v>2</v>
      </c>
      <c r="Z61">
        <f t="shared" si="9"/>
        <v>1</v>
      </c>
      <c r="AA61">
        <f t="shared" si="10"/>
        <v>2</v>
      </c>
      <c r="AB61">
        <f t="shared" si="11"/>
        <v>4</v>
      </c>
      <c r="AC61">
        <f t="shared" si="12"/>
        <v>6</v>
      </c>
      <c r="AD61">
        <f t="shared" si="13"/>
        <v>100</v>
      </c>
      <c r="AE61">
        <v>2010</v>
      </c>
      <c r="AF61" t="s">
        <v>52</v>
      </c>
      <c r="AG61" t="str">
        <f t="shared" si="14"/>
        <v>2010Szent István Egyetem Gazdaság- és Társadalomtudományi Kar (SZIE-GTK)</v>
      </c>
    </row>
    <row r="62" spans="1:33" ht="17.25" customHeight="1">
      <c r="A62" s="49"/>
      <c r="B62" s="11" t="s">
        <v>148</v>
      </c>
      <c r="C62" s="8">
        <v>1</v>
      </c>
      <c r="D62" s="8">
        <v>1</v>
      </c>
      <c r="E62" s="8">
        <v>1</v>
      </c>
      <c r="F62" s="8">
        <v>1</v>
      </c>
      <c r="G62" s="8">
        <v>1</v>
      </c>
      <c r="J62" s="49"/>
      <c r="K62" s="11" t="s">
        <v>148</v>
      </c>
      <c r="L62" s="8">
        <v>0</v>
      </c>
      <c r="M62" s="8">
        <v>367.5</v>
      </c>
      <c r="N62" s="8">
        <v>19</v>
      </c>
      <c r="O62" s="8">
        <v>0.21049999999999999</v>
      </c>
      <c r="P62" s="8">
        <v>0</v>
      </c>
      <c r="R62">
        <f t="shared" si="7"/>
        <v>21</v>
      </c>
      <c r="S62">
        <f t="shared" si="3"/>
        <v>12</v>
      </c>
      <c r="T62">
        <f t="shared" si="4"/>
        <v>43</v>
      </c>
      <c r="U62">
        <f t="shared" si="5"/>
        <v>18</v>
      </c>
      <c r="V62">
        <f t="shared" si="6"/>
        <v>6</v>
      </c>
      <c r="W62">
        <v>100</v>
      </c>
      <c r="Y62">
        <f t="shared" si="8"/>
        <v>3</v>
      </c>
      <c r="Z62">
        <f t="shared" si="9"/>
        <v>2</v>
      </c>
      <c r="AA62">
        <f t="shared" si="10"/>
        <v>5</v>
      </c>
      <c r="AB62">
        <f t="shared" si="11"/>
        <v>2</v>
      </c>
      <c r="AC62">
        <f t="shared" si="12"/>
        <v>6</v>
      </c>
      <c r="AD62">
        <f t="shared" si="13"/>
        <v>100</v>
      </c>
      <c r="AE62">
        <v>2010</v>
      </c>
      <c r="AF62" t="s">
        <v>148</v>
      </c>
      <c r="AG62" t="str">
        <f t="shared" si="14"/>
        <v>2010Szent István Egyetem Víz- és Környezetgazdálkodási Kar (SZIE-VKK)</v>
      </c>
    </row>
    <row r="63" spans="1:33" ht="17.25" customHeight="1">
      <c r="A63" s="49"/>
      <c r="B63" s="11" t="s">
        <v>147</v>
      </c>
      <c r="C63" s="8">
        <v>1</v>
      </c>
      <c r="D63" s="8">
        <v>1</v>
      </c>
      <c r="E63" s="8">
        <v>1</v>
      </c>
      <c r="F63" s="8">
        <v>1</v>
      </c>
      <c r="G63" s="8">
        <v>1</v>
      </c>
      <c r="J63" s="49"/>
      <c r="K63" s="11" t="s">
        <v>147</v>
      </c>
      <c r="L63" s="8">
        <v>0</v>
      </c>
      <c r="M63" s="8">
        <v>0</v>
      </c>
      <c r="N63" s="8">
        <v>22</v>
      </c>
      <c r="O63" s="8">
        <v>0</v>
      </c>
      <c r="P63" s="8">
        <v>0</v>
      </c>
      <c r="R63">
        <f t="shared" si="7"/>
        <v>21</v>
      </c>
      <c r="S63">
        <f t="shared" si="3"/>
        <v>53</v>
      </c>
      <c r="T63">
        <f t="shared" si="4"/>
        <v>41</v>
      </c>
      <c r="U63">
        <f t="shared" si="5"/>
        <v>1</v>
      </c>
      <c r="V63">
        <f t="shared" si="6"/>
        <v>6</v>
      </c>
      <c r="W63">
        <v>100</v>
      </c>
      <c r="Y63">
        <f t="shared" si="8"/>
        <v>3</v>
      </c>
      <c r="Z63">
        <f t="shared" si="9"/>
        <v>6</v>
      </c>
      <c r="AA63">
        <f t="shared" si="10"/>
        <v>5</v>
      </c>
      <c r="AB63">
        <f t="shared" si="11"/>
        <v>1</v>
      </c>
      <c r="AC63">
        <f t="shared" si="12"/>
        <v>6</v>
      </c>
      <c r="AD63">
        <f t="shared" si="13"/>
        <v>100</v>
      </c>
      <c r="AE63">
        <v>2010</v>
      </c>
      <c r="AF63" t="s">
        <v>147</v>
      </c>
      <c r="AG63" t="str">
        <f t="shared" si="14"/>
        <v>2010Szolnoki Főiskola Műszaki és Mezőgazdasági Fakultás (SZF-MMF)</v>
      </c>
    </row>
  </sheetData>
  <mergeCells count="11">
    <mergeCell ref="A1:U1"/>
    <mergeCell ref="J9:J19"/>
    <mergeCell ref="J20:J30"/>
    <mergeCell ref="J31:J41"/>
    <mergeCell ref="J42:J52"/>
    <mergeCell ref="J53:J63"/>
    <mergeCell ref="A9:A19"/>
    <mergeCell ref="A20:A30"/>
    <mergeCell ref="A31:A41"/>
    <mergeCell ref="A42:A52"/>
    <mergeCell ref="A53:A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K145"/>
  <sheetViews>
    <sheetView topLeftCell="A84" workbookViewId="0">
      <selection activeCell="H87" sqref="H87:H141"/>
    </sheetView>
  </sheetViews>
  <sheetFormatPr defaultRowHeight="15"/>
  <cols>
    <col min="1" max="1" width="45.140625" customWidth="1"/>
    <col min="2" max="2" width="17.7109375" customWidth="1"/>
  </cols>
  <sheetData>
    <row r="1" spans="1:7" ht="18">
      <c r="A1" s="12" t="s">
        <v>256</v>
      </c>
    </row>
    <row r="3" spans="1:7">
      <c r="A3" s="13" t="s">
        <v>257</v>
      </c>
      <c r="B3" s="14" t="s">
        <v>258</v>
      </c>
    </row>
    <row r="4" spans="1:7">
      <c r="A4" s="13" t="s">
        <v>259</v>
      </c>
      <c r="B4" s="14" t="s">
        <v>260</v>
      </c>
    </row>
    <row r="5" spans="1:7">
      <c r="A5" s="13" t="s">
        <v>261</v>
      </c>
      <c r="B5" s="14">
        <v>55</v>
      </c>
    </row>
    <row r="6" spans="1:7">
      <c r="A6" s="13" t="s">
        <v>262</v>
      </c>
      <c r="B6" s="14">
        <v>5</v>
      </c>
    </row>
    <row r="7" spans="1:7">
      <c r="A7" s="13" t="s">
        <v>263</v>
      </c>
      <c r="B7" s="14">
        <v>6</v>
      </c>
    </row>
    <row r="8" spans="1:7">
      <c r="A8" s="13" t="s">
        <v>264</v>
      </c>
      <c r="B8" s="14">
        <v>0</v>
      </c>
    </row>
    <row r="9" spans="1:7">
      <c r="A9" s="13" t="s">
        <v>265</v>
      </c>
      <c r="B9" s="14" t="s">
        <v>266</v>
      </c>
    </row>
    <row r="11" spans="1:7">
      <c r="A11" s="15" t="s">
        <v>267</v>
      </c>
      <c r="B11" s="51" t="s">
        <v>269</v>
      </c>
      <c r="C11" s="51" t="s">
        <v>270</v>
      </c>
      <c r="D11" s="51" t="s">
        <v>271</v>
      </c>
      <c r="E11" s="51" t="s">
        <v>272</v>
      </c>
      <c r="F11" s="51" t="s">
        <v>273</v>
      </c>
      <c r="G11" s="51" t="s">
        <v>274</v>
      </c>
    </row>
    <row r="12" spans="1:7">
      <c r="A12" s="16" t="s">
        <v>268</v>
      </c>
      <c r="B12" s="52"/>
      <c r="C12" s="52"/>
      <c r="D12" s="52"/>
      <c r="E12" s="52"/>
      <c r="F12" s="52"/>
      <c r="G12" s="52"/>
    </row>
    <row r="13" spans="1:7">
      <c r="A13" s="13" t="s">
        <v>275</v>
      </c>
      <c r="B13" s="17">
        <v>2</v>
      </c>
      <c r="C13" s="17">
        <v>4</v>
      </c>
      <c r="D13" s="17">
        <v>2</v>
      </c>
      <c r="E13" s="17">
        <v>1</v>
      </c>
      <c r="F13" s="17">
        <v>6</v>
      </c>
      <c r="G13" s="17">
        <v>100</v>
      </c>
    </row>
    <row r="14" spans="1:7">
      <c r="A14" s="13" t="s">
        <v>276</v>
      </c>
      <c r="B14" s="17">
        <v>1</v>
      </c>
      <c r="C14" s="17">
        <v>4</v>
      </c>
      <c r="D14" s="17">
        <v>1</v>
      </c>
      <c r="E14" s="17">
        <v>3</v>
      </c>
      <c r="F14" s="17">
        <v>3</v>
      </c>
      <c r="G14" s="17">
        <v>100</v>
      </c>
    </row>
    <row r="15" spans="1:7">
      <c r="A15" s="13" t="s">
        <v>277</v>
      </c>
      <c r="B15" s="17">
        <v>3</v>
      </c>
      <c r="C15" s="17">
        <v>5</v>
      </c>
      <c r="D15" s="17">
        <v>1</v>
      </c>
      <c r="E15" s="17">
        <v>6</v>
      </c>
      <c r="F15" s="17">
        <v>6</v>
      </c>
      <c r="G15" s="17">
        <v>100</v>
      </c>
    </row>
    <row r="16" spans="1:7">
      <c r="A16" s="13" t="s">
        <v>278</v>
      </c>
      <c r="B16" s="17">
        <v>3</v>
      </c>
      <c r="C16" s="17">
        <v>6</v>
      </c>
      <c r="D16" s="17">
        <v>4</v>
      </c>
      <c r="E16" s="17">
        <v>5</v>
      </c>
      <c r="F16" s="17">
        <v>6</v>
      </c>
      <c r="G16" s="17">
        <v>100</v>
      </c>
    </row>
    <row r="17" spans="1:7">
      <c r="A17" s="13" t="s">
        <v>279</v>
      </c>
      <c r="B17" s="17">
        <v>3</v>
      </c>
      <c r="C17" s="17">
        <v>5</v>
      </c>
      <c r="D17" s="17">
        <v>3</v>
      </c>
      <c r="E17" s="17">
        <v>4</v>
      </c>
      <c r="F17" s="17">
        <v>6</v>
      </c>
      <c r="G17" s="17">
        <v>100</v>
      </c>
    </row>
    <row r="18" spans="1:7">
      <c r="A18" s="13" t="s">
        <v>280</v>
      </c>
      <c r="B18" s="17">
        <v>3</v>
      </c>
      <c r="C18" s="17">
        <v>5</v>
      </c>
      <c r="D18" s="17">
        <v>3</v>
      </c>
      <c r="E18" s="17">
        <v>5</v>
      </c>
      <c r="F18" s="17">
        <v>1</v>
      </c>
      <c r="G18" s="17">
        <v>100</v>
      </c>
    </row>
    <row r="19" spans="1:7">
      <c r="A19" s="13" t="s">
        <v>281</v>
      </c>
      <c r="B19" s="17">
        <v>3</v>
      </c>
      <c r="C19" s="17">
        <v>5</v>
      </c>
      <c r="D19" s="17">
        <v>4</v>
      </c>
      <c r="E19" s="17">
        <v>5</v>
      </c>
      <c r="F19" s="17">
        <v>6</v>
      </c>
      <c r="G19" s="17">
        <v>100</v>
      </c>
    </row>
    <row r="20" spans="1:7">
      <c r="A20" s="13" t="s">
        <v>282</v>
      </c>
      <c r="B20" s="17">
        <v>2</v>
      </c>
      <c r="C20" s="17">
        <v>5</v>
      </c>
      <c r="D20" s="17">
        <v>2</v>
      </c>
      <c r="E20" s="17">
        <v>5</v>
      </c>
      <c r="F20" s="17">
        <v>6</v>
      </c>
      <c r="G20" s="17">
        <v>100</v>
      </c>
    </row>
    <row r="21" spans="1:7">
      <c r="A21" s="13" t="s">
        <v>283</v>
      </c>
      <c r="B21" s="17">
        <v>3</v>
      </c>
      <c r="C21" s="17">
        <v>4</v>
      </c>
      <c r="D21" s="17">
        <v>2</v>
      </c>
      <c r="E21" s="17">
        <v>3</v>
      </c>
      <c r="F21" s="17">
        <v>6</v>
      </c>
      <c r="G21" s="17">
        <v>100</v>
      </c>
    </row>
    <row r="22" spans="1:7">
      <c r="A22" s="13" t="s">
        <v>284</v>
      </c>
      <c r="B22" s="17">
        <v>3</v>
      </c>
      <c r="C22" s="17">
        <v>5</v>
      </c>
      <c r="D22" s="17">
        <v>3</v>
      </c>
      <c r="E22" s="17">
        <v>5</v>
      </c>
      <c r="F22" s="17">
        <v>6</v>
      </c>
      <c r="G22" s="17">
        <v>100</v>
      </c>
    </row>
    <row r="23" spans="1:7">
      <c r="A23" s="13" t="s">
        <v>285</v>
      </c>
      <c r="B23" s="17">
        <v>3</v>
      </c>
      <c r="C23" s="17">
        <v>6</v>
      </c>
      <c r="D23" s="17">
        <v>2</v>
      </c>
      <c r="E23" s="17">
        <v>4</v>
      </c>
      <c r="F23" s="17">
        <v>6</v>
      </c>
      <c r="G23" s="17">
        <v>100</v>
      </c>
    </row>
    <row r="24" spans="1:7">
      <c r="A24" s="13" t="s">
        <v>286</v>
      </c>
      <c r="B24" s="17">
        <v>3</v>
      </c>
      <c r="C24" s="17">
        <v>4</v>
      </c>
      <c r="D24" s="17">
        <v>5</v>
      </c>
      <c r="E24" s="17">
        <v>6</v>
      </c>
      <c r="F24" s="17">
        <v>6</v>
      </c>
      <c r="G24" s="17">
        <v>100</v>
      </c>
    </row>
    <row r="25" spans="1:7">
      <c r="A25" s="13" t="s">
        <v>287</v>
      </c>
      <c r="B25" s="17">
        <v>1</v>
      </c>
      <c r="C25" s="17">
        <v>4</v>
      </c>
      <c r="D25" s="17">
        <v>1</v>
      </c>
      <c r="E25" s="17">
        <v>5</v>
      </c>
      <c r="F25" s="17">
        <v>6</v>
      </c>
      <c r="G25" s="17">
        <v>100</v>
      </c>
    </row>
    <row r="26" spans="1:7">
      <c r="A26" s="13" t="s">
        <v>288</v>
      </c>
      <c r="B26" s="17">
        <v>3</v>
      </c>
      <c r="C26" s="17">
        <v>5</v>
      </c>
      <c r="D26" s="17">
        <v>1</v>
      </c>
      <c r="E26" s="17">
        <v>3</v>
      </c>
      <c r="F26" s="17">
        <v>6</v>
      </c>
      <c r="G26" s="17">
        <v>100</v>
      </c>
    </row>
    <row r="27" spans="1:7">
      <c r="A27" s="13" t="s">
        <v>289</v>
      </c>
      <c r="B27" s="17">
        <v>3</v>
      </c>
      <c r="C27" s="17">
        <v>5</v>
      </c>
      <c r="D27" s="17">
        <v>4</v>
      </c>
      <c r="E27" s="17">
        <v>2</v>
      </c>
      <c r="F27" s="17">
        <v>6</v>
      </c>
      <c r="G27" s="17">
        <v>100</v>
      </c>
    </row>
    <row r="28" spans="1:7">
      <c r="A28" s="13" t="s">
        <v>290</v>
      </c>
      <c r="B28" s="17">
        <v>3</v>
      </c>
      <c r="C28" s="17">
        <v>4</v>
      </c>
      <c r="D28" s="17">
        <v>4</v>
      </c>
      <c r="E28" s="17">
        <v>1</v>
      </c>
      <c r="F28" s="17">
        <v>6</v>
      </c>
      <c r="G28" s="17">
        <v>100</v>
      </c>
    </row>
    <row r="29" spans="1:7">
      <c r="A29" s="13" t="s">
        <v>291</v>
      </c>
      <c r="B29" s="17">
        <v>3</v>
      </c>
      <c r="C29" s="17">
        <v>4</v>
      </c>
      <c r="D29" s="17">
        <v>3</v>
      </c>
      <c r="E29" s="17">
        <v>4</v>
      </c>
      <c r="F29" s="17">
        <v>6</v>
      </c>
      <c r="G29" s="17">
        <v>100</v>
      </c>
    </row>
    <row r="30" spans="1:7">
      <c r="A30" s="13" t="s">
        <v>292</v>
      </c>
      <c r="B30" s="17">
        <v>2</v>
      </c>
      <c r="C30" s="17">
        <v>4</v>
      </c>
      <c r="D30" s="17">
        <v>4</v>
      </c>
      <c r="E30" s="17">
        <v>4</v>
      </c>
      <c r="F30" s="17">
        <v>6</v>
      </c>
      <c r="G30" s="17">
        <v>100</v>
      </c>
    </row>
    <row r="31" spans="1:7">
      <c r="A31" s="13" t="s">
        <v>293</v>
      </c>
      <c r="B31" s="17">
        <v>2</v>
      </c>
      <c r="C31" s="17">
        <v>5</v>
      </c>
      <c r="D31" s="17">
        <v>1</v>
      </c>
      <c r="E31" s="17">
        <v>4</v>
      </c>
      <c r="F31" s="17">
        <v>6</v>
      </c>
      <c r="G31" s="17">
        <v>100</v>
      </c>
    </row>
    <row r="32" spans="1:7">
      <c r="A32" s="13" t="s">
        <v>294</v>
      </c>
      <c r="B32" s="17">
        <v>1</v>
      </c>
      <c r="C32" s="17">
        <v>4</v>
      </c>
      <c r="D32" s="17">
        <v>3</v>
      </c>
      <c r="E32" s="17">
        <v>5</v>
      </c>
      <c r="F32" s="17">
        <v>6</v>
      </c>
      <c r="G32" s="17">
        <v>100</v>
      </c>
    </row>
    <row r="33" spans="1:7">
      <c r="A33" s="13" t="s">
        <v>295</v>
      </c>
      <c r="B33" s="17">
        <v>3</v>
      </c>
      <c r="C33" s="17">
        <v>5</v>
      </c>
      <c r="D33" s="17">
        <v>4</v>
      </c>
      <c r="E33" s="17">
        <v>4</v>
      </c>
      <c r="F33" s="17">
        <v>6</v>
      </c>
      <c r="G33" s="17">
        <v>100</v>
      </c>
    </row>
    <row r="34" spans="1:7">
      <c r="A34" s="13" t="s">
        <v>296</v>
      </c>
      <c r="B34" s="17">
        <v>3</v>
      </c>
      <c r="C34" s="17">
        <v>6</v>
      </c>
      <c r="D34" s="17">
        <v>5</v>
      </c>
      <c r="E34" s="17">
        <v>2</v>
      </c>
      <c r="F34" s="17">
        <v>6</v>
      </c>
      <c r="G34" s="17">
        <v>100</v>
      </c>
    </row>
    <row r="35" spans="1:7">
      <c r="A35" s="13" t="s">
        <v>297</v>
      </c>
      <c r="B35" s="17">
        <v>1</v>
      </c>
      <c r="C35" s="17">
        <v>1</v>
      </c>
      <c r="D35" s="17">
        <v>3</v>
      </c>
      <c r="E35" s="17">
        <v>4</v>
      </c>
      <c r="F35" s="17">
        <v>6</v>
      </c>
      <c r="G35" s="17">
        <v>100</v>
      </c>
    </row>
    <row r="36" spans="1:7">
      <c r="A36" s="13" t="s">
        <v>298</v>
      </c>
      <c r="B36" s="17">
        <v>1</v>
      </c>
      <c r="C36" s="17">
        <v>3</v>
      </c>
      <c r="D36" s="17">
        <v>1</v>
      </c>
      <c r="E36" s="17">
        <v>5</v>
      </c>
      <c r="F36" s="17">
        <v>6</v>
      </c>
      <c r="G36" s="17">
        <v>100</v>
      </c>
    </row>
    <row r="37" spans="1:7">
      <c r="A37" s="13" t="s">
        <v>299</v>
      </c>
      <c r="B37" s="17">
        <v>3</v>
      </c>
      <c r="C37" s="17">
        <v>3</v>
      </c>
      <c r="D37" s="17">
        <v>4</v>
      </c>
      <c r="E37" s="17">
        <v>5</v>
      </c>
      <c r="F37" s="17">
        <v>6</v>
      </c>
      <c r="G37" s="17">
        <v>100</v>
      </c>
    </row>
    <row r="38" spans="1:7">
      <c r="A38" s="13" t="s">
        <v>300</v>
      </c>
      <c r="B38" s="17">
        <v>3</v>
      </c>
      <c r="C38" s="17">
        <v>3</v>
      </c>
      <c r="D38" s="17">
        <v>6</v>
      </c>
      <c r="E38" s="17">
        <v>4</v>
      </c>
      <c r="F38" s="17">
        <v>6</v>
      </c>
      <c r="G38" s="17">
        <v>100</v>
      </c>
    </row>
    <row r="39" spans="1:7">
      <c r="A39" s="13" t="s">
        <v>301</v>
      </c>
      <c r="B39" s="17">
        <v>3</v>
      </c>
      <c r="C39" s="17">
        <v>3</v>
      </c>
      <c r="D39" s="17">
        <v>4</v>
      </c>
      <c r="E39" s="17">
        <v>2</v>
      </c>
      <c r="F39" s="17">
        <v>6</v>
      </c>
      <c r="G39" s="17">
        <v>100</v>
      </c>
    </row>
    <row r="40" spans="1:7">
      <c r="A40" s="13" t="s">
        <v>302</v>
      </c>
      <c r="B40" s="17">
        <v>3</v>
      </c>
      <c r="C40" s="17">
        <v>3</v>
      </c>
      <c r="D40" s="17">
        <v>5</v>
      </c>
      <c r="E40" s="17">
        <v>6</v>
      </c>
      <c r="F40" s="17">
        <v>6</v>
      </c>
      <c r="G40" s="17">
        <v>100</v>
      </c>
    </row>
    <row r="41" spans="1:7">
      <c r="A41" s="13" t="s">
        <v>303</v>
      </c>
      <c r="B41" s="17">
        <v>1</v>
      </c>
      <c r="C41" s="17">
        <v>3</v>
      </c>
      <c r="D41" s="17">
        <v>5</v>
      </c>
      <c r="E41" s="17">
        <v>6</v>
      </c>
      <c r="F41" s="17">
        <v>6</v>
      </c>
      <c r="G41" s="17">
        <v>100</v>
      </c>
    </row>
    <row r="42" spans="1:7">
      <c r="A42" s="13" t="s">
        <v>304</v>
      </c>
      <c r="B42" s="17">
        <v>2</v>
      </c>
      <c r="C42" s="17">
        <v>3</v>
      </c>
      <c r="D42" s="17">
        <v>3</v>
      </c>
      <c r="E42" s="17">
        <v>6</v>
      </c>
      <c r="F42" s="17">
        <v>6</v>
      </c>
      <c r="G42" s="17">
        <v>100</v>
      </c>
    </row>
    <row r="43" spans="1:7">
      <c r="A43" s="13" t="s">
        <v>305</v>
      </c>
      <c r="B43" s="17">
        <v>2</v>
      </c>
      <c r="C43" s="17">
        <v>3</v>
      </c>
      <c r="D43" s="17">
        <v>5</v>
      </c>
      <c r="E43" s="17">
        <v>6</v>
      </c>
      <c r="F43" s="17">
        <v>6</v>
      </c>
      <c r="G43" s="17">
        <v>100</v>
      </c>
    </row>
    <row r="44" spans="1:7">
      <c r="A44" s="13" t="s">
        <v>306</v>
      </c>
      <c r="B44" s="17">
        <v>3</v>
      </c>
      <c r="C44" s="17">
        <v>4</v>
      </c>
      <c r="D44" s="17">
        <v>6</v>
      </c>
      <c r="E44" s="17">
        <v>2</v>
      </c>
      <c r="F44" s="17">
        <v>6</v>
      </c>
      <c r="G44" s="17">
        <v>100</v>
      </c>
    </row>
    <row r="45" spans="1:7">
      <c r="A45" s="13" t="s">
        <v>307</v>
      </c>
      <c r="B45" s="17">
        <v>3</v>
      </c>
      <c r="C45" s="17">
        <v>3</v>
      </c>
      <c r="D45" s="17">
        <v>6</v>
      </c>
      <c r="E45" s="17">
        <v>4</v>
      </c>
      <c r="F45" s="17">
        <v>6</v>
      </c>
      <c r="G45" s="17">
        <v>100</v>
      </c>
    </row>
    <row r="46" spans="1:7">
      <c r="A46" s="13" t="s">
        <v>308</v>
      </c>
      <c r="B46" s="17">
        <v>2</v>
      </c>
      <c r="C46" s="17">
        <v>1</v>
      </c>
      <c r="D46" s="17">
        <v>2</v>
      </c>
      <c r="E46" s="17">
        <v>5</v>
      </c>
      <c r="F46" s="17">
        <v>6</v>
      </c>
      <c r="G46" s="17">
        <v>100</v>
      </c>
    </row>
    <row r="47" spans="1:7">
      <c r="A47" s="13" t="s">
        <v>309</v>
      </c>
      <c r="B47" s="17">
        <v>1</v>
      </c>
      <c r="C47" s="17">
        <v>2</v>
      </c>
      <c r="D47" s="17">
        <v>1</v>
      </c>
      <c r="E47" s="17">
        <v>3</v>
      </c>
      <c r="F47" s="17">
        <v>6</v>
      </c>
      <c r="G47" s="17">
        <v>100</v>
      </c>
    </row>
    <row r="48" spans="1:7">
      <c r="A48" s="13" t="s">
        <v>310</v>
      </c>
      <c r="B48" s="17">
        <v>3</v>
      </c>
      <c r="C48" s="17">
        <v>1</v>
      </c>
      <c r="D48" s="17">
        <v>3</v>
      </c>
      <c r="E48" s="17">
        <v>2</v>
      </c>
      <c r="F48" s="17">
        <v>3</v>
      </c>
      <c r="G48" s="17">
        <v>100</v>
      </c>
    </row>
    <row r="49" spans="1:7">
      <c r="A49" s="13" t="s">
        <v>311</v>
      </c>
      <c r="B49" s="17">
        <v>3</v>
      </c>
      <c r="C49" s="17">
        <v>6</v>
      </c>
      <c r="D49" s="17">
        <v>6</v>
      </c>
      <c r="E49" s="17">
        <v>1</v>
      </c>
      <c r="F49" s="17">
        <v>6</v>
      </c>
      <c r="G49" s="17">
        <v>100</v>
      </c>
    </row>
    <row r="50" spans="1:7">
      <c r="A50" s="13" t="s">
        <v>312</v>
      </c>
      <c r="B50" s="17">
        <v>3</v>
      </c>
      <c r="C50" s="17">
        <v>2</v>
      </c>
      <c r="D50" s="17">
        <v>4</v>
      </c>
      <c r="E50" s="17">
        <v>2</v>
      </c>
      <c r="F50" s="17">
        <v>6</v>
      </c>
      <c r="G50" s="17">
        <v>100</v>
      </c>
    </row>
    <row r="51" spans="1:7">
      <c r="A51" s="13" t="s">
        <v>313</v>
      </c>
      <c r="B51" s="17">
        <v>3</v>
      </c>
      <c r="C51" s="17">
        <v>2</v>
      </c>
      <c r="D51" s="17">
        <v>5</v>
      </c>
      <c r="E51" s="17">
        <v>1</v>
      </c>
      <c r="F51" s="17">
        <v>6</v>
      </c>
      <c r="G51" s="17">
        <v>100</v>
      </c>
    </row>
    <row r="52" spans="1:7">
      <c r="A52" s="13" t="s">
        <v>314</v>
      </c>
      <c r="B52" s="17">
        <v>3</v>
      </c>
      <c r="C52" s="17">
        <v>2</v>
      </c>
      <c r="D52" s="17">
        <v>2</v>
      </c>
      <c r="E52" s="17">
        <v>3</v>
      </c>
      <c r="F52" s="17">
        <v>6</v>
      </c>
      <c r="G52" s="17">
        <v>100</v>
      </c>
    </row>
    <row r="53" spans="1:7">
      <c r="A53" s="13" t="s">
        <v>315</v>
      </c>
      <c r="B53" s="17">
        <v>3</v>
      </c>
      <c r="C53" s="17">
        <v>2</v>
      </c>
      <c r="D53" s="17">
        <v>1</v>
      </c>
      <c r="E53" s="17">
        <v>3</v>
      </c>
      <c r="F53" s="17">
        <v>6</v>
      </c>
      <c r="G53" s="17">
        <v>100</v>
      </c>
    </row>
    <row r="54" spans="1:7">
      <c r="A54" s="13" t="s">
        <v>316</v>
      </c>
      <c r="B54" s="17">
        <v>1</v>
      </c>
      <c r="C54" s="17">
        <v>2</v>
      </c>
      <c r="D54" s="17">
        <v>2</v>
      </c>
      <c r="E54" s="17">
        <v>3</v>
      </c>
      <c r="F54" s="17">
        <v>6</v>
      </c>
      <c r="G54" s="17">
        <v>100</v>
      </c>
    </row>
    <row r="55" spans="1:7">
      <c r="A55" s="13" t="s">
        <v>317</v>
      </c>
      <c r="B55" s="17">
        <v>3</v>
      </c>
      <c r="C55" s="17">
        <v>2</v>
      </c>
      <c r="D55" s="17">
        <v>5</v>
      </c>
      <c r="E55" s="17">
        <v>1</v>
      </c>
      <c r="F55" s="17">
        <v>3</v>
      </c>
      <c r="G55" s="17">
        <v>100</v>
      </c>
    </row>
    <row r="56" spans="1:7">
      <c r="A56" s="13" t="s">
        <v>318</v>
      </c>
      <c r="B56" s="17">
        <v>3</v>
      </c>
      <c r="C56" s="17">
        <v>6</v>
      </c>
      <c r="D56" s="17">
        <v>6</v>
      </c>
      <c r="E56" s="17">
        <v>1</v>
      </c>
      <c r="F56" s="17">
        <v>6</v>
      </c>
      <c r="G56" s="17">
        <v>100</v>
      </c>
    </row>
    <row r="57" spans="1:7">
      <c r="A57" s="13" t="s">
        <v>319</v>
      </c>
      <c r="B57" s="17">
        <v>1</v>
      </c>
      <c r="C57" s="17">
        <v>1</v>
      </c>
      <c r="D57" s="17">
        <v>2</v>
      </c>
      <c r="E57" s="17">
        <v>3</v>
      </c>
      <c r="F57" s="17">
        <v>6</v>
      </c>
      <c r="G57" s="17">
        <v>100</v>
      </c>
    </row>
    <row r="58" spans="1:7">
      <c r="A58" s="13" t="s">
        <v>320</v>
      </c>
      <c r="B58" s="17">
        <v>2</v>
      </c>
      <c r="C58" s="17">
        <v>1</v>
      </c>
      <c r="D58" s="17">
        <v>1</v>
      </c>
      <c r="E58" s="17">
        <v>2</v>
      </c>
      <c r="F58" s="17">
        <v>6</v>
      </c>
      <c r="G58" s="17">
        <v>100</v>
      </c>
    </row>
    <row r="59" spans="1:7">
      <c r="A59" s="13" t="s">
        <v>321</v>
      </c>
      <c r="B59" s="17">
        <v>3</v>
      </c>
      <c r="C59" s="17">
        <v>2</v>
      </c>
      <c r="D59" s="17">
        <v>3</v>
      </c>
      <c r="E59" s="17">
        <v>2</v>
      </c>
      <c r="F59" s="17">
        <v>2</v>
      </c>
      <c r="G59" s="17">
        <v>100</v>
      </c>
    </row>
    <row r="60" spans="1:7">
      <c r="A60" s="13" t="s">
        <v>322</v>
      </c>
      <c r="B60" s="17">
        <v>2</v>
      </c>
      <c r="C60" s="17">
        <v>3</v>
      </c>
      <c r="D60" s="17">
        <v>6</v>
      </c>
      <c r="E60" s="17">
        <v>1</v>
      </c>
      <c r="F60" s="17">
        <v>6</v>
      </c>
      <c r="G60" s="17">
        <v>100</v>
      </c>
    </row>
    <row r="61" spans="1:7">
      <c r="A61" s="13" t="s">
        <v>323</v>
      </c>
      <c r="B61" s="17">
        <v>3</v>
      </c>
      <c r="C61" s="17">
        <v>1</v>
      </c>
      <c r="D61" s="17">
        <v>4</v>
      </c>
      <c r="E61" s="17">
        <v>2</v>
      </c>
      <c r="F61" s="17">
        <v>6</v>
      </c>
      <c r="G61" s="17">
        <v>100</v>
      </c>
    </row>
    <row r="62" spans="1:7">
      <c r="A62" s="13" t="s">
        <v>324</v>
      </c>
      <c r="B62" s="17">
        <v>3</v>
      </c>
      <c r="C62" s="17">
        <v>1</v>
      </c>
      <c r="D62" s="17">
        <v>5</v>
      </c>
      <c r="E62" s="17">
        <v>1</v>
      </c>
      <c r="F62" s="17">
        <v>6</v>
      </c>
      <c r="G62" s="17">
        <v>100</v>
      </c>
    </row>
    <row r="63" spans="1:7">
      <c r="A63" s="13" t="s">
        <v>325</v>
      </c>
      <c r="B63" s="17">
        <v>3</v>
      </c>
      <c r="C63" s="17">
        <v>2</v>
      </c>
      <c r="D63" s="17">
        <v>2</v>
      </c>
      <c r="E63" s="17">
        <v>3</v>
      </c>
      <c r="F63" s="17">
        <v>6</v>
      </c>
      <c r="G63" s="17">
        <v>100</v>
      </c>
    </row>
    <row r="64" spans="1:7">
      <c r="A64" s="13" t="s">
        <v>326</v>
      </c>
      <c r="B64" s="17">
        <v>2</v>
      </c>
      <c r="C64" s="17">
        <v>1</v>
      </c>
      <c r="D64" s="17">
        <v>1</v>
      </c>
      <c r="E64" s="17">
        <v>3</v>
      </c>
      <c r="F64" s="17">
        <v>6</v>
      </c>
      <c r="G64" s="17">
        <v>100</v>
      </c>
    </row>
    <row r="65" spans="1:7">
      <c r="A65" s="13" t="s">
        <v>327</v>
      </c>
      <c r="B65" s="17">
        <v>2</v>
      </c>
      <c r="C65" s="17">
        <v>1</v>
      </c>
      <c r="D65" s="17">
        <v>2</v>
      </c>
      <c r="E65" s="17">
        <v>4</v>
      </c>
      <c r="F65" s="17">
        <v>6</v>
      </c>
      <c r="G65" s="17">
        <v>100</v>
      </c>
    </row>
    <row r="66" spans="1:7">
      <c r="A66" s="13" t="s">
        <v>328</v>
      </c>
      <c r="B66" s="17">
        <v>3</v>
      </c>
      <c r="C66" s="17">
        <v>2</v>
      </c>
      <c r="D66" s="17">
        <v>5</v>
      </c>
      <c r="E66" s="17">
        <v>2</v>
      </c>
      <c r="F66" s="17">
        <v>6</v>
      </c>
      <c r="G66" s="17">
        <v>100</v>
      </c>
    </row>
    <row r="67" spans="1:7">
      <c r="A67" s="13" t="s">
        <v>329</v>
      </c>
      <c r="B67" s="17">
        <v>3</v>
      </c>
      <c r="C67" s="17">
        <v>6</v>
      </c>
      <c r="D67" s="17">
        <v>5</v>
      </c>
      <c r="E67" s="17">
        <v>1</v>
      </c>
      <c r="F67" s="17">
        <v>6</v>
      </c>
      <c r="G67" s="17">
        <v>100</v>
      </c>
    </row>
    <row r="69" spans="1:7">
      <c r="A69" s="15" t="s">
        <v>330</v>
      </c>
      <c r="B69" s="51" t="s">
        <v>269</v>
      </c>
      <c r="C69" s="51" t="s">
        <v>270</v>
      </c>
      <c r="D69" s="51" t="s">
        <v>271</v>
      </c>
      <c r="E69" s="51" t="s">
        <v>272</v>
      </c>
      <c r="F69" s="51" t="s">
        <v>273</v>
      </c>
    </row>
    <row r="70" spans="1:7">
      <c r="A70" s="16" t="s">
        <v>268</v>
      </c>
      <c r="B70" s="52"/>
      <c r="C70" s="52"/>
      <c r="D70" s="52"/>
      <c r="E70" s="52"/>
      <c r="F70" s="52"/>
    </row>
    <row r="71" spans="1:7" ht="45">
      <c r="A71" s="13" t="s">
        <v>331</v>
      </c>
      <c r="B71" s="17" t="s">
        <v>332</v>
      </c>
      <c r="C71" s="17" t="s">
        <v>333</v>
      </c>
      <c r="D71" s="17" t="s">
        <v>334</v>
      </c>
      <c r="E71" s="17" t="s">
        <v>335</v>
      </c>
      <c r="F71" s="17" t="s">
        <v>336</v>
      </c>
    </row>
    <row r="72" spans="1:7" ht="30">
      <c r="A72" s="13" t="s">
        <v>337</v>
      </c>
      <c r="B72" s="17" t="s">
        <v>338</v>
      </c>
      <c r="C72" s="17" t="s">
        <v>339</v>
      </c>
      <c r="D72" s="17" t="s">
        <v>340</v>
      </c>
      <c r="E72" s="17" t="s">
        <v>339</v>
      </c>
      <c r="F72" s="17" t="s">
        <v>341</v>
      </c>
    </row>
    <row r="73" spans="1:7" ht="30">
      <c r="A73" s="13" t="s">
        <v>342</v>
      </c>
      <c r="B73" s="17" t="s">
        <v>343</v>
      </c>
      <c r="C73" s="17" t="s">
        <v>344</v>
      </c>
      <c r="D73" s="17" t="s">
        <v>345</v>
      </c>
      <c r="E73" s="17" t="s">
        <v>344</v>
      </c>
      <c r="F73" s="17" t="s">
        <v>346</v>
      </c>
    </row>
    <row r="74" spans="1:7" ht="30">
      <c r="A74" s="13" t="s">
        <v>347</v>
      </c>
      <c r="B74" s="17" t="s">
        <v>348</v>
      </c>
      <c r="C74" s="17" t="s">
        <v>349</v>
      </c>
      <c r="D74" s="17" t="s">
        <v>350</v>
      </c>
      <c r="E74" s="17" t="s">
        <v>349</v>
      </c>
      <c r="F74" s="17" t="s">
        <v>351</v>
      </c>
    </row>
    <row r="75" spans="1:7" ht="30">
      <c r="A75" s="13" t="s">
        <v>352</v>
      </c>
      <c r="B75" s="17" t="s">
        <v>353</v>
      </c>
      <c r="C75" s="17" t="s">
        <v>354</v>
      </c>
      <c r="D75" s="17" t="s">
        <v>355</v>
      </c>
      <c r="E75" s="17" t="s">
        <v>354</v>
      </c>
      <c r="F75" s="17" t="s">
        <v>356</v>
      </c>
    </row>
    <row r="76" spans="1:7" ht="30">
      <c r="A76" s="13" t="s">
        <v>357</v>
      </c>
      <c r="B76" s="17" t="s">
        <v>358</v>
      </c>
      <c r="C76" s="17" t="s">
        <v>358</v>
      </c>
      <c r="D76" s="17" t="s">
        <v>358</v>
      </c>
      <c r="E76" s="17" t="s">
        <v>358</v>
      </c>
      <c r="F76" s="17" t="s">
        <v>359</v>
      </c>
    </row>
    <row r="78" spans="1:7">
      <c r="A78" s="15" t="s">
        <v>330</v>
      </c>
      <c r="B78" s="51" t="s">
        <v>269</v>
      </c>
      <c r="C78" s="51" t="s">
        <v>270</v>
      </c>
      <c r="D78" s="51" t="s">
        <v>271</v>
      </c>
      <c r="E78" s="51" t="s">
        <v>272</v>
      </c>
      <c r="F78" s="51" t="s">
        <v>273</v>
      </c>
    </row>
    <row r="79" spans="1:7">
      <c r="A79" s="16" t="s">
        <v>268</v>
      </c>
      <c r="B79" s="52"/>
      <c r="C79" s="52"/>
      <c r="D79" s="52"/>
      <c r="E79" s="52"/>
      <c r="F79" s="52"/>
    </row>
    <row r="80" spans="1:7">
      <c r="A80" s="13" t="s">
        <v>331</v>
      </c>
      <c r="B80" s="17">
        <v>46</v>
      </c>
      <c r="C80" s="17">
        <v>5</v>
      </c>
      <c r="D80" s="17">
        <v>6</v>
      </c>
      <c r="E80" s="17">
        <v>6</v>
      </c>
      <c r="F80" s="17">
        <v>53.6</v>
      </c>
    </row>
    <row r="81" spans="1:11">
      <c r="A81" s="13" t="s">
        <v>337</v>
      </c>
      <c r="B81" s="17">
        <v>45</v>
      </c>
      <c r="C81" s="17">
        <v>4</v>
      </c>
      <c r="D81" s="17">
        <v>5</v>
      </c>
      <c r="E81" s="17">
        <v>4</v>
      </c>
      <c r="F81" s="17">
        <v>50.1</v>
      </c>
    </row>
    <row r="82" spans="1:11">
      <c r="A82" s="13" t="s">
        <v>342</v>
      </c>
      <c r="B82" s="17">
        <v>44</v>
      </c>
      <c r="C82" s="17">
        <v>3</v>
      </c>
      <c r="D82" s="17">
        <v>4</v>
      </c>
      <c r="E82" s="17">
        <v>3</v>
      </c>
      <c r="F82" s="17">
        <v>49</v>
      </c>
    </row>
    <row r="83" spans="1:11">
      <c r="A83" s="13" t="s">
        <v>347</v>
      </c>
      <c r="B83" s="17">
        <v>43</v>
      </c>
      <c r="C83" s="17">
        <v>2</v>
      </c>
      <c r="D83" s="17">
        <v>3</v>
      </c>
      <c r="E83" s="17">
        <v>2</v>
      </c>
      <c r="F83" s="17">
        <v>48</v>
      </c>
    </row>
    <row r="84" spans="1:11">
      <c r="A84" s="13" t="s">
        <v>352</v>
      </c>
      <c r="B84" s="17">
        <v>42</v>
      </c>
      <c r="C84" s="17">
        <v>1</v>
      </c>
      <c r="D84" s="17">
        <v>2</v>
      </c>
      <c r="E84" s="17">
        <v>1</v>
      </c>
      <c r="F84" s="17">
        <v>47</v>
      </c>
    </row>
    <row r="85" spans="1:11">
      <c r="A85" s="13" t="s">
        <v>357</v>
      </c>
      <c r="B85" s="17">
        <v>0</v>
      </c>
      <c r="C85" s="17">
        <v>0</v>
      </c>
      <c r="D85" s="17">
        <v>0</v>
      </c>
      <c r="E85" s="17">
        <v>0</v>
      </c>
      <c r="F85" s="17">
        <v>46</v>
      </c>
    </row>
    <row r="87" spans="1:11" ht="74.25" customHeight="1">
      <c r="A87" s="51" t="s">
        <v>360</v>
      </c>
      <c r="B87" s="51" t="str">
        <f>Kimutatás!C7</f>
        <v>Felvételiben legjobb középiskolából jött</v>
      </c>
      <c r="C87" s="51" t="str">
        <f>Kimutatás!D7</f>
        <v>Felvettek pontátlaga</v>
      </c>
      <c r="D87" s="51" t="str">
        <f>Kimutatás!E7</f>
        <v>Jelentkezők száma első helyen</v>
      </c>
      <c r="E87" s="51" t="str">
        <f>Kimutatás!F7</f>
        <v>Jelentkezőkből bejutottak aránya</v>
      </c>
      <c r="F87" s="51" t="str">
        <f>Kimutatás!G7</f>
        <v>OKTV-helyezettek száma</v>
      </c>
      <c r="G87" s="58" t="s">
        <v>361</v>
      </c>
      <c r="H87" s="56" t="s">
        <v>362</v>
      </c>
      <c r="I87" s="15" t="s">
        <v>363</v>
      </c>
      <c r="J87" s="15" t="s">
        <v>23</v>
      </c>
    </row>
    <row r="88" spans="1:11" ht="30" hidden="1" customHeight="1">
      <c r="A88" s="52"/>
      <c r="B88" s="53"/>
      <c r="C88" s="53"/>
      <c r="D88" s="53"/>
      <c r="E88" s="53"/>
      <c r="F88" s="53"/>
      <c r="G88" s="53"/>
      <c r="H88" s="52"/>
      <c r="I88" s="16" t="s">
        <v>364</v>
      </c>
      <c r="J88" s="16" t="s">
        <v>365</v>
      </c>
      <c r="K88" t="s">
        <v>10</v>
      </c>
    </row>
    <row r="89" spans="1:11" ht="30" hidden="1" customHeight="1">
      <c r="A89" s="13" t="str">
        <f>Kimutatás!AG9</f>
        <v>2006Budapesti Corvinus Egyetem Gazdálkodástudományi Kar (BCE-GTK)</v>
      </c>
      <c r="B89" s="17">
        <v>45</v>
      </c>
      <c r="C89" s="17">
        <v>2</v>
      </c>
      <c r="D89" s="17">
        <v>5</v>
      </c>
      <c r="E89" s="17">
        <v>6</v>
      </c>
      <c r="F89" s="17">
        <v>46</v>
      </c>
      <c r="G89" s="17">
        <v>104.1</v>
      </c>
      <c r="H89" s="17">
        <v>100</v>
      </c>
      <c r="I89" s="17">
        <v>-4.0999999999999996</v>
      </c>
      <c r="J89" s="17">
        <v>-4.0999999999999996</v>
      </c>
      <c r="K89" t="str">
        <f>LEFT(A89,4)</f>
        <v>2006</v>
      </c>
    </row>
    <row r="90" spans="1:11" ht="30" hidden="1" customHeight="1">
      <c r="A90" s="13" t="str">
        <f>Kimutatás!AG10</f>
        <v>2006Debreceni Egyetem Agrárgazdasági és Vidékfejlesztési Kar (DE-AVK)</v>
      </c>
      <c r="B90" s="17">
        <v>46</v>
      </c>
      <c r="C90" s="17">
        <v>2</v>
      </c>
      <c r="D90" s="17">
        <v>6</v>
      </c>
      <c r="E90" s="17">
        <v>3</v>
      </c>
      <c r="F90" s="17">
        <v>49</v>
      </c>
      <c r="G90" s="17">
        <v>106.1</v>
      </c>
      <c r="H90" s="17">
        <v>100</v>
      </c>
      <c r="I90" s="17">
        <v>-6.1</v>
      </c>
      <c r="J90" s="17">
        <v>-6.1</v>
      </c>
      <c r="K90" t="str">
        <f t="shared" ref="K90:K143" si="0">LEFT(A90,4)</f>
        <v>2006</v>
      </c>
    </row>
    <row r="91" spans="1:11" ht="30" hidden="1" customHeight="1">
      <c r="A91" s="13" t="str">
        <f>Kimutatás!AG11</f>
        <v>2006Kaposvári Egyetem Gazdaságtudományi Kar (KE-GTK)</v>
      </c>
      <c r="B91" s="17">
        <v>44</v>
      </c>
      <c r="C91" s="17">
        <v>1</v>
      </c>
      <c r="D91" s="17">
        <v>6</v>
      </c>
      <c r="E91" s="17">
        <v>0</v>
      </c>
      <c r="F91" s="17">
        <v>46</v>
      </c>
      <c r="G91" s="17">
        <v>97.1</v>
      </c>
      <c r="H91" s="17">
        <v>100</v>
      </c>
      <c r="I91" s="17">
        <v>2.9</v>
      </c>
      <c r="J91" s="17">
        <v>2.9</v>
      </c>
      <c r="K91" t="str">
        <f t="shared" si="0"/>
        <v>2006</v>
      </c>
    </row>
    <row r="92" spans="1:11" ht="30" hidden="1" customHeight="1">
      <c r="A92" s="13" t="str">
        <f>Kimutatás!AG12</f>
        <v>2006Károly Róbert Főiskola Agrár- és Vidékfejlesztési Kar (KRF-AVK)</v>
      </c>
      <c r="B92" s="17">
        <v>44</v>
      </c>
      <c r="C92" s="17">
        <v>0</v>
      </c>
      <c r="D92" s="17">
        <v>3</v>
      </c>
      <c r="E92" s="17">
        <v>1</v>
      </c>
      <c r="F92" s="17">
        <v>46</v>
      </c>
      <c r="G92" s="17">
        <v>94.1</v>
      </c>
      <c r="H92" s="17">
        <v>100</v>
      </c>
      <c r="I92" s="17">
        <v>5.9</v>
      </c>
      <c r="J92" s="17">
        <v>5.9</v>
      </c>
      <c r="K92" t="str">
        <f t="shared" si="0"/>
        <v>2006</v>
      </c>
    </row>
    <row r="93" spans="1:11" ht="30" hidden="1" customHeight="1">
      <c r="A93" s="13" t="str">
        <f>Kimutatás!AG13</f>
        <v>2006Kecskeméti Főiskola Kertészeti Főiskolai Kar (KF-KFK)</v>
      </c>
      <c r="B93" s="17">
        <v>44</v>
      </c>
      <c r="C93" s="17">
        <v>1</v>
      </c>
      <c r="D93" s="17">
        <v>4</v>
      </c>
      <c r="E93" s="17">
        <v>2</v>
      </c>
      <c r="F93" s="17">
        <v>46</v>
      </c>
      <c r="G93" s="17">
        <v>97.1</v>
      </c>
      <c r="H93" s="17">
        <v>100</v>
      </c>
      <c r="I93" s="17">
        <v>2.9</v>
      </c>
      <c r="J93" s="17">
        <v>2.9</v>
      </c>
      <c r="K93" t="str">
        <f t="shared" si="0"/>
        <v>2006</v>
      </c>
    </row>
    <row r="94" spans="1:11" ht="45" hidden="1" customHeight="1">
      <c r="A94" s="13" t="str">
        <f>Kimutatás!AG14</f>
        <v>2006Nyugat-magyarországi Egyetem Mezőgazdaság- és Élelmiszertudományi Kar (NYME-MÉK)</v>
      </c>
      <c r="B94" s="17">
        <v>44</v>
      </c>
      <c r="C94" s="17">
        <v>1</v>
      </c>
      <c r="D94" s="17">
        <v>4</v>
      </c>
      <c r="E94" s="17">
        <v>1</v>
      </c>
      <c r="F94" s="17">
        <v>53.6</v>
      </c>
      <c r="G94" s="17">
        <v>103.6</v>
      </c>
      <c r="H94" s="17">
        <v>100</v>
      </c>
      <c r="I94" s="17">
        <v>-3.6</v>
      </c>
      <c r="J94" s="17">
        <v>-3.6</v>
      </c>
      <c r="K94" t="str">
        <f t="shared" si="0"/>
        <v>2006</v>
      </c>
    </row>
    <row r="95" spans="1:11" ht="15" hidden="1" customHeight="1">
      <c r="A95" s="13" t="str">
        <f>Kimutatás!AG15</f>
        <v>2006Pannon Egyetem Georgikon Kar (PE-GK)</v>
      </c>
      <c r="B95" s="17">
        <v>44</v>
      </c>
      <c r="C95" s="17">
        <v>1</v>
      </c>
      <c r="D95" s="17">
        <v>3</v>
      </c>
      <c r="E95" s="17">
        <v>1</v>
      </c>
      <c r="F95" s="17">
        <v>46</v>
      </c>
      <c r="G95" s="17">
        <v>95.1</v>
      </c>
      <c r="H95" s="17">
        <v>100</v>
      </c>
      <c r="I95" s="17">
        <v>4.9000000000000004</v>
      </c>
      <c r="J95" s="17">
        <v>4.9000000000000004</v>
      </c>
      <c r="K95" t="str">
        <f t="shared" si="0"/>
        <v>2006</v>
      </c>
    </row>
    <row r="96" spans="1:11" ht="30" hidden="1" customHeight="1">
      <c r="A96" s="13" t="str">
        <f>Kimutatás!AG16</f>
        <v>2006Szegedi Tudományegyetem Mérnöki Kar (SZTE-MK)</v>
      </c>
      <c r="B96" s="17">
        <v>45</v>
      </c>
      <c r="C96" s="17">
        <v>1</v>
      </c>
      <c r="D96" s="17">
        <v>5</v>
      </c>
      <c r="E96" s="17">
        <v>1</v>
      </c>
      <c r="F96" s="17">
        <v>46</v>
      </c>
      <c r="G96" s="17">
        <v>98.1</v>
      </c>
      <c r="H96" s="17">
        <v>100</v>
      </c>
      <c r="I96" s="17">
        <v>1.9</v>
      </c>
      <c r="J96" s="17">
        <v>1.9</v>
      </c>
      <c r="K96" t="str">
        <f t="shared" si="0"/>
        <v>2006</v>
      </c>
    </row>
    <row r="97" spans="1:11" ht="30">
      <c r="A97" s="13" t="str">
        <f>Kimutatás!AG17</f>
        <v>2006Szent István Egyetem Gazdaság- és Társadalomtudományi Kar (SZIE-GTK)</v>
      </c>
      <c r="B97" s="17">
        <v>44</v>
      </c>
      <c r="C97" s="17">
        <v>2</v>
      </c>
      <c r="D97" s="17">
        <v>5</v>
      </c>
      <c r="E97" s="17">
        <v>3</v>
      </c>
      <c r="F97" s="17">
        <v>46</v>
      </c>
      <c r="G97" s="59">
        <v>100.1</v>
      </c>
      <c r="H97" s="57">
        <v>100</v>
      </c>
      <c r="I97" s="17">
        <v>-0.1</v>
      </c>
      <c r="J97" s="17">
        <v>-0.1</v>
      </c>
      <c r="K97" t="str">
        <f t="shared" si="0"/>
        <v>2006</v>
      </c>
    </row>
    <row r="98" spans="1:11" ht="30" hidden="1" customHeight="1">
      <c r="A98" s="13" t="str">
        <f>Kimutatás!AG18</f>
        <v>2006Szent István Egyetem Víz- és Környezetgazdálkodási Főiskolai Kar (TSF-MVK)</v>
      </c>
      <c r="B98" s="17">
        <v>44</v>
      </c>
      <c r="C98" s="17">
        <v>1</v>
      </c>
      <c r="D98" s="17">
        <v>4</v>
      </c>
      <c r="E98" s="17">
        <v>1</v>
      </c>
      <c r="F98" s="17">
        <v>46</v>
      </c>
      <c r="G98" s="17">
        <v>96.1</v>
      </c>
      <c r="H98" s="17">
        <v>100</v>
      </c>
      <c r="I98" s="17">
        <v>3.9</v>
      </c>
      <c r="J98" s="17">
        <v>3.9</v>
      </c>
      <c r="K98" t="str">
        <f t="shared" si="0"/>
        <v>2006</v>
      </c>
    </row>
    <row r="99" spans="1:11" ht="30" hidden="1" customHeight="1">
      <c r="A99" s="13" t="str">
        <f>Kimutatás!AG19</f>
        <v>2006Szolnoki Főiskola Műszaki és Mezőgazdasági Fakultás (SZF-MMF)</v>
      </c>
      <c r="B99" s="17">
        <v>44</v>
      </c>
      <c r="C99" s="17">
        <v>0</v>
      </c>
      <c r="D99" s="17">
        <v>5</v>
      </c>
      <c r="E99" s="17">
        <v>2</v>
      </c>
      <c r="F99" s="17">
        <v>46</v>
      </c>
      <c r="G99" s="17">
        <v>97.1</v>
      </c>
      <c r="H99" s="17">
        <v>100</v>
      </c>
      <c r="I99" s="17">
        <v>2.9</v>
      </c>
      <c r="J99" s="17">
        <v>2.9</v>
      </c>
      <c r="K99" t="str">
        <f t="shared" si="0"/>
        <v>2006</v>
      </c>
    </row>
    <row r="100" spans="1:11" ht="30" hidden="1" customHeight="1">
      <c r="A100" s="13" t="str">
        <f>Kimutatás!AG20</f>
        <v>2007Budapesti Corvinus Egyetem Gazdálkodástudományi Kar (BCE-GTK)</v>
      </c>
      <c r="B100" s="17">
        <v>44</v>
      </c>
      <c r="C100" s="17">
        <v>2</v>
      </c>
      <c r="D100" s="17">
        <v>2</v>
      </c>
      <c r="E100" s="17">
        <v>0</v>
      </c>
      <c r="F100" s="17">
        <v>46</v>
      </c>
      <c r="G100" s="17">
        <v>94.1</v>
      </c>
      <c r="H100" s="17">
        <v>100</v>
      </c>
      <c r="I100" s="17">
        <v>5.9</v>
      </c>
      <c r="J100" s="17">
        <v>5.9</v>
      </c>
      <c r="K100" t="str">
        <f t="shared" si="0"/>
        <v>2007</v>
      </c>
    </row>
    <row r="101" spans="1:11" ht="30" hidden="1" customHeight="1">
      <c r="A101" s="13" t="str">
        <f>Kimutatás!AG21</f>
        <v>2007Debreceni Egyetem Agrárgazdasági és Vidékfejlesztési Kar (DE-AVK)</v>
      </c>
      <c r="B101" s="17">
        <v>46</v>
      </c>
      <c r="C101" s="17">
        <v>2</v>
      </c>
      <c r="D101" s="17">
        <v>6</v>
      </c>
      <c r="E101" s="17">
        <v>1</v>
      </c>
      <c r="F101" s="17">
        <v>46</v>
      </c>
      <c r="G101" s="17">
        <v>101.1</v>
      </c>
      <c r="H101" s="17">
        <v>100</v>
      </c>
      <c r="I101" s="17">
        <v>-1.1000000000000001</v>
      </c>
      <c r="J101" s="17">
        <v>-1.1000000000000001</v>
      </c>
      <c r="K101" t="str">
        <f t="shared" si="0"/>
        <v>2007</v>
      </c>
    </row>
    <row r="102" spans="1:11" ht="30" hidden="1" customHeight="1">
      <c r="A102" s="13" t="str">
        <f>Kimutatás!AG22</f>
        <v>2007Kaposvári Egyetem Gazdaságtudományi Kar (KE-GTK)</v>
      </c>
      <c r="B102" s="17">
        <v>44</v>
      </c>
      <c r="C102" s="17">
        <v>1</v>
      </c>
      <c r="D102" s="17">
        <v>6</v>
      </c>
      <c r="E102" s="17">
        <v>3</v>
      </c>
      <c r="F102" s="17">
        <v>46</v>
      </c>
      <c r="G102" s="17">
        <v>100.1</v>
      </c>
      <c r="H102" s="17">
        <v>100</v>
      </c>
      <c r="I102" s="17">
        <v>-0.1</v>
      </c>
      <c r="J102" s="17">
        <v>-0.1</v>
      </c>
      <c r="K102" t="str">
        <f t="shared" si="0"/>
        <v>2007</v>
      </c>
    </row>
    <row r="103" spans="1:11" ht="30" hidden="1" customHeight="1">
      <c r="A103" s="13" t="str">
        <f>Kimutatás!AG23</f>
        <v>2007Károly Róbert Főiskola Agrár- és Vidékfejlesztési Kar (KRF-AVK)</v>
      </c>
      <c r="B103" s="17">
        <v>44</v>
      </c>
      <c r="C103" s="17">
        <v>1</v>
      </c>
      <c r="D103" s="17">
        <v>3</v>
      </c>
      <c r="E103" s="17">
        <v>4</v>
      </c>
      <c r="F103" s="17">
        <v>46</v>
      </c>
      <c r="G103" s="17">
        <v>98.1</v>
      </c>
      <c r="H103" s="17">
        <v>100</v>
      </c>
      <c r="I103" s="17">
        <v>1.9</v>
      </c>
      <c r="J103" s="17">
        <v>1.9</v>
      </c>
      <c r="K103" t="str">
        <f t="shared" si="0"/>
        <v>2007</v>
      </c>
    </row>
    <row r="104" spans="1:11" ht="30" hidden="1" customHeight="1">
      <c r="A104" s="13" t="str">
        <f>Kimutatás!AG24</f>
        <v>2007Kecskeméti Főiskola Kertészeti Főiskolai Kar (KF-KFK)</v>
      </c>
      <c r="B104" s="17">
        <v>44</v>
      </c>
      <c r="C104" s="17">
        <v>2</v>
      </c>
      <c r="D104" s="17">
        <v>3</v>
      </c>
      <c r="E104" s="17">
        <v>6</v>
      </c>
      <c r="F104" s="17">
        <v>46</v>
      </c>
      <c r="G104" s="17">
        <v>101.1</v>
      </c>
      <c r="H104" s="17">
        <v>100</v>
      </c>
      <c r="I104" s="17">
        <v>-1.1000000000000001</v>
      </c>
      <c r="J104" s="17">
        <v>-1.1000000000000001</v>
      </c>
      <c r="K104" t="str">
        <f t="shared" si="0"/>
        <v>2007</v>
      </c>
    </row>
    <row r="105" spans="1:11" ht="45" hidden="1" customHeight="1">
      <c r="A105" s="13" t="str">
        <f>Kimutatás!AG25</f>
        <v>2007Nyugat-magyarországi Egyetem Mezőgazdaság- és Élelmiszertudományi Kar (NYME-MÉK)</v>
      </c>
      <c r="B105" s="17">
        <v>44</v>
      </c>
      <c r="C105" s="17">
        <v>2</v>
      </c>
      <c r="D105" s="17">
        <v>4</v>
      </c>
      <c r="E105" s="17">
        <v>2</v>
      </c>
      <c r="F105" s="17">
        <v>46</v>
      </c>
      <c r="G105" s="17">
        <v>98.1</v>
      </c>
      <c r="H105" s="17">
        <v>100</v>
      </c>
      <c r="I105" s="17">
        <v>1.9</v>
      </c>
      <c r="J105" s="17">
        <v>1.9</v>
      </c>
      <c r="K105" t="str">
        <f t="shared" si="0"/>
        <v>2007</v>
      </c>
    </row>
    <row r="106" spans="1:11" ht="15" hidden="1" customHeight="1">
      <c r="A106" s="13" t="str">
        <f>Kimutatás!AG26</f>
        <v>2007Pannon Egyetem Georgikon Kar (PE-GK)</v>
      </c>
      <c r="B106" s="17">
        <v>45</v>
      </c>
      <c r="C106" s="17">
        <v>2</v>
      </c>
      <c r="D106" s="17">
        <v>3</v>
      </c>
      <c r="E106" s="17">
        <v>2</v>
      </c>
      <c r="F106" s="17">
        <v>46</v>
      </c>
      <c r="G106" s="17">
        <v>98.1</v>
      </c>
      <c r="H106" s="17">
        <v>100</v>
      </c>
      <c r="I106" s="17">
        <v>1.9</v>
      </c>
      <c r="J106" s="17">
        <v>1.9</v>
      </c>
      <c r="K106" t="str">
        <f t="shared" si="0"/>
        <v>2007</v>
      </c>
    </row>
    <row r="107" spans="1:11" ht="30" hidden="1" customHeight="1">
      <c r="A107" s="13" t="str">
        <f>Kimutatás!AG27</f>
        <v>2007Szegedi Tudományegyetem Mérnöki Kar (SZTE-MK)</v>
      </c>
      <c r="B107" s="17">
        <v>45</v>
      </c>
      <c r="C107" s="17">
        <v>1</v>
      </c>
      <c r="D107" s="17">
        <v>6</v>
      </c>
      <c r="E107" s="17">
        <v>2</v>
      </c>
      <c r="F107" s="17">
        <v>46</v>
      </c>
      <c r="G107" s="17">
        <v>100.1</v>
      </c>
      <c r="H107" s="17">
        <v>100</v>
      </c>
      <c r="I107" s="17">
        <v>-0.1</v>
      </c>
      <c r="J107" s="17">
        <v>-0.1</v>
      </c>
      <c r="K107" t="str">
        <f t="shared" si="0"/>
        <v>2007</v>
      </c>
    </row>
    <row r="108" spans="1:11" ht="30">
      <c r="A108" s="13" t="str">
        <f>Kimutatás!AG28</f>
        <v>2007Szent István Egyetem Gazdaság- és Társadalomtudományi Kar (SZIE-GTK)</v>
      </c>
      <c r="B108" s="17">
        <v>46</v>
      </c>
      <c r="C108" s="17">
        <v>2</v>
      </c>
      <c r="D108" s="17">
        <v>4</v>
      </c>
      <c r="E108" s="17">
        <v>1</v>
      </c>
      <c r="F108" s="17">
        <v>46</v>
      </c>
      <c r="G108" s="59">
        <v>99.1</v>
      </c>
      <c r="H108" s="57">
        <v>100</v>
      </c>
      <c r="I108" s="17">
        <v>0.9</v>
      </c>
      <c r="J108" s="17">
        <v>0.9</v>
      </c>
      <c r="K108" t="str">
        <f t="shared" si="0"/>
        <v>2007</v>
      </c>
    </row>
    <row r="109" spans="1:11" ht="30" hidden="1" customHeight="1">
      <c r="A109" s="13" t="str">
        <f>Kimutatás!AG29</f>
        <v>2007Szent István Egyetem Víz- és Környezetgazdálkodási Főiskolai Kar (TSF-MVK)</v>
      </c>
      <c r="B109" s="17">
        <v>44</v>
      </c>
      <c r="C109" s="17">
        <v>1</v>
      </c>
      <c r="D109" s="17">
        <v>3</v>
      </c>
      <c r="E109" s="17">
        <v>2</v>
      </c>
      <c r="F109" s="17">
        <v>46</v>
      </c>
      <c r="G109" s="17">
        <v>96.1</v>
      </c>
      <c r="H109" s="17">
        <v>100</v>
      </c>
      <c r="I109" s="17">
        <v>3.9</v>
      </c>
      <c r="J109" s="17">
        <v>3.9</v>
      </c>
      <c r="K109" t="str">
        <f t="shared" si="0"/>
        <v>2007</v>
      </c>
    </row>
    <row r="110" spans="1:11" ht="30" hidden="1" customHeight="1">
      <c r="A110" s="13" t="str">
        <f>Kimutatás!AG30</f>
        <v>2007Szolnoki Főiskola Műszaki és Mezőgazdasági Fakultás (SZF-MMF)</v>
      </c>
      <c r="B110" s="17">
        <v>44</v>
      </c>
      <c r="C110" s="17">
        <v>0</v>
      </c>
      <c r="D110" s="17">
        <v>2</v>
      </c>
      <c r="E110" s="17">
        <v>4</v>
      </c>
      <c r="F110" s="17">
        <v>46</v>
      </c>
      <c r="G110" s="17">
        <v>96.1</v>
      </c>
      <c r="H110" s="17">
        <v>100</v>
      </c>
      <c r="I110" s="17">
        <v>3.9</v>
      </c>
      <c r="J110" s="17">
        <v>3.9</v>
      </c>
      <c r="K110" t="str">
        <f t="shared" si="0"/>
        <v>2007</v>
      </c>
    </row>
    <row r="111" spans="1:11" ht="30" hidden="1" customHeight="1">
      <c r="A111" s="13" t="str">
        <f>Kimutatás!AG31</f>
        <v>2008Budapesti Corvinus Egyetem Gazdálkodástudományi Kar (BCE-GTK)</v>
      </c>
      <c r="B111" s="17">
        <v>46</v>
      </c>
      <c r="C111" s="17">
        <v>5</v>
      </c>
      <c r="D111" s="17">
        <v>4</v>
      </c>
      <c r="E111" s="17">
        <v>2</v>
      </c>
      <c r="F111" s="17">
        <v>46</v>
      </c>
      <c r="G111" s="17">
        <v>103.1</v>
      </c>
      <c r="H111" s="17">
        <v>100</v>
      </c>
      <c r="I111" s="17">
        <v>-3.1</v>
      </c>
      <c r="J111" s="17">
        <v>-3.1</v>
      </c>
      <c r="K111" t="str">
        <f t="shared" si="0"/>
        <v>2008</v>
      </c>
    </row>
    <row r="112" spans="1:11" ht="30" hidden="1" customHeight="1">
      <c r="A112" s="13" t="str">
        <f>Kimutatás!AG32</f>
        <v>2008Debreceni Egyetem Agrárgazdasági és Vidékfejlesztési Kar (DE-AVK)</v>
      </c>
      <c r="B112" s="17">
        <v>46</v>
      </c>
      <c r="C112" s="17">
        <v>3</v>
      </c>
      <c r="D112" s="17">
        <v>6</v>
      </c>
      <c r="E112" s="17">
        <v>1</v>
      </c>
      <c r="F112" s="17">
        <v>46</v>
      </c>
      <c r="G112" s="17">
        <v>102.1</v>
      </c>
      <c r="H112" s="17">
        <v>100</v>
      </c>
      <c r="I112" s="17">
        <v>-2.1</v>
      </c>
      <c r="J112" s="17">
        <v>-2.1</v>
      </c>
      <c r="K112" t="str">
        <f t="shared" si="0"/>
        <v>2008</v>
      </c>
    </row>
    <row r="113" spans="1:11" ht="30" hidden="1" customHeight="1">
      <c r="A113" s="13" t="str">
        <f>Kimutatás!AG33</f>
        <v>2008Kaposvári Egyetem Gazdaságtudományi Kar (KE-GTK)</v>
      </c>
      <c r="B113" s="17">
        <v>44</v>
      </c>
      <c r="C113" s="17">
        <v>3</v>
      </c>
      <c r="D113" s="17">
        <v>3</v>
      </c>
      <c r="E113" s="17">
        <v>1</v>
      </c>
      <c r="F113" s="17">
        <v>46</v>
      </c>
      <c r="G113" s="17">
        <v>97.1</v>
      </c>
      <c r="H113" s="17">
        <v>100</v>
      </c>
      <c r="I113" s="17">
        <v>2.9</v>
      </c>
      <c r="J113" s="17">
        <v>2.9</v>
      </c>
      <c r="K113" t="str">
        <f t="shared" si="0"/>
        <v>2008</v>
      </c>
    </row>
    <row r="114" spans="1:11" ht="30" hidden="1" customHeight="1">
      <c r="A114" s="13" t="str">
        <f>Kimutatás!AG34</f>
        <v>2008Károly Róbert Főiskola Agrár- és Vidékfejlesztési Kar (KRF-AVK)</v>
      </c>
      <c r="B114" s="17">
        <v>44</v>
      </c>
      <c r="C114" s="17">
        <v>3</v>
      </c>
      <c r="D114" s="17">
        <v>0</v>
      </c>
      <c r="E114" s="17">
        <v>2</v>
      </c>
      <c r="F114" s="17">
        <v>46</v>
      </c>
      <c r="G114" s="17">
        <v>95.1</v>
      </c>
      <c r="H114" s="17">
        <v>100</v>
      </c>
      <c r="I114" s="17">
        <v>4.9000000000000004</v>
      </c>
      <c r="J114" s="17">
        <v>4.9000000000000004</v>
      </c>
      <c r="K114" t="str">
        <f t="shared" si="0"/>
        <v>2008</v>
      </c>
    </row>
    <row r="115" spans="1:11" ht="30" hidden="1" customHeight="1">
      <c r="A115" s="13" t="str">
        <f>Kimutatás!AG35</f>
        <v>2008Kecskeméti Főiskola Kertészeti Főiskolai Kar (KF-KFK)</v>
      </c>
      <c r="B115" s="17">
        <v>44</v>
      </c>
      <c r="C115" s="17">
        <v>3</v>
      </c>
      <c r="D115" s="17">
        <v>3</v>
      </c>
      <c r="E115" s="17">
        <v>4</v>
      </c>
      <c r="F115" s="17">
        <v>46</v>
      </c>
      <c r="G115" s="17">
        <v>100.1</v>
      </c>
      <c r="H115" s="17">
        <v>100</v>
      </c>
      <c r="I115" s="17">
        <v>-0.1</v>
      </c>
      <c r="J115" s="17">
        <v>-0.1</v>
      </c>
      <c r="K115" t="str">
        <f t="shared" si="0"/>
        <v>2008</v>
      </c>
    </row>
    <row r="116" spans="1:11" ht="45" hidden="1" customHeight="1">
      <c r="A116" s="13" t="str">
        <f>Kimutatás!AG36</f>
        <v>2008Nyugat-magyarországi Egyetem Mezőgazdaság- és Élelmiszertudományi Kar (NYME-MÉK)</v>
      </c>
      <c r="B116" s="17">
        <v>44</v>
      </c>
      <c r="C116" s="17">
        <v>3</v>
      </c>
      <c r="D116" s="17">
        <v>2</v>
      </c>
      <c r="E116" s="17">
        <v>0</v>
      </c>
      <c r="F116" s="17">
        <v>46</v>
      </c>
      <c r="G116" s="17">
        <v>95.1</v>
      </c>
      <c r="H116" s="17">
        <v>100</v>
      </c>
      <c r="I116" s="17">
        <v>4.9000000000000004</v>
      </c>
      <c r="J116" s="17">
        <v>4.9000000000000004</v>
      </c>
      <c r="K116" t="str">
        <f t="shared" si="0"/>
        <v>2008</v>
      </c>
    </row>
    <row r="117" spans="1:11" ht="15" hidden="1" customHeight="1">
      <c r="A117" s="13" t="str">
        <f>Kimutatás!AG37</f>
        <v>2008Pannon Egyetem Georgikon Kar (PE-GK)</v>
      </c>
      <c r="B117" s="17">
        <v>46</v>
      </c>
      <c r="C117" s="17">
        <v>3</v>
      </c>
      <c r="D117" s="17">
        <v>2</v>
      </c>
      <c r="E117" s="17">
        <v>0</v>
      </c>
      <c r="F117" s="17">
        <v>46</v>
      </c>
      <c r="G117" s="17">
        <v>97.1</v>
      </c>
      <c r="H117" s="17">
        <v>100</v>
      </c>
      <c r="I117" s="17">
        <v>2.9</v>
      </c>
      <c r="J117" s="17">
        <v>2.9</v>
      </c>
      <c r="K117" t="str">
        <f t="shared" si="0"/>
        <v>2008</v>
      </c>
    </row>
    <row r="118" spans="1:11" ht="30" hidden="1" customHeight="1">
      <c r="A118" s="13" t="str">
        <f>Kimutatás!AG38</f>
        <v>2008Szegedi Tudományegyetem Mérnöki Kar (SZTE-MK)</v>
      </c>
      <c r="B118" s="17">
        <v>45</v>
      </c>
      <c r="C118" s="17">
        <v>3</v>
      </c>
      <c r="D118" s="17">
        <v>4</v>
      </c>
      <c r="E118" s="17">
        <v>0</v>
      </c>
      <c r="F118" s="17">
        <v>46</v>
      </c>
      <c r="G118" s="17">
        <v>98.1</v>
      </c>
      <c r="H118" s="17">
        <v>100</v>
      </c>
      <c r="I118" s="17">
        <v>1.9</v>
      </c>
      <c r="J118" s="17">
        <v>1.9</v>
      </c>
      <c r="K118" t="str">
        <f t="shared" si="0"/>
        <v>2008</v>
      </c>
    </row>
    <row r="119" spans="1:11" ht="30">
      <c r="A119" s="13" t="str">
        <f>Kimutatás!AG39</f>
        <v>2008Szent István Egyetem Gazdaság- és Társadalomtudományi Kar (SZIE-GTK)</v>
      </c>
      <c r="B119" s="17">
        <v>45</v>
      </c>
      <c r="C119" s="17">
        <v>3</v>
      </c>
      <c r="D119" s="17">
        <v>2</v>
      </c>
      <c r="E119" s="17">
        <v>0</v>
      </c>
      <c r="F119" s="17">
        <v>46</v>
      </c>
      <c r="G119" s="59">
        <v>96.1</v>
      </c>
      <c r="H119" s="57">
        <v>100</v>
      </c>
      <c r="I119" s="17">
        <v>3.9</v>
      </c>
      <c r="J119" s="17">
        <v>3.9</v>
      </c>
      <c r="K119" t="str">
        <f t="shared" si="0"/>
        <v>2008</v>
      </c>
    </row>
    <row r="120" spans="1:11" ht="30" hidden="1" customHeight="1">
      <c r="A120" s="13" t="str">
        <f>Kimutatás!AG40</f>
        <v>2008Szent István Egyetem Víz- és Környezetgazdálkodási Főiskolai Kar (TSF-MVK)</v>
      </c>
      <c r="B120" s="17">
        <v>44</v>
      </c>
      <c r="C120" s="17">
        <v>2</v>
      </c>
      <c r="D120" s="17">
        <v>0</v>
      </c>
      <c r="E120" s="17">
        <v>4</v>
      </c>
      <c r="F120" s="17">
        <v>46</v>
      </c>
      <c r="G120" s="17">
        <v>96.1</v>
      </c>
      <c r="H120" s="17">
        <v>100</v>
      </c>
      <c r="I120" s="17">
        <v>3.9</v>
      </c>
      <c r="J120" s="17">
        <v>3.9</v>
      </c>
      <c r="K120" t="str">
        <f t="shared" si="0"/>
        <v>2008</v>
      </c>
    </row>
    <row r="121" spans="1:11" ht="30" hidden="1" customHeight="1">
      <c r="A121" s="13" t="str">
        <f>Kimutatás!AG41</f>
        <v>2008Szolnoki Főiskola Műszaki és Mezőgazdasági Fakultás (SZF-MMF)</v>
      </c>
      <c r="B121" s="17">
        <v>44</v>
      </c>
      <c r="C121" s="17">
        <v>3</v>
      </c>
      <c r="D121" s="17">
        <v>0</v>
      </c>
      <c r="E121" s="17">
        <v>2</v>
      </c>
      <c r="F121" s="17">
        <v>46</v>
      </c>
      <c r="G121" s="17">
        <v>95.1</v>
      </c>
      <c r="H121" s="17">
        <v>100</v>
      </c>
      <c r="I121" s="17">
        <v>4.9000000000000004</v>
      </c>
      <c r="J121" s="17">
        <v>4.9000000000000004</v>
      </c>
      <c r="K121" t="str">
        <f t="shared" si="0"/>
        <v>2008</v>
      </c>
    </row>
    <row r="122" spans="1:11" ht="30" hidden="1" customHeight="1">
      <c r="A122" s="13" t="str">
        <f>Kimutatás!AG42</f>
        <v>2009Budapesti Corvinus Egyetem Gazdálkodástudományi Kar (BCE-GTK)</v>
      </c>
      <c r="B122" s="17">
        <v>45</v>
      </c>
      <c r="C122" s="17">
        <v>5</v>
      </c>
      <c r="D122" s="17">
        <v>5</v>
      </c>
      <c r="E122" s="17">
        <v>1</v>
      </c>
      <c r="F122" s="17">
        <v>46</v>
      </c>
      <c r="G122" s="17">
        <v>102.1</v>
      </c>
      <c r="H122" s="17">
        <v>100</v>
      </c>
      <c r="I122" s="17">
        <v>-2.1</v>
      </c>
      <c r="J122" s="17">
        <v>-2.1</v>
      </c>
      <c r="K122" t="str">
        <f t="shared" si="0"/>
        <v>2009</v>
      </c>
    </row>
    <row r="123" spans="1:11" ht="30" hidden="1" customHeight="1">
      <c r="A123" s="13" t="str">
        <f>Kimutatás!AG43</f>
        <v>2009Debreceni Egyetem Gazdálkodástudományi és Vidékfejlesztési Kar (DE-GVK)</v>
      </c>
      <c r="B123" s="17">
        <v>46</v>
      </c>
      <c r="C123" s="17">
        <v>4</v>
      </c>
      <c r="D123" s="17">
        <v>6</v>
      </c>
      <c r="E123" s="17">
        <v>3</v>
      </c>
      <c r="F123" s="17">
        <v>46</v>
      </c>
      <c r="G123" s="17">
        <v>105.1</v>
      </c>
      <c r="H123" s="17">
        <v>100</v>
      </c>
      <c r="I123" s="17">
        <v>-5.0999999999999996</v>
      </c>
      <c r="J123" s="17">
        <v>-5.0999999999999996</v>
      </c>
      <c r="K123" t="str">
        <f t="shared" si="0"/>
        <v>2009</v>
      </c>
    </row>
    <row r="124" spans="1:11" ht="30" hidden="1" customHeight="1">
      <c r="A124" s="13" t="str">
        <f>Kimutatás!AG44</f>
        <v>2009Kaposvári Egyetem Gazdaságtudományi Kar (KE-GTK)</v>
      </c>
      <c r="B124" s="17">
        <v>44</v>
      </c>
      <c r="C124" s="17">
        <v>5</v>
      </c>
      <c r="D124" s="17">
        <v>4</v>
      </c>
      <c r="E124" s="17">
        <v>4</v>
      </c>
      <c r="F124" s="17">
        <v>49</v>
      </c>
      <c r="G124" s="17">
        <v>106.1</v>
      </c>
      <c r="H124" s="17">
        <v>100</v>
      </c>
      <c r="I124" s="17">
        <v>-6.1</v>
      </c>
      <c r="J124" s="17">
        <v>-6.1</v>
      </c>
      <c r="K124" t="str">
        <f t="shared" si="0"/>
        <v>2009</v>
      </c>
    </row>
    <row r="125" spans="1:11" ht="30" hidden="1" customHeight="1">
      <c r="A125" s="13" t="str">
        <f>Kimutatás!AG45</f>
        <v>2009Károly Róbert Főiskola Természeti Erőforrás-gazdálkodási és Vidékfejlesztési Kar (KRF-TVK)</v>
      </c>
      <c r="B125" s="17">
        <v>44</v>
      </c>
      <c r="C125" s="17">
        <v>0</v>
      </c>
      <c r="D125" s="17">
        <v>0</v>
      </c>
      <c r="E125" s="17">
        <v>6</v>
      </c>
      <c r="F125" s="17">
        <v>46</v>
      </c>
      <c r="G125" s="17">
        <v>96.1</v>
      </c>
      <c r="H125" s="17">
        <v>100</v>
      </c>
      <c r="I125" s="17">
        <v>3.9</v>
      </c>
      <c r="J125" s="17">
        <v>3.9</v>
      </c>
      <c r="K125" t="str">
        <f t="shared" si="0"/>
        <v>2009</v>
      </c>
    </row>
    <row r="126" spans="1:11" ht="30" hidden="1" customHeight="1">
      <c r="A126" s="13" t="str">
        <f>Kimutatás!AG46</f>
        <v>2009Kecskeméti Főiskola Kertészeti Főiskolai Kar (KF-KFK)</v>
      </c>
      <c r="B126" s="17">
        <v>44</v>
      </c>
      <c r="C126" s="17">
        <v>4</v>
      </c>
      <c r="D126" s="17">
        <v>3</v>
      </c>
      <c r="E126" s="17">
        <v>4</v>
      </c>
      <c r="F126" s="17">
        <v>46</v>
      </c>
      <c r="G126" s="17">
        <v>101.1</v>
      </c>
      <c r="H126" s="17">
        <v>100</v>
      </c>
      <c r="I126" s="17">
        <v>-1.1000000000000001</v>
      </c>
      <c r="J126" s="17">
        <v>-1.1000000000000001</v>
      </c>
      <c r="K126" t="str">
        <f t="shared" si="0"/>
        <v>2009</v>
      </c>
    </row>
    <row r="127" spans="1:11" ht="45" hidden="1" customHeight="1">
      <c r="A127" s="13" t="str">
        <f>Kimutatás!AG47</f>
        <v>2009Nyugat-magyarországi Egyetem Mezőgazdaság- és Élelmiszertudományi Kar (NYME-MÉK)</v>
      </c>
      <c r="B127" s="17">
        <v>44</v>
      </c>
      <c r="C127" s="17">
        <v>4</v>
      </c>
      <c r="D127" s="17">
        <v>2</v>
      </c>
      <c r="E127" s="17">
        <v>6</v>
      </c>
      <c r="F127" s="17">
        <v>46</v>
      </c>
      <c r="G127" s="17">
        <v>102.1</v>
      </c>
      <c r="H127" s="17">
        <v>100</v>
      </c>
      <c r="I127" s="17">
        <v>-2.1</v>
      </c>
      <c r="J127" s="17">
        <v>-2.1</v>
      </c>
      <c r="K127" t="str">
        <f t="shared" si="0"/>
        <v>2009</v>
      </c>
    </row>
    <row r="128" spans="1:11" ht="15" hidden="1" customHeight="1">
      <c r="A128" s="13" t="str">
        <f>Kimutatás!AG48</f>
        <v>2009Pannon Egyetem Georgikon Kar (PE-GK)</v>
      </c>
      <c r="B128" s="17">
        <v>44</v>
      </c>
      <c r="C128" s="17">
        <v>4</v>
      </c>
      <c r="D128" s="17">
        <v>5</v>
      </c>
      <c r="E128" s="17">
        <v>3</v>
      </c>
      <c r="F128" s="17">
        <v>46</v>
      </c>
      <c r="G128" s="17">
        <v>102.1</v>
      </c>
      <c r="H128" s="17">
        <v>100</v>
      </c>
      <c r="I128" s="17">
        <v>-2.1</v>
      </c>
      <c r="J128" s="17">
        <v>-2.1</v>
      </c>
      <c r="K128" t="str">
        <f t="shared" si="0"/>
        <v>2009</v>
      </c>
    </row>
    <row r="129" spans="1:11" ht="30" hidden="1" customHeight="1">
      <c r="A129" s="13" t="str">
        <f>Kimutatás!AG49</f>
        <v>2009Szegedi Tudományegyetem Mérnöki Kar (SZTE-MK)</v>
      </c>
      <c r="B129" s="17">
        <v>44</v>
      </c>
      <c r="C129" s="17">
        <v>4</v>
      </c>
      <c r="D129" s="17">
        <v>6</v>
      </c>
      <c r="E129" s="17">
        <v>3</v>
      </c>
      <c r="F129" s="17">
        <v>46</v>
      </c>
      <c r="G129" s="17">
        <v>103.1</v>
      </c>
      <c r="H129" s="17">
        <v>100</v>
      </c>
      <c r="I129" s="17">
        <v>-3.1</v>
      </c>
      <c r="J129" s="17">
        <v>-3.1</v>
      </c>
      <c r="K129" t="str">
        <f t="shared" si="0"/>
        <v>2009</v>
      </c>
    </row>
    <row r="130" spans="1:11" ht="30">
      <c r="A130" s="13" t="str">
        <f>Kimutatás!AG50</f>
        <v>2009Szent István Egyetem Gazdaság- és Társadalomtudományi Kar (SZIE-GTK)</v>
      </c>
      <c r="B130" s="17">
        <v>46</v>
      </c>
      <c r="C130" s="17">
        <v>4</v>
      </c>
      <c r="D130" s="17">
        <v>5</v>
      </c>
      <c r="E130" s="17">
        <v>3</v>
      </c>
      <c r="F130" s="17">
        <v>46</v>
      </c>
      <c r="G130" s="59">
        <v>104.1</v>
      </c>
      <c r="H130" s="57">
        <v>100</v>
      </c>
      <c r="I130" s="17">
        <v>-4.0999999999999996</v>
      </c>
      <c r="J130" s="17">
        <v>-4.0999999999999996</v>
      </c>
      <c r="K130" t="str">
        <f t="shared" si="0"/>
        <v>2009</v>
      </c>
    </row>
    <row r="131" spans="1:11" ht="30" hidden="1" customHeight="1">
      <c r="A131" s="13" t="str">
        <f>Kimutatás!AG51</f>
        <v>2009Szent István Egyetem Víz- és Környezetgazdálkodási Kar (SZIE-VKK)</v>
      </c>
      <c r="B131" s="17">
        <v>44</v>
      </c>
      <c r="C131" s="17">
        <v>4</v>
      </c>
      <c r="D131" s="17">
        <v>2</v>
      </c>
      <c r="E131" s="17">
        <v>6</v>
      </c>
      <c r="F131" s="17">
        <v>49</v>
      </c>
      <c r="G131" s="17">
        <v>105.1</v>
      </c>
      <c r="H131" s="17">
        <v>100</v>
      </c>
      <c r="I131" s="17">
        <v>-5.0999999999999996</v>
      </c>
      <c r="J131" s="17">
        <v>-5.0999999999999996</v>
      </c>
      <c r="K131" t="str">
        <f t="shared" si="0"/>
        <v>2009</v>
      </c>
    </row>
    <row r="132" spans="1:11" ht="30" hidden="1" customHeight="1">
      <c r="A132" s="13" t="str">
        <f>Kimutatás!AG52</f>
        <v>2009Szolnoki Főiskola Műszaki és Mezőgazdasági Fakultás (SZF-MMF)</v>
      </c>
      <c r="B132" s="17">
        <v>44</v>
      </c>
      <c r="C132" s="17">
        <v>0</v>
      </c>
      <c r="D132" s="17">
        <v>0</v>
      </c>
      <c r="E132" s="17">
        <v>6</v>
      </c>
      <c r="F132" s="17">
        <v>46</v>
      </c>
      <c r="G132" s="17">
        <v>96.1</v>
      </c>
      <c r="H132" s="17">
        <v>100</v>
      </c>
      <c r="I132" s="17">
        <v>3.9</v>
      </c>
      <c r="J132" s="17">
        <v>3.9</v>
      </c>
      <c r="K132" t="str">
        <f t="shared" si="0"/>
        <v>2009</v>
      </c>
    </row>
    <row r="133" spans="1:11" ht="30" hidden="1" customHeight="1">
      <c r="A133" s="13" t="str">
        <f>Kimutatás!AG53</f>
        <v>2010Budapesti Corvinus Egyetem Gazdálkodástudományi Kar (BCE-GTK)</v>
      </c>
      <c r="B133" s="17">
        <v>46</v>
      </c>
      <c r="C133" s="17">
        <v>5</v>
      </c>
      <c r="D133" s="17">
        <v>5</v>
      </c>
      <c r="E133" s="17">
        <v>3</v>
      </c>
      <c r="F133" s="17">
        <v>46</v>
      </c>
      <c r="G133" s="17">
        <v>105.1</v>
      </c>
      <c r="H133" s="17">
        <v>100</v>
      </c>
      <c r="I133" s="17">
        <v>-5.0999999999999996</v>
      </c>
      <c r="J133" s="17">
        <v>-5.0999999999999996</v>
      </c>
      <c r="K133" t="str">
        <f t="shared" si="0"/>
        <v>2010</v>
      </c>
    </row>
    <row r="134" spans="1:11" ht="30" hidden="1" customHeight="1">
      <c r="A134" s="13" t="str">
        <f>Kimutatás!AG54</f>
        <v>2010Debreceni Egyetem Gazdálkodástudományi és Vidékfejlesztési Kar (DE-GVK)</v>
      </c>
      <c r="B134" s="17">
        <v>45</v>
      </c>
      <c r="C134" s="17">
        <v>5</v>
      </c>
      <c r="D134" s="17">
        <v>6</v>
      </c>
      <c r="E134" s="17">
        <v>4</v>
      </c>
      <c r="F134" s="17">
        <v>46</v>
      </c>
      <c r="G134" s="17">
        <v>106.1</v>
      </c>
      <c r="H134" s="17">
        <v>100</v>
      </c>
      <c r="I134" s="17">
        <v>-6.1</v>
      </c>
      <c r="J134" s="17">
        <v>-6.1</v>
      </c>
      <c r="K134" t="str">
        <f t="shared" si="0"/>
        <v>2010</v>
      </c>
    </row>
    <row r="135" spans="1:11" ht="30" hidden="1" customHeight="1">
      <c r="A135" s="13" t="str">
        <f>Kimutatás!AG55</f>
        <v>2010Kaposvári Egyetem Gazdaságtudományi Kar (KE-GTK)</v>
      </c>
      <c r="B135" s="17">
        <v>44</v>
      </c>
      <c r="C135" s="17">
        <v>4</v>
      </c>
      <c r="D135" s="17">
        <v>4</v>
      </c>
      <c r="E135" s="17">
        <v>4</v>
      </c>
      <c r="F135" s="17">
        <v>50.1</v>
      </c>
      <c r="G135" s="17">
        <v>106.1</v>
      </c>
      <c r="H135" s="17">
        <v>100</v>
      </c>
      <c r="I135" s="17">
        <v>-6.1</v>
      </c>
      <c r="J135" s="17">
        <v>-6.1</v>
      </c>
      <c r="K135" t="str">
        <f t="shared" si="0"/>
        <v>2010</v>
      </c>
    </row>
    <row r="136" spans="1:11" ht="30" hidden="1" customHeight="1">
      <c r="A136" s="13" t="str">
        <f>Kimutatás!AG56</f>
        <v>2010Károly Róbert Főiskola Természeti Erőforrás-gazdálkodási és Vidékfejlesztési Kar (KRF-TVK)</v>
      </c>
      <c r="B136" s="17">
        <v>45</v>
      </c>
      <c r="C136" s="17">
        <v>3</v>
      </c>
      <c r="D136" s="17">
        <v>0</v>
      </c>
      <c r="E136" s="17">
        <v>6</v>
      </c>
      <c r="F136" s="17">
        <v>46</v>
      </c>
      <c r="G136" s="17">
        <v>100.1</v>
      </c>
      <c r="H136" s="17">
        <v>100</v>
      </c>
      <c r="I136" s="17">
        <v>-0.1</v>
      </c>
      <c r="J136" s="17">
        <v>-0.1</v>
      </c>
      <c r="K136" t="str">
        <f t="shared" si="0"/>
        <v>2010</v>
      </c>
    </row>
    <row r="137" spans="1:11" ht="30" hidden="1" customHeight="1">
      <c r="A137" s="13" t="str">
        <f>Kimutatás!AG57</f>
        <v>2010Kecskeméti Főiskola Kertészeti Főiskolai Kar (KF-KFK)</v>
      </c>
      <c r="B137" s="17">
        <v>44</v>
      </c>
      <c r="C137" s="17">
        <v>5</v>
      </c>
      <c r="D137" s="17">
        <v>3</v>
      </c>
      <c r="E137" s="17">
        <v>4</v>
      </c>
      <c r="F137" s="17">
        <v>46</v>
      </c>
      <c r="G137" s="17">
        <v>102.1</v>
      </c>
      <c r="H137" s="17">
        <v>100</v>
      </c>
      <c r="I137" s="17">
        <v>-2.1</v>
      </c>
      <c r="J137" s="17">
        <v>-2.1</v>
      </c>
      <c r="K137" t="str">
        <f t="shared" si="0"/>
        <v>2010</v>
      </c>
    </row>
    <row r="138" spans="1:11" ht="45" hidden="1" customHeight="1">
      <c r="A138" s="13" t="str">
        <f>Kimutatás!AG58</f>
        <v>2010Nyugat-magyarországi Egyetem Mezőgazdaság- és Élelmiszertudományi Kar (NYME-MÉK)</v>
      </c>
      <c r="B138" s="17">
        <v>44</v>
      </c>
      <c r="C138" s="17">
        <v>5</v>
      </c>
      <c r="D138" s="17">
        <v>2</v>
      </c>
      <c r="E138" s="17">
        <v>6</v>
      </c>
      <c r="F138" s="17">
        <v>46</v>
      </c>
      <c r="G138" s="17">
        <v>103.1</v>
      </c>
      <c r="H138" s="17">
        <v>100</v>
      </c>
      <c r="I138" s="17">
        <v>-3.1</v>
      </c>
      <c r="J138" s="17">
        <v>-3.1</v>
      </c>
      <c r="K138" t="str">
        <f t="shared" si="0"/>
        <v>2010</v>
      </c>
    </row>
    <row r="139" spans="1:11" ht="15" hidden="1" customHeight="1">
      <c r="A139" s="13" t="str">
        <f>Kimutatás!AG59</f>
        <v>2010Pannon Egyetem Georgikon Kar (PE-GK)</v>
      </c>
      <c r="B139" s="17">
        <v>44</v>
      </c>
      <c r="C139" s="17">
        <v>4</v>
      </c>
      <c r="D139" s="17">
        <v>5</v>
      </c>
      <c r="E139" s="17">
        <v>3</v>
      </c>
      <c r="F139" s="17">
        <v>46</v>
      </c>
      <c r="G139" s="17">
        <v>102.1</v>
      </c>
      <c r="H139" s="17">
        <v>100</v>
      </c>
      <c r="I139" s="17">
        <v>-2.1</v>
      </c>
      <c r="J139" s="17">
        <v>-2.1</v>
      </c>
      <c r="K139" t="str">
        <f t="shared" si="0"/>
        <v>2010</v>
      </c>
    </row>
    <row r="140" spans="1:11" ht="30" hidden="1" customHeight="1">
      <c r="A140" s="13" t="str">
        <f>Kimutatás!AG60</f>
        <v>2010Szegedi Tudományegyetem Mérnöki Kar (SZTE-MK)</v>
      </c>
      <c r="B140" s="17">
        <v>45</v>
      </c>
      <c r="C140" s="17">
        <v>5</v>
      </c>
      <c r="D140" s="17">
        <v>6</v>
      </c>
      <c r="E140" s="17">
        <v>3</v>
      </c>
      <c r="F140" s="17">
        <v>46</v>
      </c>
      <c r="G140" s="17">
        <v>105.1</v>
      </c>
      <c r="H140" s="17">
        <v>100</v>
      </c>
      <c r="I140" s="17">
        <v>-5.0999999999999996</v>
      </c>
      <c r="J140" s="17">
        <v>-5.0999999999999996</v>
      </c>
      <c r="K140" t="str">
        <f t="shared" si="0"/>
        <v>2010</v>
      </c>
    </row>
    <row r="141" spans="1:11" ht="30">
      <c r="A141" s="13" t="str">
        <f>Kimutatás!AG61</f>
        <v>2010Szent István Egyetem Gazdaság- és Társadalomtudományi Kar (SZIE-GTK)</v>
      </c>
      <c r="B141" s="17">
        <v>45</v>
      </c>
      <c r="C141" s="17">
        <v>5</v>
      </c>
      <c r="D141" s="17">
        <v>5</v>
      </c>
      <c r="E141" s="17">
        <v>2</v>
      </c>
      <c r="F141" s="17">
        <v>46</v>
      </c>
      <c r="G141" s="59">
        <v>103.1</v>
      </c>
      <c r="H141" s="57">
        <v>100</v>
      </c>
      <c r="I141" s="17">
        <v>-3.1</v>
      </c>
      <c r="J141" s="17">
        <v>-3.1</v>
      </c>
      <c r="K141" t="str">
        <f t="shared" si="0"/>
        <v>2010</v>
      </c>
    </row>
    <row r="142" spans="1:11" ht="30" hidden="1" customHeight="1">
      <c r="A142" s="13" t="str">
        <f>Kimutatás!AG62</f>
        <v>2010Szent István Egyetem Víz- és Környezetgazdálkodási Kar (SZIE-VKK)</v>
      </c>
      <c r="B142" s="17">
        <v>44</v>
      </c>
      <c r="C142" s="17">
        <v>4</v>
      </c>
      <c r="D142" s="17">
        <v>2</v>
      </c>
      <c r="E142" s="17">
        <v>4</v>
      </c>
      <c r="F142" s="17">
        <v>46</v>
      </c>
      <c r="G142" s="17">
        <v>100.1</v>
      </c>
      <c r="H142" s="17">
        <v>100</v>
      </c>
      <c r="I142" s="17">
        <v>-0.1</v>
      </c>
      <c r="J142" s="17">
        <v>-0.1</v>
      </c>
      <c r="K142" t="str">
        <f t="shared" si="0"/>
        <v>2010</v>
      </c>
    </row>
    <row r="143" spans="1:11" ht="30" hidden="1" customHeight="1">
      <c r="A143" s="13" t="str">
        <f>Kimutatás!AG63</f>
        <v>2010Szolnoki Főiskola Műszaki és Mezőgazdasági Fakultás (SZF-MMF)</v>
      </c>
      <c r="B143" s="17">
        <v>44</v>
      </c>
      <c r="C143" s="17">
        <v>0</v>
      </c>
      <c r="D143" s="17">
        <v>2</v>
      </c>
      <c r="E143" s="17">
        <v>6</v>
      </c>
      <c r="F143" s="17">
        <v>46</v>
      </c>
      <c r="G143" s="17">
        <v>98.1</v>
      </c>
      <c r="H143" s="17">
        <v>100</v>
      </c>
      <c r="I143" s="17">
        <v>1.9</v>
      </c>
      <c r="J143" s="17">
        <v>1.9</v>
      </c>
      <c r="K143" t="str">
        <f t="shared" si="0"/>
        <v>2010</v>
      </c>
    </row>
    <row r="144" spans="1:11">
      <c r="B144">
        <f>SUBTOTAL(9,B97:B141)</f>
        <v>226</v>
      </c>
      <c r="C144">
        <f t="shared" ref="C144:G144" si="1">SUBTOTAL(9,C97:C141)</f>
        <v>16</v>
      </c>
      <c r="D144">
        <f t="shared" si="1"/>
        <v>21</v>
      </c>
      <c r="E144">
        <f t="shared" si="1"/>
        <v>9</v>
      </c>
      <c r="F144">
        <f t="shared" si="1"/>
        <v>230</v>
      </c>
      <c r="G144">
        <f t="shared" si="1"/>
        <v>502.5</v>
      </c>
    </row>
    <row r="145" spans="2:7">
      <c r="B145" s="44">
        <f>B144/$G$144</f>
        <v>0.44975124378109455</v>
      </c>
      <c r="C145" s="44">
        <f t="shared" ref="C145:G145" si="2">C144/$G$144</f>
        <v>3.1840796019900496E-2</v>
      </c>
      <c r="D145" s="44">
        <f t="shared" si="2"/>
        <v>4.1791044776119404E-2</v>
      </c>
      <c r="E145" s="44">
        <f t="shared" si="2"/>
        <v>1.7910447761194031E-2</v>
      </c>
      <c r="F145" s="44">
        <f t="shared" si="2"/>
        <v>0.45771144278606968</v>
      </c>
      <c r="G145" s="44">
        <f t="shared" si="2"/>
        <v>1</v>
      </c>
    </row>
  </sheetData>
  <autoFilter ref="A87:K143">
    <filterColumn colId="0">
      <customFilters>
        <customFilter val="*SZIE-GTK*"/>
      </customFilters>
    </filterColumn>
  </autoFilter>
  <mergeCells count="24">
    <mergeCell ref="G87:G88"/>
    <mergeCell ref="H87:H88"/>
    <mergeCell ref="A87:A88"/>
    <mergeCell ref="B87:B88"/>
    <mergeCell ref="C87:C88"/>
    <mergeCell ref="D87:D88"/>
    <mergeCell ref="E87:E88"/>
    <mergeCell ref="F87:F88"/>
    <mergeCell ref="B69:B70"/>
    <mergeCell ref="C69:C70"/>
    <mergeCell ref="D69:D70"/>
    <mergeCell ref="E69:E70"/>
    <mergeCell ref="F69:F70"/>
    <mergeCell ref="B78:B79"/>
    <mergeCell ref="C78:C79"/>
    <mergeCell ref="D78:D79"/>
    <mergeCell ref="E78:E79"/>
    <mergeCell ref="F78:F79"/>
    <mergeCell ref="G11:G12"/>
    <mergeCell ref="B11:B12"/>
    <mergeCell ref="C11:C12"/>
    <mergeCell ref="D11:D12"/>
    <mergeCell ref="E11:E12"/>
    <mergeCell ref="F11:F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02"/>
  <sheetViews>
    <sheetView topLeftCell="A265" workbookViewId="0">
      <selection activeCell="J2" sqref="J2:M2"/>
    </sheetView>
  </sheetViews>
  <sheetFormatPr defaultRowHeight="15"/>
  <cols>
    <col min="3" max="3" width="10.85546875" customWidth="1"/>
    <col min="4" max="5" width="11.42578125" customWidth="1"/>
    <col min="6" max="6" width="11.140625" customWidth="1"/>
    <col min="7" max="7" width="11.5703125" customWidth="1"/>
    <col min="8" max="8" width="17.28515625" customWidth="1"/>
    <col min="10" max="10" width="10.7109375" customWidth="1"/>
    <col min="11" max="11" width="11.7109375" customWidth="1"/>
    <col min="12" max="12" width="14.5703125" customWidth="1"/>
    <col min="13" max="13" width="12.140625" customWidth="1"/>
    <col min="14" max="14" width="14.7109375" customWidth="1"/>
  </cols>
  <sheetData>
    <row r="1" spans="1:14">
      <c r="B1" t="s">
        <v>253</v>
      </c>
      <c r="C1">
        <v>0</v>
      </c>
      <c r="D1">
        <v>0</v>
      </c>
      <c r="E1">
        <v>0</v>
      </c>
      <c r="F1">
        <v>1</v>
      </c>
      <c r="G1">
        <v>0</v>
      </c>
    </row>
    <row r="2" spans="1:14" ht="60">
      <c r="C2" s="18" t="s">
        <v>17</v>
      </c>
      <c r="D2" s="18" t="s">
        <v>20</v>
      </c>
      <c r="E2" s="18" t="s">
        <v>21</v>
      </c>
      <c r="F2" s="18" t="s">
        <v>22</v>
      </c>
      <c r="G2" s="18" t="s">
        <v>24</v>
      </c>
      <c r="H2" s="18"/>
      <c r="J2" s="18" t="s">
        <v>20</v>
      </c>
      <c r="K2" s="18" t="s">
        <v>21</v>
      </c>
      <c r="L2" s="18" t="s">
        <v>22</v>
      </c>
      <c r="M2" s="18" t="s">
        <v>24</v>
      </c>
      <c r="N2" s="18" t="s">
        <v>370</v>
      </c>
    </row>
    <row r="3" spans="1:14">
      <c r="C3" t="s">
        <v>19</v>
      </c>
      <c r="D3" t="s">
        <v>251</v>
      </c>
      <c r="E3" t="s">
        <v>19</v>
      </c>
      <c r="F3" t="s">
        <v>23</v>
      </c>
      <c r="G3" t="s">
        <v>19</v>
      </c>
      <c r="J3" t="s">
        <v>251</v>
      </c>
      <c r="K3" t="s">
        <v>19</v>
      </c>
      <c r="L3" t="s">
        <v>23</v>
      </c>
      <c r="M3" t="s">
        <v>19</v>
      </c>
      <c r="N3" t="s">
        <v>19</v>
      </c>
    </row>
    <row r="4" spans="1:14">
      <c r="A4">
        <v>2006</v>
      </c>
      <c r="B4" t="s">
        <v>129</v>
      </c>
      <c r="C4">
        <v>1</v>
      </c>
      <c r="D4">
        <v>141.69999999999999</v>
      </c>
      <c r="E4">
        <v>48</v>
      </c>
      <c r="F4">
        <v>0.16669999999999999</v>
      </c>
      <c r="G4">
        <v>0</v>
      </c>
      <c r="J4">
        <f>RANK(D4,$D$4:$D$58,$D$1)</f>
        <v>31</v>
      </c>
      <c r="K4">
        <f>RANK(E4,$E$4:$E$58,$E$1)</f>
        <v>17</v>
      </c>
      <c r="L4">
        <f>RANK(F4,$F$4:$F$58,$F$1)</f>
        <v>9</v>
      </c>
      <c r="M4">
        <f>RANK(G4,$G$4:$G$58,$G$1)</f>
        <v>6</v>
      </c>
      <c r="N4">
        <f>C4+100</f>
        <v>101</v>
      </c>
    </row>
    <row r="5" spans="1:14">
      <c r="B5" t="s">
        <v>150</v>
      </c>
      <c r="C5">
        <v>10</v>
      </c>
      <c r="D5">
        <v>131.80000000000001</v>
      </c>
      <c r="E5">
        <v>165</v>
      </c>
      <c r="F5">
        <v>0.2485</v>
      </c>
      <c r="G5">
        <v>1</v>
      </c>
      <c r="J5">
        <f t="shared" ref="J5:J58" si="0">RANK(D5,$D$4:$D$58,$D$1)</f>
        <v>34</v>
      </c>
      <c r="K5">
        <f t="shared" ref="K5:K58" si="1">RANK(E5,$E$4:$E$58,$E$1)</f>
        <v>1</v>
      </c>
      <c r="L5">
        <f t="shared" ref="L5:L58" si="2">RANK(F5,$F$4:$F$58,$F$1)</f>
        <v>25</v>
      </c>
      <c r="M5">
        <f t="shared" ref="M5:M58" si="3">RANK(G5,$G$4:$G$58,$G$1)</f>
        <v>3</v>
      </c>
      <c r="N5">
        <f t="shared" ref="N5:N58" si="4">C5+100</f>
        <v>110</v>
      </c>
    </row>
    <row r="6" spans="1:14">
      <c r="B6" t="s">
        <v>145</v>
      </c>
      <c r="C6">
        <v>0</v>
      </c>
      <c r="D6">
        <v>115.3</v>
      </c>
      <c r="E6">
        <v>73</v>
      </c>
      <c r="F6">
        <v>0.6986</v>
      </c>
      <c r="G6">
        <v>0</v>
      </c>
      <c r="J6">
        <f t="shared" si="0"/>
        <v>48</v>
      </c>
      <c r="K6">
        <f t="shared" si="1"/>
        <v>9</v>
      </c>
      <c r="L6">
        <f t="shared" si="2"/>
        <v>52</v>
      </c>
      <c r="M6">
        <f t="shared" si="3"/>
        <v>6</v>
      </c>
      <c r="N6">
        <f t="shared" si="4"/>
        <v>100</v>
      </c>
    </row>
    <row r="7" spans="1:14">
      <c r="B7" t="s">
        <v>151</v>
      </c>
      <c r="C7">
        <v>0</v>
      </c>
      <c r="D7">
        <v>111.7</v>
      </c>
      <c r="E7">
        <v>31</v>
      </c>
      <c r="F7">
        <v>0.4839</v>
      </c>
      <c r="G7">
        <v>0</v>
      </c>
      <c r="J7">
        <f t="shared" si="0"/>
        <v>51</v>
      </c>
      <c r="K7">
        <f t="shared" si="1"/>
        <v>34</v>
      </c>
      <c r="L7">
        <f t="shared" si="2"/>
        <v>42</v>
      </c>
      <c r="M7">
        <f t="shared" si="3"/>
        <v>6</v>
      </c>
      <c r="N7">
        <f t="shared" si="4"/>
        <v>100</v>
      </c>
    </row>
    <row r="8" spans="1:14">
      <c r="B8" t="s">
        <v>146</v>
      </c>
      <c r="C8">
        <v>0</v>
      </c>
      <c r="D8">
        <v>116.8</v>
      </c>
      <c r="E8">
        <v>38</v>
      </c>
      <c r="F8">
        <v>0.42109999999999997</v>
      </c>
      <c r="G8">
        <v>0</v>
      </c>
      <c r="J8">
        <f t="shared" si="0"/>
        <v>46</v>
      </c>
      <c r="K8">
        <f t="shared" si="1"/>
        <v>27</v>
      </c>
      <c r="L8">
        <f t="shared" si="2"/>
        <v>39</v>
      </c>
      <c r="M8">
        <f t="shared" si="3"/>
        <v>6</v>
      </c>
      <c r="N8">
        <f t="shared" si="4"/>
        <v>100</v>
      </c>
    </row>
    <row r="9" spans="1:14">
      <c r="B9" t="s">
        <v>34</v>
      </c>
      <c r="C9">
        <v>0</v>
      </c>
      <c r="D9">
        <v>116.5</v>
      </c>
      <c r="E9">
        <v>43</v>
      </c>
      <c r="F9">
        <v>0.60470000000000002</v>
      </c>
      <c r="G9">
        <v>3</v>
      </c>
      <c r="J9">
        <f t="shared" si="0"/>
        <v>47</v>
      </c>
      <c r="K9">
        <f t="shared" si="1"/>
        <v>21</v>
      </c>
      <c r="L9">
        <f t="shared" si="2"/>
        <v>49</v>
      </c>
      <c r="M9">
        <f t="shared" si="3"/>
        <v>1</v>
      </c>
      <c r="N9">
        <f t="shared" si="4"/>
        <v>100</v>
      </c>
    </row>
    <row r="10" spans="1:14">
      <c r="B10" t="s">
        <v>35</v>
      </c>
      <c r="C10">
        <v>0</v>
      </c>
      <c r="D10">
        <v>119.4</v>
      </c>
      <c r="E10">
        <v>29</v>
      </c>
      <c r="F10">
        <v>0.48280000000000001</v>
      </c>
      <c r="G10">
        <v>0</v>
      </c>
      <c r="J10">
        <f t="shared" si="0"/>
        <v>43</v>
      </c>
      <c r="K10">
        <f t="shared" si="1"/>
        <v>38</v>
      </c>
      <c r="L10">
        <f t="shared" si="2"/>
        <v>41</v>
      </c>
      <c r="M10">
        <f t="shared" si="3"/>
        <v>6</v>
      </c>
      <c r="N10">
        <f t="shared" si="4"/>
        <v>100</v>
      </c>
    </row>
    <row r="11" spans="1:14">
      <c r="B11" t="s">
        <v>95</v>
      </c>
      <c r="C11">
        <v>1</v>
      </c>
      <c r="D11">
        <v>118.8</v>
      </c>
      <c r="E11">
        <v>70</v>
      </c>
      <c r="F11">
        <v>0.57140000000000002</v>
      </c>
      <c r="G11">
        <v>0</v>
      </c>
      <c r="J11">
        <f t="shared" si="0"/>
        <v>45</v>
      </c>
      <c r="K11">
        <f t="shared" si="1"/>
        <v>12</v>
      </c>
      <c r="L11">
        <f t="shared" si="2"/>
        <v>46</v>
      </c>
      <c r="M11">
        <f t="shared" si="3"/>
        <v>6</v>
      </c>
      <c r="N11">
        <f t="shared" si="4"/>
        <v>101</v>
      </c>
    </row>
    <row r="12" spans="1:14">
      <c r="B12" t="s">
        <v>52</v>
      </c>
      <c r="C12">
        <v>0</v>
      </c>
      <c r="D12">
        <v>133.4</v>
      </c>
      <c r="E12">
        <v>61</v>
      </c>
      <c r="F12">
        <v>0.24590000000000001</v>
      </c>
      <c r="G12">
        <v>0</v>
      </c>
      <c r="J12">
        <f t="shared" si="0"/>
        <v>32</v>
      </c>
      <c r="K12">
        <f t="shared" si="1"/>
        <v>14</v>
      </c>
      <c r="L12">
        <f t="shared" si="2"/>
        <v>24</v>
      </c>
      <c r="M12">
        <f t="shared" si="3"/>
        <v>6</v>
      </c>
      <c r="N12">
        <f t="shared" si="4"/>
        <v>100</v>
      </c>
    </row>
    <row r="13" spans="1:14">
      <c r="B13" t="s">
        <v>238</v>
      </c>
      <c r="C13">
        <v>0</v>
      </c>
      <c r="D13">
        <v>112.2</v>
      </c>
      <c r="E13">
        <v>35</v>
      </c>
      <c r="F13">
        <v>0.54290000000000005</v>
      </c>
      <c r="G13">
        <v>0</v>
      </c>
      <c r="J13">
        <f t="shared" si="0"/>
        <v>49</v>
      </c>
      <c r="K13">
        <f t="shared" si="1"/>
        <v>29</v>
      </c>
      <c r="L13">
        <f t="shared" si="2"/>
        <v>44</v>
      </c>
      <c r="M13">
        <f t="shared" si="3"/>
        <v>6</v>
      </c>
      <c r="N13">
        <f t="shared" si="4"/>
        <v>100</v>
      </c>
    </row>
    <row r="14" spans="1:14">
      <c r="B14" t="s">
        <v>147</v>
      </c>
      <c r="C14">
        <v>0</v>
      </c>
      <c r="D14">
        <v>111.3</v>
      </c>
      <c r="E14">
        <v>50</v>
      </c>
      <c r="F14">
        <v>0.4</v>
      </c>
      <c r="G14">
        <v>0</v>
      </c>
      <c r="J14">
        <f t="shared" si="0"/>
        <v>52</v>
      </c>
      <c r="K14">
        <f t="shared" si="1"/>
        <v>16</v>
      </c>
      <c r="L14">
        <f t="shared" si="2"/>
        <v>37</v>
      </c>
      <c r="M14">
        <f t="shared" si="3"/>
        <v>6</v>
      </c>
      <c r="N14">
        <f t="shared" si="4"/>
        <v>100</v>
      </c>
    </row>
    <row r="15" spans="1:14">
      <c r="A15">
        <v>2007</v>
      </c>
      <c r="B15" t="s">
        <v>129</v>
      </c>
      <c r="C15">
        <v>0</v>
      </c>
      <c r="D15">
        <v>133.1</v>
      </c>
      <c r="E15">
        <v>19</v>
      </c>
      <c r="F15">
        <v>0.73680000000000001</v>
      </c>
      <c r="G15">
        <v>0</v>
      </c>
      <c r="J15">
        <f t="shared" si="0"/>
        <v>33</v>
      </c>
      <c r="K15">
        <f t="shared" si="1"/>
        <v>43</v>
      </c>
      <c r="L15">
        <f t="shared" si="2"/>
        <v>55</v>
      </c>
      <c r="M15">
        <f t="shared" si="3"/>
        <v>6</v>
      </c>
      <c r="N15">
        <f t="shared" si="4"/>
        <v>100</v>
      </c>
    </row>
    <row r="16" spans="1:14">
      <c r="B16" t="s">
        <v>150</v>
      </c>
      <c r="C16">
        <v>3</v>
      </c>
      <c r="D16">
        <v>126.8</v>
      </c>
      <c r="E16">
        <v>91</v>
      </c>
      <c r="F16">
        <v>0.57140000000000002</v>
      </c>
      <c r="G16">
        <v>0</v>
      </c>
      <c r="J16">
        <f t="shared" si="0"/>
        <v>36</v>
      </c>
      <c r="K16">
        <f t="shared" si="1"/>
        <v>5</v>
      </c>
      <c r="L16">
        <f t="shared" si="2"/>
        <v>46</v>
      </c>
      <c r="M16">
        <f t="shared" si="3"/>
        <v>6</v>
      </c>
      <c r="N16">
        <f t="shared" si="4"/>
        <v>103</v>
      </c>
    </row>
    <row r="17" spans="1:14">
      <c r="B17" t="s">
        <v>145</v>
      </c>
      <c r="C17">
        <v>0</v>
      </c>
      <c r="D17">
        <v>122.3</v>
      </c>
      <c r="E17">
        <v>73</v>
      </c>
      <c r="F17">
        <v>0.26029999999999998</v>
      </c>
      <c r="G17">
        <v>0</v>
      </c>
      <c r="J17">
        <f t="shared" si="0"/>
        <v>40</v>
      </c>
      <c r="K17">
        <f t="shared" si="1"/>
        <v>9</v>
      </c>
      <c r="L17">
        <f t="shared" si="2"/>
        <v>26</v>
      </c>
      <c r="M17">
        <f t="shared" si="3"/>
        <v>6</v>
      </c>
      <c r="N17">
        <f t="shared" si="4"/>
        <v>100</v>
      </c>
    </row>
    <row r="18" spans="1:14">
      <c r="B18" t="s">
        <v>151</v>
      </c>
      <c r="C18">
        <v>0</v>
      </c>
      <c r="D18">
        <v>121</v>
      </c>
      <c r="E18">
        <v>34</v>
      </c>
      <c r="F18">
        <v>0.17649999999999999</v>
      </c>
      <c r="G18">
        <v>0</v>
      </c>
      <c r="J18">
        <f t="shared" si="0"/>
        <v>42</v>
      </c>
      <c r="K18">
        <f t="shared" si="1"/>
        <v>30</v>
      </c>
      <c r="L18">
        <f t="shared" si="2"/>
        <v>10</v>
      </c>
      <c r="M18">
        <f t="shared" si="3"/>
        <v>6</v>
      </c>
      <c r="N18">
        <f t="shared" si="4"/>
        <v>100</v>
      </c>
    </row>
    <row r="19" spans="1:14">
      <c r="B19" t="s">
        <v>146</v>
      </c>
      <c r="C19">
        <v>0</v>
      </c>
      <c r="D19">
        <v>122.5</v>
      </c>
      <c r="E19">
        <v>30</v>
      </c>
      <c r="F19">
        <v>0.1333</v>
      </c>
      <c r="G19">
        <v>0</v>
      </c>
      <c r="J19">
        <f t="shared" si="0"/>
        <v>39</v>
      </c>
      <c r="K19">
        <f t="shared" si="1"/>
        <v>37</v>
      </c>
      <c r="L19">
        <f t="shared" si="2"/>
        <v>7</v>
      </c>
      <c r="M19">
        <f t="shared" si="3"/>
        <v>6</v>
      </c>
      <c r="N19">
        <f t="shared" si="4"/>
        <v>100</v>
      </c>
    </row>
    <row r="20" spans="1:14">
      <c r="B20" t="s">
        <v>34</v>
      </c>
      <c r="C20">
        <v>0</v>
      </c>
      <c r="D20">
        <v>126.6</v>
      </c>
      <c r="E20">
        <v>40</v>
      </c>
      <c r="F20">
        <v>0.375</v>
      </c>
      <c r="G20">
        <v>0</v>
      </c>
      <c r="J20">
        <f t="shared" si="0"/>
        <v>37</v>
      </c>
      <c r="K20">
        <f t="shared" si="1"/>
        <v>26</v>
      </c>
      <c r="L20">
        <f t="shared" si="2"/>
        <v>36</v>
      </c>
      <c r="M20">
        <f t="shared" si="3"/>
        <v>6</v>
      </c>
      <c r="N20">
        <f t="shared" si="4"/>
        <v>100</v>
      </c>
    </row>
    <row r="21" spans="1:14">
      <c r="B21" t="s">
        <v>35</v>
      </c>
      <c r="C21">
        <v>1</v>
      </c>
      <c r="D21">
        <v>124.3</v>
      </c>
      <c r="E21">
        <v>28</v>
      </c>
      <c r="F21">
        <v>0.35709999999999997</v>
      </c>
      <c r="G21">
        <v>0</v>
      </c>
      <c r="J21">
        <f t="shared" si="0"/>
        <v>38</v>
      </c>
      <c r="K21">
        <f t="shared" si="1"/>
        <v>39</v>
      </c>
      <c r="L21">
        <f t="shared" si="2"/>
        <v>34</v>
      </c>
      <c r="M21">
        <f t="shared" si="3"/>
        <v>6</v>
      </c>
      <c r="N21">
        <f t="shared" si="4"/>
        <v>101</v>
      </c>
    </row>
    <row r="22" spans="1:14">
      <c r="B22" t="s">
        <v>95</v>
      </c>
      <c r="C22">
        <v>1</v>
      </c>
      <c r="D22">
        <v>121.6</v>
      </c>
      <c r="E22">
        <v>112</v>
      </c>
      <c r="F22">
        <v>0.36609999999999998</v>
      </c>
      <c r="G22">
        <v>0</v>
      </c>
      <c r="J22">
        <f t="shared" si="0"/>
        <v>41</v>
      </c>
      <c r="K22">
        <f t="shared" si="1"/>
        <v>4</v>
      </c>
      <c r="L22">
        <f t="shared" si="2"/>
        <v>35</v>
      </c>
      <c r="M22">
        <f t="shared" si="3"/>
        <v>6</v>
      </c>
      <c r="N22">
        <f t="shared" si="4"/>
        <v>101</v>
      </c>
    </row>
    <row r="23" spans="1:14">
      <c r="B23" t="s">
        <v>52</v>
      </c>
      <c r="C23">
        <v>2</v>
      </c>
      <c r="D23">
        <v>129.1</v>
      </c>
      <c r="E23">
        <v>42</v>
      </c>
      <c r="F23">
        <v>0.42859999999999998</v>
      </c>
      <c r="G23">
        <v>0</v>
      </c>
      <c r="J23">
        <f t="shared" si="0"/>
        <v>35</v>
      </c>
      <c r="K23">
        <f t="shared" si="1"/>
        <v>22</v>
      </c>
      <c r="L23">
        <f t="shared" si="2"/>
        <v>40</v>
      </c>
      <c r="M23">
        <f t="shared" si="3"/>
        <v>6</v>
      </c>
      <c r="N23">
        <f t="shared" si="4"/>
        <v>102</v>
      </c>
    </row>
    <row r="24" spans="1:14">
      <c r="B24" t="s">
        <v>238</v>
      </c>
      <c r="C24">
        <v>0</v>
      </c>
      <c r="D24">
        <v>119.2</v>
      </c>
      <c r="E24">
        <v>32</v>
      </c>
      <c r="F24">
        <v>0.3125</v>
      </c>
      <c r="G24">
        <v>0</v>
      </c>
      <c r="J24">
        <f t="shared" si="0"/>
        <v>44</v>
      </c>
      <c r="K24">
        <f t="shared" si="1"/>
        <v>31</v>
      </c>
      <c r="L24">
        <f t="shared" si="2"/>
        <v>32</v>
      </c>
      <c r="M24">
        <f t="shared" si="3"/>
        <v>6</v>
      </c>
      <c r="N24">
        <f t="shared" si="4"/>
        <v>100</v>
      </c>
    </row>
    <row r="25" spans="1:14">
      <c r="B25" t="s">
        <v>147</v>
      </c>
      <c r="C25">
        <v>0</v>
      </c>
      <c r="D25">
        <v>112</v>
      </c>
      <c r="E25">
        <v>17</v>
      </c>
      <c r="F25">
        <v>0.17649999999999999</v>
      </c>
      <c r="G25">
        <v>0</v>
      </c>
      <c r="J25">
        <f t="shared" si="0"/>
        <v>50</v>
      </c>
      <c r="K25">
        <f t="shared" si="1"/>
        <v>48</v>
      </c>
      <c r="L25">
        <f t="shared" si="2"/>
        <v>10</v>
      </c>
      <c r="M25">
        <f t="shared" si="3"/>
        <v>6</v>
      </c>
      <c r="N25">
        <f t="shared" si="4"/>
        <v>100</v>
      </c>
    </row>
    <row r="26" spans="1:14">
      <c r="A26">
        <v>2008</v>
      </c>
      <c r="B26" t="s">
        <v>129</v>
      </c>
      <c r="C26">
        <v>3</v>
      </c>
      <c r="D26">
        <v>428.5</v>
      </c>
      <c r="E26">
        <v>37</v>
      </c>
      <c r="F26">
        <v>0.40539999999999998</v>
      </c>
      <c r="G26">
        <v>0</v>
      </c>
      <c r="J26">
        <f t="shared" si="0"/>
        <v>1</v>
      </c>
      <c r="K26">
        <f t="shared" si="1"/>
        <v>28</v>
      </c>
      <c r="L26">
        <f t="shared" si="2"/>
        <v>38</v>
      </c>
      <c r="M26">
        <f t="shared" si="3"/>
        <v>6</v>
      </c>
      <c r="N26">
        <f t="shared" si="4"/>
        <v>103</v>
      </c>
    </row>
    <row r="27" spans="1:14">
      <c r="B27" t="s">
        <v>150</v>
      </c>
      <c r="C27">
        <v>2</v>
      </c>
      <c r="D27">
        <v>326.89999999999998</v>
      </c>
      <c r="E27">
        <v>77</v>
      </c>
      <c r="F27">
        <v>0.58440000000000003</v>
      </c>
      <c r="G27">
        <v>0</v>
      </c>
      <c r="J27">
        <f t="shared" si="0"/>
        <v>24</v>
      </c>
      <c r="K27">
        <f t="shared" si="1"/>
        <v>7</v>
      </c>
      <c r="L27">
        <f t="shared" si="2"/>
        <v>48</v>
      </c>
      <c r="M27">
        <f t="shared" si="3"/>
        <v>6</v>
      </c>
      <c r="N27">
        <f t="shared" si="4"/>
        <v>102</v>
      </c>
    </row>
    <row r="28" spans="1:14">
      <c r="B28" t="s">
        <v>145</v>
      </c>
      <c r="C28">
        <v>0</v>
      </c>
      <c r="D28">
        <v>306.7</v>
      </c>
      <c r="E28">
        <v>32</v>
      </c>
      <c r="F28">
        <v>0.5625</v>
      </c>
      <c r="G28">
        <v>0</v>
      </c>
      <c r="J28">
        <f t="shared" si="0"/>
        <v>28</v>
      </c>
      <c r="K28">
        <f t="shared" si="1"/>
        <v>31</v>
      </c>
      <c r="L28">
        <f t="shared" si="2"/>
        <v>45</v>
      </c>
      <c r="M28">
        <f t="shared" si="3"/>
        <v>6</v>
      </c>
      <c r="N28">
        <f t="shared" si="4"/>
        <v>100</v>
      </c>
    </row>
    <row r="29" spans="1:14">
      <c r="B29" t="s">
        <v>151</v>
      </c>
      <c r="C29">
        <v>0</v>
      </c>
      <c r="D29">
        <v>332</v>
      </c>
      <c r="E29">
        <v>16</v>
      </c>
      <c r="F29">
        <v>0.3125</v>
      </c>
      <c r="G29">
        <v>0</v>
      </c>
      <c r="J29">
        <f t="shared" si="0"/>
        <v>23</v>
      </c>
      <c r="K29">
        <f t="shared" si="1"/>
        <v>50</v>
      </c>
      <c r="L29">
        <f t="shared" si="2"/>
        <v>32</v>
      </c>
      <c r="M29">
        <f t="shared" si="3"/>
        <v>6</v>
      </c>
      <c r="N29">
        <f t="shared" si="4"/>
        <v>100</v>
      </c>
    </row>
    <row r="30" spans="1:14">
      <c r="B30" t="s">
        <v>146</v>
      </c>
      <c r="C30">
        <v>0</v>
      </c>
      <c r="D30">
        <v>293.8</v>
      </c>
      <c r="E30">
        <v>31</v>
      </c>
      <c r="F30">
        <v>0.19350000000000001</v>
      </c>
      <c r="G30">
        <v>0</v>
      </c>
      <c r="J30">
        <f t="shared" si="0"/>
        <v>29</v>
      </c>
      <c r="K30">
        <f t="shared" si="1"/>
        <v>34</v>
      </c>
      <c r="L30">
        <f t="shared" si="2"/>
        <v>14</v>
      </c>
      <c r="M30">
        <f t="shared" si="3"/>
        <v>6</v>
      </c>
      <c r="N30">
        <f t="shared" si="4"/>
        <v>100</v>
      </c>
    </row>
    <row r="31" spans="1:14">
      <c r="B31" t="s">
        <v>34</v>
      </c>
      <c r="C31">
        <v>0</v>
      </c>
      <c r="D31">
        <v>344.2</v>
      </c>
      <c r="E31">
        <v>18</v>
      </c>
      <c r="F31">
        <v>0.72219999999999995</v>
      </c>
      <c r="G31">
        <v>0</v>
      </c>
      <c r="J31">
        <f t="shared" si="0"/>
        <v>21</v>
      </c>
      <c r="K31">
        <f t="shared" si="1"/>
        <v>47</v>
      </c>
      <c r="L31">
        <f t="shared" si="2"/>
        <v>54</v>
      </c>
      <c r="M31">
        <f t="shared" si="3"/>
        <v>6</v>
      </c>
      <c r="N31">
        <f t="shared" si="4"/>
        <v>100</v>
      </c>
    </row>
    <row r="32" spans="1:14">
      <c r="B32" t="s">
        <v>35</v>
      </c>
      <c r="C32">
        <v>2</v>
      </c>
      <c r="D32">
        <v>312.3</v>
      </c>
      <c r="E32">
        <v>19</v>
      </c>
      <c r="F32">
        <v>0.63160000000000005</v>
      </c>
      <c r="G32">
        <v>0</v>
      </c>
      <c r="J32">
        <f t="shared" si="0"/>
        <v>26</v>
      </c>
      <c r="K32">
        <f t="shared" si="1"/>
        <v>43</v>
      </c>
      <c r="L32">
        <f t="shared" si="2"/>
        <v>50</v>
      </c>
      <c r="M32">
        <f t="shared" si="3"/>
        <v>6</v>
      </c>
      <c r="N32">
        <f t="shared" si="4"/>
        <v>102</v>
      </c>
    </row>
    <row r="33" spans="1:14">
      <c r="B33" t="s">
        <v>95</v>
      </c>
      <c r="C33">
        <v>1</v>
      </c>
      <c r="D33">
        <v>323.2</v>
      </c>
      <c r="E33">
        <v>41</v>
      </c>
      <c r="F33">
        <v>0.70730000000000004</v>
      </c>
      <c r="G33">
        <v>0</v>
      </c>
      <c r="J33">
        <f t="shared" si="0"/>
        <v>25</v>
      </c>
      <c r="K33">
        <f t="shared" si="1"/>
        <v>24</v>
      </c>
      <c r="L33">
        <f t="shared" si="2"/>
        <v>53</v>
      </c>
      <c r="M33">
        <f t="shared" si="3"/>
        <v>6</v>
      </c>
      <c r="N33">
        <f t="shared" si="4"/>
        <v>101</v>
      </c>
    </row>
    <row r="34" spans="1:14">
      <c r="B34" t="s">
        <v>52</v>
      </c>
      <c r="C34">
        <v>1</v>
      </c>
      <c r="D34">
        <v>336.7</v>
      </c>
      <c r="E34">
        <v>26</v>
      </c>
      <c r="F34">
        <v>0.65380000000000005</v>
      </c>
      <c r="G34">
        <v>0</v>
      </c>
      <c r="J34">
        <f t="shared" si="0"/>
        <v>22</v>
      </c>
      <c r="K34">
        <f t="shared" si="1"/>
        <v>40</v>
      </c>
      <c r="L34">
        <f t="shared" si="2"/>
        <v>51</v>
      </c>
      <c r="M34">
        <f t="shared" si="3"/>
        <v>6</v>
      </c>
      <c r="N34">
        <f t="shared" si="4"/>
        <v>101</v>
      </c>
    </row>
    <row r="35" spans="1:14">
      <c r="B35" t="s">
        <v>238</v>
      </c>
      <c r="C35">
        <v>0</v>
      </c>
      <c r="D35">
        <v>273.7</v>
      </c>
      <c r="E35">
        <v>15</v>
      </c>
      <c r="F35">
        <v>0.2</v>
      </c>
      <c r="G35">
        <v>0</v>
      </c>
      <c r="J35">
        <f t="shared" si="0"/>
        <v>30</v>
      </c>
      <c r="K35">
        <f t="shared" si="1"/>
        <v>51</v>
      </c>
      <c r="L35">
        <f t="shared" si="2"/>
        <v>17</v>
      </c>
      <c r="M35">
        <f t="shared" si="3"/>
        <v>6</v>
      </c>
      <c r="N35">
        <f t="shared" si="4"/>
        <v>100</v>
      </c>
    </row>
    <row r="36" spans="1:14">
      <c r="B36" t="s">
        <v>147</v>
      </c>
      <c r="C36">
        <v>0</v>
      </c>
      <c r="D36">
        <v>311.3</v>
      </c>
      <c r="E36">
        <v>13</v>
      </c>
      <c r="F36">
        <v>0.30769999999999997</v>
      </c>
      <c r="G36">
        <v>0</v>
      </c>
      <c r="J36">
        <f t="shared" si="0"/>
        <v>27</v>
      </c>
      <c r="K36">
        <f t="shared" si="1"/>
        <v>54</v>
      </c>
      <c r="L36">
        <f t="shared" si="2"/>
        <v>31</v>
      </c>
      <c r="M36">
        <f t="shared" si="3"/>
        <v>6</v>
      </c>
      <c r="N36">
        <f t="shared" si="4"/>
        <v>100</v>
      </c>
    </row>
    <row r="37" spans="1:14">
      <c r="A37">
        <v>2009</v>
      </c>
      <c r="B37" t="s">
        <v>129</v>
      </c>
      <c r="C37">
        <v>1</v>
      </c>
      <c r="D37">
        <v>399.5</v>
      </c>
      <c r="E37">
        <v>46</v>
      </c>
      <c r="F37">
        <v>0.52170000000000005</v>
      </c>
      <c r="G37">
        <v>0</v>
      </c>
      <c r="J37">
        <f t="shared" si="0"/>
        <v>3</v>
      </c>
      <c r="K37">
        <f t="shared" si="1"/>
        <v>19</v>
      </c>
      <c r="L37">
        <f t="shared" si="2"/>
        <v>43</v>
      </c>
      <c r="M37">
        <f t="shared" si="3"/>
        <v>6</v>
      </c>
      <c r="N37">
        <f t="shared" si="4"/>
        <v>101</v>
      </c>
    </row>
    <row r="38" spans="1:14">
      <c r="B38" t="s">
        <v>143</v>
      </c>
      <c r="C38">
        <v>3</v>
      </c>
      <c r="D38">
        <v>365.6</v>
      </c>
      <c r="E38">
        <v>117</v>
      </c>
      <c r="F38">
        <v>0.23930000000000001</v>
      </c>
      <c r="G38">
        <v>0</v>
      </c>
      <c r="J38">
        <f t="shared" si="0"/>
        <v>14</v>
      </c>
      <c r="K38">
        <f t="shared" si="1"/>
        <v>3</v>
      </c>
      <c r="L38">
        <f t="shared" si="2"/>
        <v>23</v>
      </c>
      <c r="M38">
        <f t="shared" si="3"/>
        <v>6</v>
      </c>
      <c r="N38">
        <f t="shared" si="4"/>
        <v>103</v>
      </c>
    </row>
    <row r="39" spans="1:14">
      <c r="B39" t="s">
        <v>145</v>
      </c>
      <c r="C39">
        <v>0</v>
      </c>
      <c r="D39">
        <v>374.1</v>
      </c>
      <c r="E39">
        <v>41</v>
      </c>
      <c r="F39">
        <v>0.1951</v>
      </c>
      <c r="G39">
        <v>1</v>
      </c>
      <c r="J39">
        <f t="shared" si="0"/>
        <v>8</v>
      </c>
      <c r="K39">
        <f t="shared" si="1"/>
        <v>24</v>
      </c>
      <c r="L39">
        <f t="shared" si="2"/>
        <v>16</v>
      </c>
      <c r="M39">
        <f t="shared" si="3"/>
        <v>3</v>
      </c>
      <c r="N39">
        <f t="shared" si="4"/>
        <v>100</v>
      </c>
    </row>
    <row r="40" spans="1:14">
      <c r="B40" t="s">
        <v>144</v>
      </c>
      <c r="C40">
        <v>0</v>
      </c>
      <c r="D40">
        <v>0</v>
      </c>
      <c r="E40">
        <v>14</v>
      </c>
      <c r="F40">
        <v>0</v>
      </c>
      <c r="G40">
        <v>0</v>
      </c>
      <c r="J40">
        <f t="shared" si="0"/>
        <v>53</v>
      </c>
      <c r="K40">
        <f t="shared" si="1"/>
        <v>53</v>
      </c>
      <c r="L40">
        <f t="shared" si="2"/>
        <v>1</v>
      </c>
      <c r="M40">
        <f t="shared" si="3"/>
        <v>6</v>
      </c>
      <c r="N40">
        <f t="shared" si="4"/>
        <v>100</v>
      </c>
    </row>
    <row r="41" spans="1:14">
      <c r="B41" t="s">
        <v>146</v>
      </c>
      <c r="C41">
        <v>0</v>
      </c>
      <c r="D41">
        <v>362.8</v>
      </c>
      <c r="E41">
        <v>31</v>
      </c>
      <c r="F41">
        <v>0.19350000000000001</v>
      </c>
      <c r="G41">
        <v>0</v>
      </c>
      <c r="J41">
        <f t="shared" si="0"/>
        <v>15</v>
      </c>
      <c r="K41">
        <f t="shared" si="1"/>
        <v>34</v>
      </c>
      <c r="L41">
        <f t="shared" si="2"/>
        <v>14</v>
      </c>
      <c r="M41">
        <f t="shared" si="3"/>
        <v>6</v>
      </c>
      <c r="N41">
        <f t="shared" si="4"/>
        <v>100</v>
      </c>
    </row>
    <row r="42" spans="1:14">
      <c r="B42" t="s">
        <v>34</v>
      </c>
      <c r="C42">
        <v>0</v>
      </c>
      <c r="D42">
        <v>350.3</v>
      </c>
      <c r="E42">
        <v>19</v>
      </c>
      <c r="F42">
        <v>0.15790000000000001</v>
      </c>
      <c r="G42">
        <v>0</v>
      </c>
      <c r="J42">
        <f t="shared" si="0"/>
        <v>19</v>
      </c>
      <c r="K42">
        <f t="shared" si="1"/>
        <v>43</v>
      </c>
      <c r="L42">
        <f t="shared" si="2"/>
        <v>8</v>
      </c>
      <c r="M42">
        <f t="shared" si="3"/>
        <v>6</v>
      </c>
      <c r="N42">
        <f t="shared" si="4"/>
        <v>100</v>
      </c>
    </row>
    <row r="43" spans="1:14">
      <c r="B43" t="s">
        <v>35</v>
      </c>
      <c r="C43">
        <v>0</v>
      </c>
      <c r="D43">
        <v>362.8</v>
      </c>
      <c r="E43">
        <v>46</v>
      </c>
      <c r="F43">
        <v>0.21740000000000001</v>
      </c>
      <c r="G43">
        <v>0</v>
      </c>
      <c r="J43">
        <f t="shared" si="0"/>
        <v>15</v>
      </c>
      <c r="K43">
        <f t="shared" si="1"/>
        <v>19</v>
      </c>
      <c r="L43">
        <f t="shared" si="2"/>
        <v>20</v>
      </c>
      <c r="M43">
        <f t="shared" si="3"/>
        <v>6</v>
      </c>
      <c r="N43">
        <f t="shared" si="4"/>
        <v>100</v>
      </c>
    </row>
    <row r="44" spans="1:14">
      <c r="B44" t="s">
        <v>95</v>
      </c>
      <c r="C44">
        <v>0</v>
      </c>
      <c r="D44">
        <v>366</v>
      </c>
      <c r="E44">
        <v>75</v>
      </c>
      <c r="F44">
        <v>0.29330000000000001</v>
      </c>
      <c r="G44">
        <v>0</v>
      </c>
      <c r="J44">
        <f t="shared" si="0"/>
        <v>13</v>
      </c>
      <c r="K44">
        <f t="shared" si="1"/>
        <v>8</v>
      </c>
      <c r="L44">
        <f t="shared" si="2"/>
        <v>29</v>
      </c>
      <c r="M44">
        <f t="shared" si="3"/>
        <v>6</v>
      </c>
      <c r="N44">
        <f t="shared" si="4"/>
        <v>100</v>
      </c>
    </row>
    <row r="45" spans="1:14">
      <c r="B45" t="s">
        <v>52</v>
      </c>
      <c r="C45">
        <v>2</v>
      </c>
      <c r="D45">
        <v>359.6</v>
      </c>
      <c r="E45">
        <v>59</v>
      </c>
      <c r="F45">
        <v>0.2203</v>
      </c>
      <c r="G45">
        <v>0</v>
      </c>
      <c r="J45">
        <f t="shared" si="0"/>
        <v>17</v>
      </c>
      <c r="K45">
        <f t="shared" si="1"/>
        <v>15</v>
      </c>
      <c r="L45">
        <f t="shared" si="2"/>
        <v>21</v>
      </c>
      <c r="M45">
        <f t="shared" si="3"/>
        <v>6</v>
      </c>
      <c r="N45">
        <f t="shared" si="4"/>
        <v>102</v>
      </c>
    </row>
    <row r="46" spans="1:14">
      <c r="B46" t="s">
        <v>148</v>
      </c>
      <c r="C46">
        <v>0</v>
      </c>
      <c r="D46">
        <v>356.5</v>
      </c>
      <c r="E46">
        <v>21</v>
      </c>
      <c r="F46">
        <v>9.5200000000000007E-2</v>
      </c>
      <c r="G46">
        <v>1</v>
      </c>
      <c r="J46">
        <f t="shared" si="0"/>
        <v>18</v>
      </c>
      <c r="K46">
        <f t="shared" si="1"/>
        <v>42</v>
      </c>
      <c r="L46">
        <f t="shared" si="2"/>
        <v>5</v>
      </c>
      <c r="M46">
        <f t="shared" si="3"/>
        <v>3</v>
      </c>
      <c r="N46">
        <f t="shared" si="4"/>
        <v>100</v>
      </c>
    </row>
    <row r="47" spans="1:14">
      <c r="B47" t="s">
        <v>147</v>
      </c>
      <c r="C47">
        <v>0</v>
      </c>
      <c r="D47">
        <v>0</v>
      </c>
      <c r="E47">
        <v>9</v>
      </c>
      <c r="F47">
        <v>0</v>
      </c>
      <c r="G47">
        <v>0</v>
      </c>
      <c r="J47">
        <f t="shared" si="0"/>
        <v>53</v>
      </c>
      <c r="K47">
        <f t="shared" si="1"/>
        <v>55</v>
      </c>
      <c r="L47">
        <f t="shared" si="2"/>
        <v>1</v>
      </c>
      <c r="M47">
        <f t="shared" si="3"/>
        <v>6</v>
      </c>
      <c r="N47">
        <f t="shared" si="4"/>
        <v>100</v>
      </c>
    </row>
    <row r="48" spans="1:14">
      <c r="A48">
        <v>2010</v>
      </c>
      <c r="B48" t="s">
        <v>129</v>
      </c>
      <c r="C48">
        <v>2</v>
      </c>
      <c r="D48">
        <v>414.4</v>
      </c>
      <c r="E48">
        <v>72</v>
      </c>
      <c r="F48">
        <v>0.27779999999999999</v>
      </c>
      <c r="G48">
        <v>0</v>
      </c>
      <c r="J48">
        <f t="shared" si="0"/>
        <v>2</v>
      </c>
      <c r="K48">
        <f t="shared" si="1"/>
        <v>11</v>
      </c>
      <c r="L48">
        <f t="shared" si="2"/>
        <v>27</v>
      </c>
      <c r="M48">
        <f t="shared" si="3"/>
        <v>6</v>
      </c>
      <c r="N48">
        <f t="shared" si="4"/>
        <v>102</v>
      </c>
    </row>
    <row r="49" spans="1:14">
      <c r="B49" t="s">
        <v>143</v>
      </c>
      <c r="C49">
        <v>1</v>
      </c>
      <c r="D49">
        <v>379.3</v>
      </c>
      <c r="E49">
        <v>133</v>
      </c>
      <c r="F49">
        <v>0.18049999999999999</v>
      </c>
      <c r="G49">
        <v>0</v>
      </c>
      <c r="J49">
        <f t="shared" si="0"/>
        <v>5</v>
      </c>
      <c r="K49">
        <f t="shared" si="1"/>
        <v>2</v>
      </c>
      <c r="L49">
        <f t="shared" si="2"/>
        <v>12</v>
      </c>
      <c r="M49">
        <f t="shared" si="3"/>
        <v>6</v>
      </c>
      <c r="N49">
        <f t="shared" si="4"/>
        <v>101</v>
      </c>
    </row>
    <row r="50" spans="1:14">
      <c r="B50" t="s">
        <v>145</v>
      </c>
      <c r="C50">
        <v>0</v>
      </c>
      <c r="D50">
        <v>368.1</v>
      </c>
      <c r="E50">
        <v>42</v>
      </c>
      <c r="F50">
        <v>0.21429999999999999</v>
      </c>
      <c r="G50">
        <v>2</v>
      </c>
      <c r="J50">
        <f t="shared" si="0"/>
        <v>11</v>
      </c>
      <c r="K50">
        <f t="shared" si="1"/>
        <v>22</v>
      </c>
      <c r="L50">
        <f t="shared" si="2"/>
        <v>19</v>
      </c>
      <c r="M50">
        <f t="shared" si="3"/>
        <v>2</v>
      </c>
      <c r="N50">
        <f t="shared" si="4"/>
        <v>100</v>
      </c>
    </row>
    <row r="51" spans="1:14">
      <c r="B51" t="s">
        <v>144</v>
      </c>
      <c r="C51">
        <v>1</v>
      </c>
      <c r="D51">
        <v>347</v>
      </c>
      <c r="E51">
        <v>15</v>
      </c>
      <c r="F51">
        <v>6.6699999999999995E-2</v>
      </c>
      <c r="G51">
        <v>0</v>
      </c>
      <c r="J51">
        <f t="shared" si="0"/>
        <v>20</v>
      </c>
      <c r="K51">
        <f t="shared" si="1"/>
        <v>51</v>
      </c>
      <c r="L51">
        <f t="shared" si="2"/>
        <v>4</v>
      </c>
      <c r="M51">
        <f t="shared" si="3"/>
        <v>6</v>
      </c>
      <c r="N51">
        <f t="shared" si="4"/>
        <v>101</v>
      </c>
    </row>
    <row r="52" spans="1:14">
      <c r="B52" t="s">
        <v>146</v>
      </c>
      <c r="C52">
        <v>0</v>
      </c>
      <c r="D52">
        <v>392.3</v>
      </c>
      <c r="E52">
        <v>32</v>
      </c>
      <c r="F52">
        <v>0.1875</v>
      </c>
      <c r="G52">
        <v>0</v>
      </c>
      <c r="J52">
        <f t="shared" si="0"/>
        <v>4</v>
      </c>
      <c r="K52">
        <f t="shared" si="1"/>
        <v>31</v>
      </c>
      <c r="L52">
        <f t="shared" si="2"/>
        <v>13</v>
      </c>
      <c r="M52">
        <f t="shared" si="3"/>
        <v>6</v>
      </c>
      <c r="N52">
        <f t="shared" si="4"/>
        <v>100</v>
      </c>
    </row>
    <row r="53" spans="1:14">
      <c r="B53" t="s">
        <v>34</v>
      </c>
      <c r="C53">
        <v>0</v>
      </c>
      <c r="D53">
        <v>373</v>
      </c>
      <c r="E53">
        <v>17</v>
      </c>
      <c r="F53">
        <v>0.1176</v>
      </c>
      <c r="G53">
        <v>0</v>
      </c>
      <c r="J53">
        <f t="shared" si="0"/>
        <v>9</v>
      </c>
      <c r="K53">
        <f t="shared" si="1"/>
        <v>48</v>
      </c>
      <c r="L53">
        <f t="shared" si="2"/>
        <v>6</v>
      </c>
      <c r="M53">
        <f t="shared" si="3"/>
        <v>6</v>
      </c>
      <c r="N53">
        <f t="shared" si="4"/>
        <v>100</v>
      </c>
    </row>
    <row r="54" spans="1:14">
      <c r="B54" t="s">
        <v>35</v>
      </c>
      <c r="C54">
        <v>0</v>
      </c>
      <c r="D54">
        <v>369</v>
      </c>
      <c r="E54">
        <v>48</v>
      </c>
      <c r="F54">
        <v>0.29170000000000001</v>
      </c>
      <c r="G54">
        <v>0</v>
      </c>
      <c r="J54">
        <f t="shared" si="0"/>
        <v>10</v>
      </c>
      <c r="K54">
        <f t="shared" si="1"/>
        <v>17</v>
      </c>
      <c r="L54">
        <f t="shared" si="2"/>
        <v>28</v>
      </c>
      <c r="M54">
        <f t="shared" si="3"/>
        <v>6</v>
      </c>
      <c r="N54">
        <f t="shared" si="4"/>
        <v>100</v>
      </c>
    </row>
    <row r="55" spans="1:14">
      <c r="B55" t="s">
        <v>95</v>
      </c>
      <c r="C55">
        <v>1</v>
      </c>
      <c r="D55">
        <v>376.8</v>
      </c>
      <c r="E55">
        <v>81</v>
      </c>
      <c r="F55">
        <v>0.2346</v>
      </c>
      <c r="G55">
        <v>0</v>
      </c>
      <c r="J55">
        <f t="shared" si="0"/>
        <v>6</v>
      </c>
      <c r="K55">
        <f t="shared" si="1"/>
        <v>6</v>
      </c>
      <c r="L55">
        <f t="shared" si="2"/>
        <v>22</v>
      </c>
      <c r="M55">
        <f t="shared" si="3"/>
        <v>6</v>
      </c>
      <c r="N55">
        <f t="shared" si="4"/>
        <v>101</v>
      </c>
    </row>
    <row r="56" spans="1:14">
      <c r="B56" t="s">
        <v>52</v>
      </c>
      <c r="C56">
        <v>1</v>
      </c>
      <c r="D56">
        <v>376.8</v>
      </c>
      <c r="E56">
        <v>63</v>
      </c>
      <c r="F56">
        <v>0.30159999999999998</v>
      </c>
      <c r="G56">
        <v>0</v>
      </c>
      <c r="J56">
        <f t="shared" si="0"/>
        <v>6</v>
      </c>
      <c r="K56">
        <f t="shared" si="1"/>
        <v>13</v>
      </c>
      <c r="L56">
        <f t="shared" si="2"/>
        <v>30</v>
      </c>
      <c r="M56">
        <f t="shared" si="3"/>
        <v>6</v>
      </c>
      <c r="N56">
        <f t="shared" si="4"/>
        <v>101</v>
      </c>
    </row>
    <row r="57" spans="1:14">
      <c r="B57" t="s">
        <v>148</v>
      </c>
      <c r="C57">
        <v>0</v>
      </c>
      <c r="D57">
        <v>367.5</v>
      </c>
      <c r="E57">
        <v>19</v>
      </c>
      <c r="F57">
        <v>0.21049999999999999</v>
      </c>
      <c r="G57">
        <v>0</v>
      </c>
      <c r="J57">
        <f t="shared" si="0"/>
        <v>12</v>
      </c>
      <c r="K57">
        <f t="shared" si="1"/>
        <v>43</v>
      </c>
      <c r="L57">
        <f t="shared" si="2"/>
        <v>18</v>
      </c>
      <c r="M57">
        <f t="shared" si="3"/>
        <v>6</v>
      </c>
      <c r="N57">
        <f t="shared" si="4"/>
        <v>100</v>
      </c>
    </row>
    <row r="58" spans="1:14">
      <c r="B58" t="s">
        <v>147</v>
      </c>
      <c r="C58">
        <v>0</v>
      </c>
      <c r="D58">
        <v>0</v>
      </c>
      <c r="E58">
        <v>22</v>
      </c>
      <c r="F58">
        <v>0</v>
      </c>
      <c r="G58">
        <v>0</v>
      </c>
      <c r="J58">
        <f t="shared" si="0"/>
        <v>53</v>
      </c>
      <c r="K58">
        <f t="shared" si="1"/>
        <v>41</v>
      </c>
      <c r="L58">
        <f t="shared" si="2"/>
        <v>1</v>
      </c>
      <c r="M58">
        <f t="shared" si="3"/>
        <v>6</v>
      </c>
      <c r="N58">
        <f t="shared" si="4"/>
        <v>100</v>
      </c>
    </row>
    <row r="61" spans="1:14" ht="18">
      <c r="A61" s="12" t="s">
        <v>372</v>
      </c>
    </row>
    <row r="63" spans="1:14" ht="75">
      <c r="A63" s="13" t="s">
        <v>373</v>
      </c>
      <c r="B63" s="14" t="s">
        <v>258</v>
      </c>
    </row>
    <row r="64" spans="1:14" ht="45">
      <c r="A64" s="13" t="s">
        <v>374</v>
      </c>
      <c r="B64" s="14" t="s">
        <v>375</v>
      </c>
    </row>
    <row r="65" spans="1:6" ht="75">
      <c r="A65" s="13" t="s">
        <v>376</v>
      </c>
      <c r="B65" s="14">
        <v>55</v>
      </c>
    </row>
    <row r="66" spans="1:6" ht="75">
      <c r="A66" s="13" t="s">
        <v>377</v>
      </c>
      <c r="B66" s="14">
        <v>4</v>
      </c>
    </row>
    <row r="67" spans="1:6" ht="30">
      <c r="A67" s="13" t="s">
        <v>378</v>
      </c>
      <c r="B67" s="14">
        <v>55</v>
      </c>
    </row>
    <row r="68" spans="1:6" ht="45">
      <c r="A68" s="13" t="s">
        <v>379</v>
      </c>
      <c r="B68" s="14">
        <v>0</v>
      </c>
    </row>
    <row r="69" spans="1:6" ht="60">
      <c r="A69" s="13" t="s">
        <v>380</v>
      </c>
      <c r="B69" s="14" t="s">
        <v>381</v>
      </c>
    </row>
    <row r="71" spans="1:6" ht="30">
      <c r="A71" s="21" t="s">
        <v>382</v>
      </c>
      <c r="B71" s="51" t="s">
        <v>269</v>
      </c>
      <c r="C71" s="51" t="s">
        <v>270</v>
      </c>
      <c r="D71" s="51" t="s">
        <v>271</v>
      </c>
      <c r="E71" s="51" t="s">
        <v>272</v>
      </c>
      <c r="F71" s="51" t="s">
        <v>384</v>
      </c>
    </row>
    <row r="72" spans="1:6" ht="45">
      <c r="A72" s="22" t="s">
        <v>383</v>
      </c>
      <c r="B72" s="52"/>
      <c r="C72" s="52"/>
      <c r="D72" s="52"/>
      <c r="E72" s="52"/>
      <c r="F72" s="52"/>
    </row>
    <row r="73" spans="1:6">
      <c r="A73" s="13" t="s">
        <v>275</v>
      </c>
      <c r="B73" s="17">
        <v>31</v>
      </c>
      <c r="C73" s="17">
        <v>17</v>
      </c>
      <c r="D73" s="17">
        <v>9</v>
      </c>
      <c r="E73" s="17">
        <v>6</v>
      </c>
      <c r="F73" s="17">
        <v>1</v>
      </c>
    </row>
    <row r="74" spans="1:6">
      <c r="A74" s="13" t="s">
        <v>276</v>
      </c>
      <c r="B74" s="17">
        <v>34</v>
      </c>
      <c r="C74" s="17">
        <v>1</v>
      </c>
      <c r="D74" s="17">
        <v>25</v>
      </c>
      <c r="E74" s="17">
        <v>3</v>
      </c>
      <c r="F74" s="17">
        <v>10</v>
      </c>
    </row>
    <row r="75" spans="1:6">
      <c r="A75" s="13" t="s">
        <v>277</v>
      </c>
      <c r="B75" s="17">
        <v>48</v>
      </c>
      <c r="C75" s="17">
        <v>9</v>
      </c>
      <c r="D75" s="17">
        <v>52</v>
      </c>
      <c r="E75" s="17">
        <v>6</v>
      </c>
      <c r="F75" s="17">
        <v>0</v>
      </c>
    </row>
    <row r="76" spans="1:6">
      <c r="A76" s="13" t="s">
        <v>278</v>
      </c>
      <c r="B76" s="17">
        <v>51</v>
      </c>
      <c r="C76" s="17">
        <v>34</v>
      </c>
      <c r="D76" s="17">
        <v>42</v>
      </c>
      <c r="E76" s="17">
        <v>6</v>
      </c>
      <c r="F76" s="17">
        <v>0</v>
      </c>
    </row>
    <row r="77" spans="1:6">
      <c r="A77" s="13" t="s">
        <v>279</v>
      </c>
      <c r="B77" s="17">
        <v>46</v>
      </c>
      <c r="C77" s="17">
        <v>27</v>
      </c>
      <c r="D77" s="17">
        <v>39</v>
      </c>
      <c r="E77" s="17">
        <v>6</v>
      </c>
      <c r="F77" s="17">
        <v>0</v>
      </c>
    </row>
    <row r="78" spans="1:6">
      <c r="A78" s="13" t="s">
        <v>280</v>
      </c>
      <c r="B78" s="17">
        <v>47</v>
      </c>
      <c r="C78" s="17">
        <v>21</v>
      </c>
      <c r="D78" s="17">
        <v>49</v>
      </c>
      <c r="E78" s="17">
        <v>1</v>
      </c>
      <c r="F78" s="17">
        <v>0</v>
      </c>
    </row>
    <row r="79" spans="1:6">
      <c r="A79" s="13" t="s">
        <v>281</v>
      </c>
      <c r="B79" s="17">
        <v>43</v>
      </c>
      <c r="C79" s="17">
        <v>38</v>
      </c>
      <c r="D79" s="17">
        <v>41</v>
      </c>
      <c r="E79" s="17">
        <v>6</v>
      </c>
      <c r="F79" s="17">
        <v>0</v>
      </c>
    </row>
    <row r="80" spans="1:6">
      <c r="A80" s="13" t="s">
        <v>282</v>
      </c>
      <c r="B80" s="17">
        <v>45</v>
      </c>
      <c r="C80" s="17">
        <v>12</v>
      </c>
      <c r="D80" s="17">
        <v>46</v>
      </c>
      <c r="E80" s="17">
        <v>6</v>
      </c>
      <c r="F80" s="17">
        <v>1</v>
      </c>
    </row>
    <row r="81" spans="1:6">
      <c r="A81" s="13" t="s">
        <v>283</v>
      </c>
      <c r="B81" s="17">
        <v>32</v>
      </c>
      <c r="C81" s="17">
        <v>14</v>
      </c>
      <c r="D81" s="17">
        <v>24</v>
      </c>
      <c r="E81" s="17">
        <v>6</v>
      </c>
      <c r="F81" s="17">
        <v>0</v>
      </c>
    </row>
    <row r="82" spans="1:6">
      <c r="A82" s="13" t="s">
        <v>284</v>
      </c>
      <c r="B82" s="17">
        <v>49</v>
      </c>
      <c r="C82" s="17">
        <v>29</v>
      </c>
      <c r="D82" s="17">
        <v>44</v>
      </c>
      <c r="E82" s="17">
        <v>6</v>
      </c>
      <c r="F82" s="17">
        <v>0</v>
      </c>
    </row>
    <row r="83" spans="1:6">
      <c r="A83" s="13" t="s">
        <v>285</v>
      </c>
      <c r="B83" s="17">
        <v>52</v>
      </c>
      <c r="C83" s="17">
        <v>16</v>
      </c>
      <c r="D83" s="17">
        <v>37</v>
      </c>
      <c r="E83" s="17">
        <v>6</v>
      </c>
      <c r="F83" s="17">
        <v>0</v>
      </c>
    </row>
    <row r="84" spans="1:6">
      <c r="A84" s="13" t="s">
        <v>286</v>
      </c>
      <c r="B84" s="17">
        <v>33</v>
      </c>
      <c r="C84" s="17">
        <v>43</v>
      </c>
      <c r="D84" s="17">
        <v>55</v>
      </c>
      <c r="E84" s="17">
        <v>6</v>
      </c>
      <c r="F84" s="17">
        <v>0</v>
      </c>
    </row>
    <row r="85" spans="1:6">
      <c r="A85" s="13" t="s">
        <v>287</v>
      </c>
      <c r="B85" s="17">
        <v>36</v>
      </c>
      <c r="C85" s="17">
        <v>5</v>
      </c>
      <c r="D85" s="17">
        <v>46</v>
      </c>
      <c r="E85" s="17">
        <v>6</v>
      </c>
      <c r="F85" s="17">
        <v>3</v>
      </c>
    </row>
    <row r="86" spans="1:6">
      <c r="A86" s="13" t="s">
        <v>288</v>
      </c>
      <c r="B86" s="17">
        <v>40</v>
      </c>
      <c r="C86" s="17">
        <v>9</v>
      </c>
      <c r="D86" s="17">
        <v>26</v>
      </c>
      <c r="E86" s="17">
        <v>6</v>
      </c>
      <c r="F86" s="17">
        <v>0</v>
      </c>
    </row>
    <row r="87" spans="1:6">
      <c r="A87" s="13" t="s">
        <v>289</v>
      </c>
      <c r="B87" s="17">
        <v>42</v>
      </c>
      <c r="C87" s="17">
        <v>30</v>
      </c>
      <c r="D87" s="17">
        <v>10</v>
      </c>
      <c r="E87" s="17">
        <v>6</v>
      </c>
      <c r="F87" s="17">
        <v>0</v>
      </c>
    </row>
    <row r="88" spans="1:6">
      <c r="A88" s="13" t="s">
        <v>290</v>
      </c>
      <c r="B88" s="17">
        <v>39</v>
      </c>
      <c r="C88" s="17">
        <v>37</v>
      </c>
      <c r="D88" s="17">
        <v>7</v>
      </c>
      <c r="E88" s="17">
        <v>6</v>
      </c>
      <c r="F88" s="17">
        <v>0</v>
      </c>
    </row>
    <row r="89" spans="1:6">
      <c r="A89" s="13" t="s">
        <v>291</v>
      </c>
      <c r="B89" s="17">
        <v>37</v>
      </c>
      <c r="C89" s="17">
        <v>26</v>
      </c>
      <c r="D89" s="17">
        <v>36</v>
      </c>
      <c r="E89" s="17">
        <v>6</v>
      </c>
      <c r="F89" s="17">
        <v>0</v>
      </c>
    </row>
    <row r="90" spans="1:6">
      <c r="A90" s="13" t="s">
        <v>292</v>
      </c>
      <c r="B90" s="17">
        <v>38</v>
      </c>
      <c r="C90" s="17">
        <v>39</v>
      </c>
      <c r="D90" s="17">
        <v>34</v>
      </c>
      <c r="E90" s="17">
        <v>6</v>
      </c>
      <c r="F90" s="17">
        <v>1</v>
      </c>
    </row>
    <row r="91" spans="1:6">
      <c r="A91" s="13" t="s">
        <v>293</v>
      </c>
      <c r="B91" s="17">
        <v>41</v>
      </c>
      <c r="C91" s="17">
        <v>4</v>
      </c>
      <c r="D91" s="17">
        <v>35</v>
      </c>
      <c r="E91" s="17">
        <v>6</v>
      </c>
      <c r="F91" s="17">
        <v>1</v>
      </c>
    </row>
    <row r="92" spans="1:6">
      <c r="A92" s="13" t="s">
        <v>294</v>
      </c>
      <c r="B92" s="17">
        <v>35</v>
      </c>
      <c r="C92" s="17">
        <v>22</v>
      </c>
      <c r="D92" s="17">
        <v>40</v>
      </c>
      <c r="E92" s="17">
        <v>6</v>
      </c>
      <c r="F92" s="17">
        <v>2</v>
      </c>
    </row>
    <row r="93" spans="1:6">
      <c r="A93" s="13" t="s">
        <v>295</v>
      </c>
      <c r="B93" s="17">
        <v>44</v>
      </c>
      <c r="C93" s="17">
        <v>31</v>
      </c>
      <c r="D93" s="17">
        <v>32</v>
      </c>
      <c r="E93" s="17">
        <v>6</v>
      </c>
      <c r="F93" s="17">
        <v>0</v>
      </c>
    </row>
    <row r="94" spans="1:6">
      <c r="A94" s="13" t="s">
        <v>296</v>
      </c>
      <c r="B94" s="17">
        <v>50</v>
      </c>
      <c r="C94" s="17">
        <v>48</v>
      </c>
      <c r="D94" s="17">
        <v>10</v>
      </c>
      <c r="E94" s="17">
        <v>6</v>
      </c>
      <c r="F94" s="17">
        <v>0</v>
      </c>
    </row>
    <row r="95" spans="1:6">
      <c r="A95" s="13" t="s">
        <v>297</v>
      </c>
      <c r="B95" s="17">
        <v>1</v>
      </c>
      <c r="C95" s="17">
        <v>28</v>
      </c>
      <c r="D95" s="17">
        <v>38</v>
      </c>
      <c r="E95" s="17">
        <v>6</v>
      </c>
      <c r="F95" s="17">
        <v>3</v>
      </c>
    </row>
    <row r="96" spans="1:6">
      <c r="A96" s="13" t="s">
        <v>298</v>
      </c>
      <c r="B96" s="17">
        <v>24</v>
      </c>
      <c r="C96" s="17">
        <v>7</v>
      </c>
      <c r="D96" s="17">
        <v>48</v>
      </c>
      <c r="E96" s="17">
        <v>6</v>
      </c>
      <c r="F96" s="17">
        <v>2</v>
      </c>
    </row>
    <row r="97" spans="1:6">
      <c r="A97" s="13" t="s">
        <v>299</v>
      </c>
      <c r="B97" s="17">
        <v>28</v>
      </c>
      <c r="C97" s="17">
        <v>31</v>
      </c>
      <c r="D97" s="17">
        <v>45</v>
      </c>
      <c r="E97" s="17">
        <v>6</v>
      </c>
      <c r="F97" s="17">
        <v>0</v>
      </c>
    </row>
    <row r="98" spans="1:6">
      <c r="A98" s="13" t="s">
        <v>300</v>
      </c>
      <c r="B98" s="17">
        <v>23</v>
      </c>
      <c r="C98" s="17">
        <v>50</v>
      </c>
      <c r="D98" s="17">
        <v>32</v>
      </c>
      <c r="E98" s="17">
        <v>6</v>
      </c>
      <c r="F98" s="17">
        <v>0</v>
      </c>
    </row>
    <row r="99" spans="1:6">
      <c r="A99" s="13" t="s">
        <v>301</v>
      </c>
      <c r="B99" s="17">
        <v>29</v>
      </c>
      <c r="C99" s="17">
        <v>34</v>
      </c>
      <c r="D99" s="17">
        <v>14</v>
      </c>
      <c r="E99" s="17">
        <v>6</v>
      </c>
      <c r="F99" s="17">
        <v>0</v>
      </c>
    </row>
    <row r="100" spans="1:6">
      <c r="A100" s="13" t="s">
        <v>302</v>
      </c>
      <c r="B100" s="17">
        <v>21</v>
      </c>
      <c r="C100" s="17">
        <v>47</v>
      </c>
      <c r="D100" s="17">
        <v>54</v>
      </c>
      <c r="E100" s="17">
        <v>6</v>
      </c>
      <c r="F100" s="17">
        <v>0</v>
      </c>
    </row>
    <row r="101" spans="1:6">
      <c r="A101" s="13" t="s">
        <v>303</v>
      </c>
      <c r="B101" s="17">
        <v>26</v>
      </c>
      <c r="C101" s="17">
        <v>43</v>
      </c>
      <c r="D101" s="17">
        <v>50</v>
      </c>
      <c r="E101" s="17">
        <v>6</v>
      </c>
      <c r="F101" s="17">
        <v>2</v>
      </c>
    </row>
    <row r="102" spans="1:6">
      <c r="A102" s="13" t="s">
        <v>304</v>
      </c>
      <c r="B102" s="17">
        <v>25</v>
      </c>
      <c r="C102" s="17">
        <v>24</v>
      </c>
      <c r="D102" s="17">
        <v>53</v>
      </c>
      <c r="E102" s="17">
        <v>6</v>
      </c>
      <c r="F102" s="17">
        <v>1</v>
      </c>
    </row>
    <row r="103" spans="1:6">
      <c r="A103" s="13" t="s">
        <v>305</v>
      </c>
      <c r="B103" s="17">
        <v>22</v>
      </c>
      <c r="C103" s="17">
        <v>40</v>
      </c>
      <c r="D103" s="17">
        <v>51</v>
      </c>
      <c r="E103" s="17">
        <v>6</v>
      </c>
      <c r="F103" s="17">
        <v>1</v>
      </c>
    </row>
    <row r="104" spans="1:6">
      <c r="A104" s="13" t="s">
        <v>306</v>
      </c>
      <c r="B104" s="17">
        <v>30</v>
      </c>
      <c r="C104" s="17">
        <v>51</v>
      </c>
      <c r="D104" s="17">
        <v>17</v>
      </c>
      <c r="E104" s="17">
        <v>6</v>
      </c>
      <c r="F104" s="17">
        <v>0</v>
      </c>
    </row>
    <row r="105" spans="1:6">
      <c r="A105" s="13" t="s">
        <v>307</v>
      </c>
      <c r="B105" s="17">
        <v>27</v>
      </c>
      <c r="C105" s="17">
        <v>54</v>
      </c>
      <c r="D105" s="17">
        <v>31</v>
      </c>
      <c r="E105" s="17">
        <v>6</v>
      </c>
      <c r="F105" s="17">
        <v>0</v>
      </c>
    </row>
    <row r="106" spans="1:6">
      <c r="A106" s="13" t="s">
        <v>308</v>
      </c>
      <c r="B106" s="17">
        <v>3</v>
      </c>
      <c r="C106" s="17">
        <v>19</v>
      </c>
      <c r="D106" s="17">
        <v>43</v>
      </c>
      <c r="E106" s="17">
        <v>6</v>
      </c>
      <c r="F106" s="17">
        <v>1</v>
      </c>
    </row>
    <row r="107" spans="1:6">
      <c r="A107" s="13" t="s">
        <v>309</v>
      </c>
      <c r="B107" s="17">
        <v>14</v>
      </c>
      <c r="C107" s="17">
        <v>3</v>
      </c>
      <c r="D107" s="17">
        <v>23</v>
      </c>
      <c r="E107" s="17">
        <v>6</v>
      </c>
      <c r="F107" s="17">
        <v>3</v>
      </c>
    </row>
    <row r="108" spans="1:6">
      <c r="A108" s="13" t="s">
        <v>310</v>
      </c>
      <c r="B108" s="17">
        <v>8</v>
      </c>
      <c r="C108" s="17">
        <v>24</v>
      </c>
      <c r="D108" s="17">
        <v>16</v>
      </c>
      <c r="E108" s="17">
        <v>3</v>
      </c>
      <c r="F108" s="17">
        <v>0</v>
      </c>
    </row>
    <row r="109" spans="1:6">
      <c r="A109" s="13" t="s">
        <v>311</v>
      </c>
      <c r="B109" s="17">
        <v>53</v>
      </c>
      <c r="C109" s="17">
        <v>53</v>
      </c>
      <c r="D109" s="17">
        <v>1</v>
      </c>
      <c r="E109" s="17">
        <v>6</v>
      </c>
      <c r="F109" s="17">
        <v>0</v>
      </c>
    </row>
    <row r="110" spans="1:6">
      <c r="A110" s="13" t="s">
        <v>312</v>
      </c>
      <c r="B110" s="17">
        <v>15</v>
      </c>
      <c r="C110" s="17">
        <v>34</v>
      </c>
      <c r="D110" s="17">
        <v>14</v>
      </c>
      <c r="E110" s="17">
        <v>6</v>
      </c>
      <c r="F110" s="17">
        <v>0</v>
      </c>
    </row>
    <row r="111" spans="1:6">
      <c r="A111" s="13" t="s">
        <v>313</v>
      </c>
      <c r="B111" s="17">
        <v>19</v>
      </c>
      <c r="C111" s="17">
        <v>43</v>
      </c>
      <c r="D111" s="17">
        <v>8</v>
      </c>
      <c r="E111" s="17">
        <v>6</v>
      </c>
      <c r="F111" s="17">
        <v>0</v>
      </c>
    </row>
    <row r="112" spans="1:6">
      <c r="A112" s="13" t="s">
        <v>314</v>
      </c>
      <c r="B112" s="17">
        <v>15</v>
      </c>
      <c r="C112" s="17">
        <v>19</v>
      </c>
      <c r="D112" s="17">
        <v>20</v>
      </c>
      <c r="E112" s="17">
        <v>6</v>
      </c>
      <c r="F112" s="17">
        <v>0</v>
      </c>
    </row>
    <row r="113" spans="1:6">
      <c r="A113" s="13" t="s">
        <v>315</v>
      </c>
      <c r="B113" s="17">
        <v>13</v>
      </c>
      <c r="C113" s="17">
        <v>8</v>
      </c>
      <c r="D113" s="17">
        <v>29</v>
      </c>
      <c r="E113" s="17">
        <v>6</v>
      </c>
      <c r="F113" s="17">
        <v>0</v>
      </c>
    </row>
    <row r="114" spans="1:6">
      <c r="A114" s="13" t="s">
        <v>316</v>
      </c>
      <c r="B114" s="17">
        <v>17</v>
      </c>
      <c r="C114" s="17">
        <v>15</v>
      </c>
      <c r="D114" s="17">
        <v>21</v>
      </c>
      <c r="E114" s="17">
        <v>6</v>
      </c>
      <c r="F114" s="17">
        <v>2</v>
      </c>
    </row>
    <row r="115" spans="1:6">
      <c r="A115" s="13" t="s">
        <v>317</v>
      </c>
      <c r="B115" s="17">
        <v>18</v>
      </c>
      <c r="C115" s="17">
        <v>42</v>
      </c>
      <c r="D115" s="17">
        <v>5</v>
      </c>
      <c r="E115" s="17">
        <v>3</v>
      </c>
      <c r="F115" s="17">
        <v>0</v>
      </c>
    </row>
    <row r="116" spans="1:6">
      <c r="A116" s="13" t="s">
        <v>318</v>
      </c>
      <c r="B116" s="17">
        <v>53</v>
      </c>
      <c r="C116" s="17">
        <v>55</v>
      </c>
      <c r="D116" s="17">
        <v>1</v>
      </c>
      <c r="E116" s="17">
        <v>6</v>
      </c>
      <c r="F116" s="17">
        <v>0</v>
      </c>
    </row>
    <row r="117" spans="1:6">
      <c r="A117" s="13" t="s">
        <v>319</v>
      </c>
      <c r="B117" s="17">
        <v>2</v>
      </c>
      <c r="C117" s="17">
        <v>11</v>
      </c>
      <c r="D117" s="17">
        <v>27</v>
      </c>
      <c r="E117" s="17">
        <v>6</v>
      </c>
      <c r="F117" s="17">
        <v>2</v>
      </c>
    </row>
    <row r="118" spans="1:6">
      <c r="A118" s="13" t="s">
        <v>320</v>
      </c>
      <c r="B118" s="17">
        <v>5</v>
      </c>
      <c r="C118" s="17">
        <v>2</v>
      </c>
      <c r="D118" s="17">
        <v>12</v>
      </c>
      <c r="E118" s="17">
        <v>6</v>
      </c>
      <c r="F118" s="17">
        <v>1</v>
      </c>
    </row>
    <row r="119" spans="1:6">
      <c r="A119" s="13" t="s">
        <v>321</v>
      </c>
      <c r="B119" s="17">
        <v>11</v>
      </c>
      <c r="C119" s="17">
        <v>22</v>
      </c>
      <c r="D119" s="17">
        <v>19</v>
      </c>
      <c r="E119" s="17">
        <v>2</v>
      </c>
      <c r="F119" s="17">
        <v>0</v>
      </c>
    </row>
    <row r="120" spans="1:6">
      <c r="A120" s="13" t="s">
        <v>322</v>
      </c>
      <c r="B120" s="17">
        <v>20</v>
      </c>
      <c r="C120" s="17">
        <v>51</v>
      </c>
      <c r="D120" s="17">
        <v>4</v>
      </c>
      <c r="E120" s="17">
        <v>6</v>
      </c>
      <c r="F120" s="17">
        <v>1</v>
      </c>
    </row>
    <row r="121" spans="1:6">
      <c r="A121" s="13" t="s">
        <v>323</v>
      </c>
      <c r="B121" s="17">
        <v>4</v>
      </c>
      <c r="C121" s="17">
        <v>31</v>
      </c>
      <c r="D121" s="17">
        <v>13</v>
      </c>
      <c r="E121" s="17">
        <v>6</v>
      </c>
      <c r="F121" s="17">
        <v>0</v>
      </c>
    </row>
    <row r="122" spans="1:6">
      <c r="A122" s="13" t="s">
        <v>324</v>
      </c>
      <c r="B122" s="17">
        <v>9</v>
      </c>
      <c r="C122" s="17">
        <v>48</v>
      </c>
      <c r="D122" s="17">
        <v>6</v>
      </c>
      <c r="E122" s="17">
        <v>6</v>
      </c>
      <c r="F122" s="17">
        <v>0</v>
      </c>
    </row>
    <row r="123" spans="1:6">
      <c r="A123" s="13" t="s">
        <v>325</v>
      </c>
      <c r="B123" s="17">
        <v>10</v>
      </c>
      <c r="C123" s="17">
        <v>17</v>
      </c>
      <c r="D123" s="17">
        <v>28</v>
      </c>
      <c r="E123" s="17">
        <v>6</v>
      </c>
      <c r="F123" s="17">
        <v>0</v>
      </c>
    </row>
    <row r="124" spans="1:6">
      <c r="A124" s="13" t="s">
        <v>326</v>
      </c>
      <c r="B124" s="17">
        <v>6</v>
      </c>
      <c r="C124" s="17">
        <v>6</v>
      </c>
      <c r="D124" s="17">
        <v>22</v>
      </c>
      <c r="E124" s="17">
        <v>6</v>
      </c>
      <c r="F124" s="17">
        <v>1</v>
      </c>
    </row>
    <row r="125" spans="1:6">
      <c r="A125" s="13" t="s">
        <v>327</v>
      </c>
      <c r="B125" s="17">
        <v>6</v>
      </c>
      <c r="C125" s="17">
        <v>13</v>
      </c>
      <c r="D125" s="17">
        <v>30</v>
      </c>
      <c r="E125" s="17">
        <v>6</v>
      </c>
      <c r="F125" s="17">
        <v>1</v>
      </c>
    </row>
    <row r="126" spans="1:6">
      <c r="A126" s="13" t="s">
        <v>328</v>
      </c>
      <c r="B126" s="17">
        <v>12</v>
      </c>
      <c r="C126" s="17">
        <v>43</v>
      </c>
      <c r="D126" s="17">
        <v>18</v>
      </c>
      <c r="E126" s="17">
        <v>6</v>
      </c>
      <c r="F126" s="17">
        <v>0</v>
      </c>
    </row>
    <row r="127" spans="1:6">
      <c r="A127" s="13" t="s">
        <v>329</v>
      </c>
      <c r="B127" s="17">
        <v>53</v>
      </c>
      <c r="C127" s="17">
        <v>41</v>
      </c>
      <c r="D127" s="17">
        <v>1</v>
      </c>
      <c r="E127" s="17">
        <v>6</v>
      </c>
      <c r="F127" s="17">
        <v>0</v>
      </c>
    </row>
    <row r="129" spans="1:5" ht="30">
      <c r="A129" s="21" t="s">
        <v>385</v>
      </c>
      <c r="B129" s="51" t="s">
        <v>269</v>
      </c>
      <c r="C129" s="51" t="s">
        <v>270</v>
      </c>
      <c r="D129" s="51" t="s">
        <v>271</v>
      </c>
      <c r="E129" s="51" t="s">
        <v>272</v>
      </c>
    </row>
    <row r="130" spans="1:5" ht="45">
      <c r="A130" s="22" t="s">
        <v>383</v>
      </c>
      <c r="B130" s="52"/>
      <c r="C130" s="52"/>
      <c r="D130" s="52"/>
      <c r="E130" s="52"/>
    </row>
    <row r="131" spans="1:5" ht="30">
      <c r="A131" s="13" t="s">
        <v>331</v>
      </c>
      <c r="B131" s="17" t="s">
        <v>386</v>
      </c>
      <c r="C131" s="17" t="s">
        <v>387</v>
      </c>
      <c r="D131" s="17" t="s">
        <v>358</v>
      </c>
      <c r="E131" s="17" t="s">
        <v>358</v>
      </c>
    </row>
    <row r="132" spans="1:5" ht="30">
      <c r="A132" s="13" t="s">
        <v>337</v>
      </c>
      <c r="B132" s="17" t="s">
        <v>388</v>
      </c>
      <c r="C132" s="17" t="s">
        <v>389</v>
      </c>
      <c r="D132" s="17" t="s">
        <v>358</v>
      </c>
      <c r="E132" s="17" t="s">
        <v>358</v>
      </c>
    </row>
    <row r="133" spans="1:5" ht="30">
      <c r="A133" s="13" t="s">
        <v>342</v>
      </c>
      <c r="B133" s="17" t="s">
        <v>390</v>
      </c>
      <c r="C133" s="17" t="s">
        <v>389</v>
      </c>
      <c r="D133" s="17" t="s">
        <v>358</v>
      </c>
      <c r="E133" s="17" t="s">
        <v>358</v>
      </c>
    </row>
    <row r="134" spans="1:5" ht="30">
      <c r="A134" s="13" t="s">
        <v>347</v>
      </c>
      <c r="B134" s="17" t="s">
        <v>391</v>
      </c>
      <c r="C134" s="17" t="s">
        <v>389</v>
      </c>
      <c r="D134" s="17" t="s">
        <v>358</v>
      </c>
      <c r="E134" s="17" t="s">
        <v>358</v>
      </c>
    </row>
    <row r="135" spans="1:5" ht="30">
      <c r="A135" s="13" t="s">
        <v>352</v>
      </c>
      <c r="B135" s="17" t="s">
        <v>391</v>
      </c>
      <c r="C135" s="17" t="s">
        <v>389</v>
      </c>
      <c r="D135" s="17" t="s">
        <v>358</v>
      </c>
      <c r="E135" s="17" t="s">
        <v>358</v>
      </c>
    </row>
    <row r="136" spans="1:5" ht="30">
      <c r="A136" s="13" t="s">
        <v>357</v>
      </c>
      <c r="B136" s="17" t="s">
        <v>391</v>
      </c>
      <c r="C136" s="17" t="s">
        <v>389</v>
      </c>
      <c r="D136" s="17" t="s">
        <v>358</v>
      </c>
      <c r="E136" s="17" t="s">
        <v>358</v>
      </c>
    </row>
    <row r="137" spans="1:5" ht="30">
      <c r="A137" s="13" t="s">
        <v>392</v>
      </c>
      <c r="B137" s="17" t="s">
        <v>391</v>
      </c>
      <c r="C137" s="17" t="s">
        <v>389</v>
      </c>
      <c r="D137" s="17" t="s">
        <v>358</v>
      </c>
      <c r="E137" s="17" t="s">
        <v>358</v>
      </c>
    </row>
    <row r="138" spans="1:5" ht="30">
      <c r="A138" s="13" t="s">
        <v>393</v>
      </c>
      <c r="B138" s="17" t="s">
        <v>391</v>
      </c>
      <c r="C138" s="17" t="s">
        <v>394</v>
      </c>
      <c r="D138" s="17" t="s">
        <v>358</v>
      </c>
      <c r="E138" s="17" t="s">
        <v>358</v>
      </c>
    </row>
    <row r="139" spans="1:5" ht="30">
      <c r="A139" s="13" t="s">
        <v>395</v>
      </c>
      <c r="B139" s="17" t="s">
        <v>391</v>
      </c>
      <c r="C139" s="17" t="s">
        <v>394</v>
      </c>
      <c r="D139" s="17" t="s">
        <v>358</v>
      </c>
      <c r="E139" s="17" t="s">
        <v>358</v>
      </c>
    </row>
    <row r="140" spans="1:5" ht="30">
      <c r="A140" s="13" t="s">
        <v>396</v>
      </c>
      <c r="B140" s="17" t="s">
        <v>391</v>
      </c>
      <c r="C140" s="17" t="s">
        <v>394</v>
      </c>
      <c r="D140" s="17" t="s">
        <v>358</v>
      </c>
      <c r="E140" s="17" t="s">
        <v>358</v>
      </c>
    </row>
    <row r="141" spans="1:5" ht="30">
      <c r="A141" s="13" t="s">
        <v>397</v>
      </c>
      <c r="B141" s="17" t="s">
        <v>391</v>
      </c>
      <c r="C141" s="17" t="s">
        <v>394</v>
      </c>
      <c r="D141" s="17" t="s">
        <v>358</v>
      </c>
      <c r="E141" s="17" t="s">
        <v>358</v>
      </c>
    </row>
    <row r="142" spans="1:5" ht="30">
      <c r="A142" s="13" t="s">
        <v>398</v>
      </c>
      <c r="B142" s="17" t="s">
        <v>391</v>
      </c>
      <c r="C142" s="17" t="s">
        <v>394</v>
      </c>
      <c r="D142" s="17" t="s">
        <v>358</v>
      </c>
      <c r="E142" s="17" t="s">
        <v>358</v>
      </c>
    </row>
    <row r="143" spans="1:5" ht="30">
      <c r="A143" s="13" t="s">
        <v>399</v>
      </c>
      <c r="B143" s="17" t="s">
        <v>391</v>
      </c>
      <c r="C143" s="17" t="s">
        <v>358</v>
      </c>
      <c r="D143" s="17" t="s">
        <v>358</v>
      </c>
      <c r="E143" s="17" t="s">
        <v>358</v>
      </c>
    </row>
    <row r="144" spans="1:5" ht="30">
      <c r="A144" s="13" t="s">
        <v>400</v>
      </c>
      <c r="B144" s="17" t="s">
        <v>391</v>
      </c>
      <c r="C144" s="17" t="s">
        <v>358</v>
      </c>
      <c r="D144" s="17" t="s">
        <v>358</v>
      </c>
      <c r="E144" s="17" t="s">
        <v>358</v>
      </c>
    </row>
    <row r="145" spans="1:5" ht="30">
      <c r="A145" s="13" t="s">
        <v>401</v>
      </c>
      <c r="B145" s="17" t="s">
        <v>391</v>
      </c>
      <c r="C145" s="17" t="s">
        <v>358</v>
      </c>
      <c r="D145" s="17" t="s">
        <v>358</v>
      </c>
      <c r="E145" s="17" t="s">
        <v>358</v>
      </c>
    </row>
    <row r="146" spans="1:5" ht="30">
      <c r="A146" s="13" t="s">
        <v>402</v>
      </c>
      <c r="B146" s="17" t="s">
        <v>391</v>
      </c>
      <c r="C146" s="17" t="s">
        <v>358</v>
      </c>
      <c r="D146" s="17" t="s">
        <v>358</v>
      </c>
      <c r="E146" s="17" t="s">
        <v>358</v>
      </c>
    </row>
    <row r="147" spans="1:5" ht="30">
      <c r="A147" s="13" t="s">
        <v>403</v>
      </c>
      <c r="B147" s="17" t="s">
        <v>391</v>
      </c>
      <c r="C147" s="17" t="s">
        <v>358</v>
      </c>
      <c r="D147" s="17" t="s">
        <v>358</v>
      </c>
      <c r="E147" s="17" t="s">
        <v>358</v>
      </c>
    </row>
    <row r="148" spans="1:5" ht="30">
      <c r="A148" s="13" t="s">
        <v>404</v>
      </c>
      <c r="B148" s="17" t="s">
        <v>391</v>
      </c>
      <c r="C148" s="17" t="s">
        <v>358</v>
      </c>
      <c r="D148" s="17" t="s">
        <v>358</v>
      </c>
      <c r="E148" s="17" t="s">
        <v>358</v>
      </c>
    </row>
    <row r="149" spans="1:5" ht="30">
      <c r="A149" s="13" t="s">
        <v>405</v>
      </c>
      <c r="B149" s="17" t="s">
        <v>391</v>
      </c>
      <c r="C149" s="17" t="s">
        <v>358</v>
      </c>
      <c r="D149" s="17" t="s">
        <v>358</v>
      </c>
      <c r="E149" s="17" t="s">
        <v>358</v>
      </c>
    </row>
    <row r="150" spans="1:5" ht="30">
      <c r="A150" s="13" t="s">
        <v>406</v>
      </c>
      <c r="B150" s="17" t="s">
        <v>391</v>
      </c>
      <c r="C150" s="17" t="s">
        <v>358</v>
      </c>
      <c r="D150" s="17" t="s">
        <v>358</v>
      </c>
      <c r="E150" s="17" t="s">
        <v>358</v>
      </c>
    </row>
    <row r="151" spans="1:5" ht="30">
      <c r="A151" s="13" t="s">
        <v>407</v>
      </c>
      <c r="B151" s="17" t="s">
        <v>391</v>
      </c>
      <c r="C151" s="17" t="s">
        <v>358</v>
      </c>
      <c r="D151" s="17" t="s">
        <v>358</v>
      </c>
      <c r="E151" s="17" t="s">
        <v>358</v>
      </c>
    </row>
    <row r="152" spans="1:5" ht="30">
      <c r="A152" s="13" t="s">
        <v>408</v>
      </c>
      <c r="B152" s="17" t="s">
        <v>391</v>
      </c>
      <c r="C152" s="17" t="s">
        <v>358</v>
      </c>
      <c r="D152" s="17" t="s">
        <v>358</v>
      </c>
      <c r="E152" s="17" t="s">
        <v>358</v>
      </c>
    </row>
    <row r="153" spans="1:5" ht="30">
      <c r="A153" s="13" t="s">
        <v>409</v>
      </c>
      <c r="B153" s="17" t="s">
        <v>391</v>
      </c>
      <c r="C153" s="17" t="s">
        <v>358</v>
      </c>
      <c r="D153" s="17" t="s">
        <v>358</v>
      </c>
      <c r="E153" s="17" t="s">
        <v>358</v>
      </c>
    </row>
    <row r="154" spans="1:5" ht="30">
      <c r="A154" s="13" t="s">
        <v>410</v>
      </c>
      <c r="B154" s="17" t="s">
        <v>391</v>
      </c>
      <c r="C154" s="17" t="s">
        <v>358</v>
      </c>
      <c r="D154" s="17" t="s">
        <v>358</v>
      </c>
      <c r="E154" s="17" t="s">
        <v>358</v>
      </c>
    </row>
    <row r="155" spans="1:5" ht="30">
      <c r="A155" s="13" t="s">
        <v>411</v>
      </c>
      <c r="B155" s="17" t="s">
        <v>391</v>
      </c>
      <c r="C155" s="17" t="s">
        <v>358</v>
      </c>
      <c r="D155" s="17" t="s">
        <v>358</v>
      </c>
      <c r="E155" s="17" t="s">
        <v>358</v>
      </c>
    </row>
    <row r="156" spans="1:5" ht="30">
      <c r="A156" s="13" t="s">
        <v>412</v>
      </c>
      <c r="B156" s="17" t="s">
        <v>391</v>
      </c>
      <c r="C156" s="17" t="s">
        <v>358</v>
      </c>
      <c r="D156" s="17" t="s">
        <v>358</v>
      </c>
      <c r="E156" s="17" t="s">
        <v>358</v>
      </c>
    </row>
    <row r="157" spans="1:5" ht="30">
      <c r="A157" s="13" t="s">
        <v>413</v>
      </c>
      <c r="B157" s="17" t="s">
        <v>391</v>
      </c>
      <c r="C157" s="17" t="s">
        <v>358</v>
      </c>
      <c r="D157" s="17" t="s">
        <v>358</v>
      </c>
      <c r="E157" s="17" t="s">
        <v>358</v>
      </c>
    </row>
    <row r="158" spans="1:5" ht="30">
      <c r="A158" s="13" t="s">
        <v>414</v>
      </c>
      <c r="B158" s="17" t="s">
        <v>391</v>
      </c>
      <c r="C158" s="17" t="s">
        <v>358</v>
      </c>
      <c r="D158" s="17" t="s">
        <v>358</v>
      </c>
      <c r="E158" s="17" t="s">
        <v>358</v>
      </c>
    </row>
    <row r="159" spans="1:5" ht="30">
      <c r="A159" s="13" t="s">
        <v>415</v>
      </c>
      <c r="B159" s="17" t="s">
        <v>391</v>
      </c>
      <c r="C159" s="17" t="s">
        <v>358</v>
      </c>
      <c r="D159" s="17" t="s">
        <v>358</v>
      </c>
      <c r="E159" s="17" t="s">
        <v>358</v>
      </c>
    </row>
    <row r="160" spans="1:5" ht="30">
      <c r="A160" s="13" t="s">
        <v>416</v>
      </c>
      <c r="B160" s="17" t="s">
        <v>391</v>
      </c>
      <c r="C160" s="17" t="s">
        <v>358</v>
      </c>
      <c r="D160" s="17" t="s">
        <v>358</v>
      </c>
      <c r="E160" s="17" t="s">
        <v>358</v>
      </c>
    </row>
    <row r="161" spans="1:5" ht="30">
      <c r="A161" s="13" t="s">
        <v>417</v>
      </c>
      <c r="B161" s="17" t="s">
        <v>391</v>
      </c>
      <c r="C161" s="17" t="s">
        <v>358</v>
      </c>
      <c r="D161" s="17" t="s">
        <v>358</v>
      </c>
      <c r="E161" s="17" t="s">
        <v>358</v>
      </c>
    </row>
    <row r="162" spans="1:5" ht="30">
      <c r="A162" s="13" t="s">
        <v>418</v>
      </c>
      <c r="B162" s="17" t="s">
        <v>391</v>
      </c>
      <c r="C162" s="17" t="s">
        <v>358</v>
      </c>
      <c r="D162" s="17" t="s">
        <v>358</v>
      </c>
      <c r="E162" s="17" t="s">
        <v>358</v>
      </c>
    </row>
    <row r="163" spans="1:5" ht="30">
      <c r="A163" s="13" t="s">
        <v>419</v>
      </c>
      <c r="B163" s="17" t="s">
        <v>391</v>
      </c>
      <c r="C163" s="17" t="s">
        <v>358</v>
      </c>
      <c r="D163" s="17" t="s">
        <v>358</v>
      </c>
      <c r="E163" s="17" t="s">
        <v>358</v>
      </c>
    </row>
    <row r="164" spans="1:5" ht="30">
      <c r="A164" s="13" t="s">
        <v>420</v>
      </c>
      <c r="B164" s="17" t="s">
        <v>391</v>
      </c>
      <c r="C164" s="17" t="s">
        <v>358</v>
      </c>
      <c r="D164" s="17" t="s">
        <v>358</v>
      </c>
      <c r="E164" s="17" t="s">
        <v>358</v>
      </c>
    </row>
    <row r="165" spans="1:5" ht="30">
      <c r="A165" s="13" t="s">
        <v>421</v>
      </c>
      <c r="B165" s="17" t="s">
        <v>391</v>
      </c>
      <c r="C165" s="17" t="s">
        <v>358</v>
      </c>
      <c r="D165" s="17" t="s">
        <v>358</v>
      </c>
      <c r="E165" s="17" t="s">
        <v>358</v>
      </c>
    </row>
    <row r="166" spans="1:5" ht="30">
      <c r="A166" s="13" t="s">
        <v>422</v>
      </c>
      <c r="B166" s="17" t="s">
        <v>391</v>
      </c>
      <c r="C166" s="17" t="s">
        <v>358</v>
      </c>
      <c r="D166" s="17" t="s">
        <v>358</v>
      </c>
      <c r="E166" s="17" t="s">
        <v>358</v>
      </c>
    </row>
    <row r="167" spans="1:5" ht="30">
      <c r="A167" s="13" t="s">
        <v>423</v>
      </c>
      <c r="B167" s="17" t="s">
        <v>394</v>
      </c>
      <c r="C167" s="17" t="s">
        <v>358</v>
      </c>
      <c r="D167" s="17" t="s">
        <v>358</v>
      </c>
      <c r="E167" s="17" t="s">
        <v>358</v>
      </c>
    </row>
    <row r="168" spans="1:5" ht="30">
      <c r="A168" s="13" t="s">
        <v>424</v>
      </c>
      <c r="B168" s="17" t="s">
        <v>394</v>
      </c>
      <c r="C168" s="17" t="s">
        <v>358</v>
      </c>
      <c r="D168" s="17" t="s">
        <v>358</v>
      </c>
      <c r="E168" s="17" t="s">
        <v>358</v>
      </c>
    </row>
    <row r="169" spans="1:5" ht="30">
      <c r="A169" s="13" t="s">
        <v>425</v>
      </c>
      <c r="B169" s="17" t="s">
        <v>358</v>
      </c>
      <c r="C169" s="17" t="s">
        <v>358</v>
      </c>
      <c r="D169" s="17" t="s">
        <v>358</v>
      </c>
      <c r="E169" s="17" t="s">
        <v>358</v>
      </c>
    </row>
    <row r="170" spans="1:5" ht="30">
      <c r="A170" s="13" t="s">
        <v>426</v>
      </c>
      <c r="B170" s="17" t="s">
        <v>358</v>
      </c>
      <c r="C170" s="17" t="s">
        <v>358</v>
      </c>
      <c r="D170" s="17" t="s">
        <v>358</v>
      </c>
      <c r="E170" s="17" t="s">
        <v>358</v>
      </c>
    </row>
    <row r="171" spans="1:5" ht="30">
      <c r="A171" s="13" t="s">
        <v>427</v>
      </c>
      <c r="B171" s="17" t="s">
        <v>358</v>
      </c>
      <c r="C171" s="17" t="s">
        <v>358</v>
      </c>
      <c r="D171" s="17" t="s">
        <v>358</v>
      </c>
      <c r="E171" s="17" t="s">
        <v>358</v>
      </c>
    </row>
    <row r="172" spans="1:5" ht="30">
      <c r="A172" s="13" t="s">
        <v>428</v>
      </c>
      <c r="B172" s="17" t="s">
        <v>358</v>
      </c>
      <c r="C172" s="17" t="s">
        <v>358</v>
      </c>
      <c r="D172" s="17" t="s">
        <v>358</v>
      </c>
      <c r="E172" s="17" t="s">
        <v>358</v>
      </c>
    </row>
    <row r="173" spans="1:5" ht="30">
      <c r="A173" s="13" t="s">
        <v>429</v>
      </c>
      <c r="B173" s="17" t="s">
        <v>358</v>
      </c>
      <c r="C173" s="17" t="s">
        <v>358</v>
      </c>
      <c r="D173" s="17" t="s">
        <v>358</v>
      </c>
      <c r="E173" s="17" t="s">
        <v>358</v>
      </c>
    </row>
    <row r="174" spans="1:5" ht="30">
      <c r="A174" s="13" t="s">
        <v>430</v>
      </c>
      <c r="B174" s="17" t="s">
        <v>358</v>
      </c>
      <c r="C174" s="17" t="s">
        <v>358</v>
      </c>
      <c r="D174" s="17" t="s">
        <v>358</v>
      </c>
      <c r="E174" s="17" t="s">
        <v>358</v>
      </c>
    </row>
    <row r="175" spans="1:5" ht="30">
      <c r="A175" s="13" t="s">
        <v>431</v>
      </c>
      <c r="B175" s="17" t="s">
        <v>358</v>
      </c>
      <c r="C175" s="17" t="s">
        <v>358</v>
      </c>
      <c r="D175" s="17" t="s">
        <v>358</v>
      </c>
      <c r="E175" s="17" t="s">
        <v>358</v>
      </c>
    </row>
    <row r="176" spans="1:5" ht="30">
      <c r="A176" s="13" t="s">
        <v>432</v>
      </c>
      <c r="B176" s="17" t="s">
        <v>358</v>
      </c>
      <c r="C176" s="17" t="s">
        <v>358</v>
      </c>
      <c r="D176" s="17" t="s">
        <v>358</v>
      </c>
      <c r="E176" s="17" t="s">
        <v>358</v>
      </c>
    </row>
    <row r="177" spans="1:5" ht="30">
      <c r="A177" s="13" t="s">
        <v>433</v>
      </c>
      <c r="B177" s="17" t="s">
        <v>358</v>
      </c>
      <c r="C177" s="17" t="s">
        <v>358</v>
      </c>
      <c r="D177" s="17" t="s">
        <v>358</v>
      </c>
      <c r="E177" s="17" t="s">
        <v>358</v>
      </c>
    </row>
    <row r="178" spans="1:5" ht="30">
      <c r="A178" s="13" t="s">
        <v>434</v>
      </c>
      <c r="B178" s="17" t="s">
        <v>358</v>
      </c>
      <c r="C178" s="17" t="s">
        <v>358</v>
      </c>
      <c r="D178" s="17" t="s">
        <v>358</v>
      </c>
      <c r="E178" s="17" t="s">
        <v>358</v>
      </c>
    </row>
    <row r="179" spans="1:5" ht="30">
      <c r="A179" s="13" t="s">
        <v>435</v>
      </c>
      <c r="B179" s="17" t="s">
        <v>358</v>
      </c>
      <c r="C179" s="17" t="s">
        <v>358</v>
      </c>
      <c r="D179" s="17" t="s">
        <v>358</v>
      </c>
      <c r="E179" s="17" t="s">
        <v>358</v>
      </c>
    </row>
    <row r="180" spans="1:5" ht="30">
      <c r="A180" s="13" t="s">
        <v>436</v>
      </c>
      <c r="B180" s="17" t="s">
        <v>358</v>
      </c>
      <c r="C180" s="17" t="s">
        <v>358</v>
      </c>
      <c r="D180" s="17" t="s">
        <v>358</v>
      </c>
      <c r="E180" s="17" t="s">
        <v>358</v>
      </c>
    </row>
    <row r="181" spans="1:5" ht="30">
      <c r="A181" s="13" t="s">
        <v>437</v>
      </c>
      <c r="B181" s="17" t="s">
        <v>358</v>
      </c>
      <c r="C181" s="17" t="s">
        <v>358</v>
      </c>
      <c r="D181" s="17" t="s">
        <v>358</v>
      </c>
      <c r="E181" s="17" t="s">
        <v>358</v>
      </c>
    </row>
    <row r="182" spans="1:5" ht="30">
      <c r="A182" s="13" t="s">
        <v>438</v>
      </c>
      <c r="B182" s="17" t="s">
        <v>358</v>
      </c>
      <c r="C182" s="17" t="s">
        <v>358</v>
      </c>
      <c r="D182" s="17" t="s">
        <v>358</v>
      </c>
      <c r="E182" s="17" t="s">
        <v>358</v>
      </c>
    </row>
    <row r="183" spans="1:5" ht="30">
      <c r="A183" s="13" t="s">
        <v>439</v>
      </c>
      <c r="B183" s="17" t="s">
        <v>358</v>
      </c>
      <c r="C183" s="17" t="s">
        <v>358</v>
      </c>
      <c r="D183" s="17" t="s">
        <v>358</v>
      </c>
      <c r="E183" s="17" t="s">
        <v>358</v>
      </c>
    </row>
    <row r="184" spans="1:5" ht="30">
      <c r="A184" s="13" t="s">
        <v>440</v>
      </c>
      <c r="B184" s="17" t="s">
        <v>358</v>
      </c>
      <c r="C184" s="17" t="s">
        <v>358</v>
      </c>
      <c r="D184" s="17" t="s">
        <v>358</v>
      </c>
      <c r="E184" s="17" t="s">
        <v>358</v>
      </c>
    </row>
    <row r="185" spans="1:5" ht="30">
      <c r="A185" s="13" t="s">
        <v>441</v>
      </c>
      <c r="B185" s="17" t="s">
        <v>358</v>
      </c>
      <c r="C185" s="17" t="s">
        <v>358</v>
      </c>
      <c r="D185" s="17" t="s">
        <v>358</v>
      </c>
      <c r="E185" s="17" t="s">
        <v>358</v>
      </c>
    </row>
    <row r="187" spans="1:5" ht="30">
      <c r="A187" s="21" t="s">
        <v>385</v>
      </c>
      <c r="B187" s="51" t="s">
        <v>269</v>
      </c>
      <c r="C187" s="51" t="s">
        <v>270</v>
      </c>
      <c r="D187" s="51" t="s">
        <v>271</v>
      </c>
      <c r="E187" s="51" t="s">
        <v>272</v>
      </c>
    </row>
    <row r="188" spans="1:5" ht="45">
      <c r="A188" s="22" t="s">
        <v>383</v>
      </c>
      <c r="B188" s="52"/>
      <c r="C188" s="52"/>
      <c r="D188" s="52"/>
      <c r="E188" s="52"/>
    </row>
    <row r="189" spans="1:5">
      <c r="A189" s="13" t="s">
        <v>331</v>
      </c>
      <c r="B189" s="17">
        <v>2.2999999999999998</v>
      </c>
      <c r="C189" s="17">
        <v>6.9</v>
      </c>
      <c r="D189" s="17">
        <v>0</v>
      </c>
      <c r="E189" s="17">
        <v>0</v>
      </c>
    </row>
    <row r="190" spans="1:5">
      <c r="A190" s="13" t="s">
        <v>337</v>
      </c>
      <c r="B190" s="17">
        <v>1.5</v>
      </c>
      <c r="C190" s="17">
        <v>0.8</v>
      </c>
      <c r="D190" s="17">
        <v>0</v>
      </c>
      <c r="E190" s="17">
        <v>0</v>
      </c>
    </row>
    <row r="191" spans="1:5">
      <c r="A191" s="13" t="s">
        <v>342</v>
      </c>
      <c r="B191" s="17">
        <v>1.1000000000000001</v>
      </c>
      <c r="C191" s="17">
        <v>0.8</v>
      </c>
      <c r="D191" s="17">
        <v>0</v>
      </c>
      <c r="E191" s="17">
        <v>0</v>
      </c>
    </row>
    <row r="192" spans="1:5">
      <c r="A192" s="13" t="s">
        <v>347</v>
      </c>
      <c r="B192" s="17">
        <v>0.8</v>
      </c>
      <c r="C192" s="17">
        <v>0.8</v>
      </c>
      <c r="D192" s="17">
        <v>0</v>
      </c>
      <c r="E192" s="17">
        <v>0</v>
      </c>
    </row>
    <row r="193" spans="1:5">
      <c r="A193" s="13" t="s">
        <v>352</v>
      </c>
      <c r="B193" s="17">
        <v>0.8</v>
      </c>
      <c r="C193" s="17">
        <v>0.8</v>
      </c>
      <c r="D193" s="17">
        <v>0</v>
      </c>
      <c r="E193" s="17">
        <v>0</v>
      </c>
    </row>
    <row r="194" spans="1:5">
      <c r="A194" s="13" t="s">
        <v>357</v>
      </c>
      <c r="B194" s="17">
        <v>0.8</v>
      </c>
      <c r="C194" s="17">
        <v>0.8</v>
      </c>
      <c r="D194" s="17">
        <v>0</v>
      </c>
      <c r="E194" s="17">
        <v>0</v>
      </c>
    </row>
    <row r="195" spans="1:5">
      <c r="A195" s="13" t="s">
        <v>392</v>
      </c>
      <c r="B195" s="17">
        <v>0.8</v>
      </c>
      <c r="C195" s="17">
        <v>0.8</v>
      </c>
      <c r="D195" s="17">
        <v>0</v>
      </c>
      <c r="E195" s="17">
        <v>0</v>
      </c>
    </row>
    <row r="196" spans="1:5">
      <c r="A196" s="13" t="s">
        <v>393</v>
      </c>
      <c r="B196" s="17">
        <v>0.8</v>
      </c>
      <c r="C196" s="17">
        <v>0.4</v>
      </c>
      <c r="D196" s="17">
        <v>0</v>
      </c>
      <c r="E196" s="17">
        <v>0</v>
      </c>
    </row>
    <row r="197" spans="1:5">
      <c r="A197" s="13" t="s">
        <v>395</v>
      </c>
      <c r="B197" s="17">
        <v>0.8</v>
      </c>
      <c r="C197" s="17">
        <v>0.4</v>
      </c>
      <c r="D197" s="17">
        <v>0</v>
      </c>
      <c r="E197" s="17">
        <v>0</v>
      </c>
    </row>
    <row r="198" spans="1:5">
      <c r="A198" s="13" t="s">
        <v>396</v>
      </c>
      <c r="B198" s="17">
        <v>0.8</v>
      </c>
      <c r="C198" s="17">
        <v>0.4</v>
      </c>
      <c r="D198" s="17">
        <v>0</v>
      </c>
      <c r="E198" s="17">
        <v>0</v>
      </c>
    </row>
    <row r="199" spans="1:5">
      <c r="A199" s="13" t="s">
        <v>397</v>
      </c>
      <c r="B199" s="17">
        <v>0.8</v>
      </c>
      <c r="C199" s="17">
        <v>0.4</v>
      </c>
      <c r="D199" s="17">
        <v>0</v>
      </c>
      <c r="E199" s="17">
        <v>0</v>
      </c>
    </row>
    <row r="200" spans="1:5">
      <c r="A200" s="13" t="s">
        <v>398</v>
      </c>
      <c r="B200" s="17">
        <v>0.8</v>
      </c>
      <c r="C200" s="17">
        <v>0.4</v>
      </c>
      <c r="D200" s="17">
        <v>0</v>
      </c>
      <c r="E200" s="17">
        <v>0</v>
      </c>
    </row>
    <row r="201" spans="1:5">
      <c r="A201" s="13" t="s">
        <v>399</v>
      </c>
      <c r="B201" s="17">
        <v>0.8</v>
      </c>
      <c r="C201" s="17">
        <v>0</v>
      </c>
      <c r="D201" s="17">
        <v>0</v>
      </c>
      <c r="E201" s="17">
        <v>0</v>
      </c>
    </row>
    <row r="202" spans="1:5">
      <c r="A202" s="13" t="s">
        <v>400</v>
      </c>
      <c r="B202" s="17">
        <v>0.8</v>
      </c>
      <c r="C202" s="17">
        <v>0</v>
      </c>
      <c r="D202" s="17">
        <v>0</v>
      </c>
      <c r="E202" s="17">
        <v>0</v>
      </c>
    </row>
    <row r="203" spans="1:5">
      <c r="A203" s="13" t="s">
        <v>401</v>
      </c>
      <c r="B203" s="17">
        <v>0.8</v>
      </c>
      <c r="C203" s="17">
        <v>0</v>
      </c>
      <c r="D203" s="17">
        <v>0</v>
      </c>
      <c r="E203" s="17">
        <v>0</v>
      </c>
    </row>
    <row r="204" spans="1:5">
      <c r="A204" s="13" t="s">
        <v>402</v>
      </c>
      <c r="B204" s="17">
        <v>0.8</v>
      </c>
      <c r="C204" s="17">
        <v>0</v>
      </c>
      <c r="D204" s="17">
        <v>0</v>
      </c>
      <c r="E204" s="17">
        <v>0</v>
      </c>
    </row>
    <row r="205" spans="1:5">
      <c r="A205" s="13" t="s">
        <v>403</v>
      </c>
      <c r="B205" s="17">
        <v>0.8</v>
      </c>
      <c r="C205" s="17">
        <v>0</v>
      </c>
      <c r="D205" s="17">
        <v>0</v>
      </c>
      <c r="E205" s="17">
        <v>0</v>
      </c>
    </row>
    <row r="206" spans="1:5">
      <c r="A206" s="13" t="s">
        <v>404</v>
      </c>
      <c r="B206" s="17">
        <v>0.8</v>
      </c>
      <c r="C206" s="17">
        <v>0</v>
      </c>
      <c r="D206" s="17">
        <v>0</v>
      </c>
      <c r="E206" s="17">
        <v>0</v>
      </c>
    </row>
    <row r="207" spans="1:5">
      <c r="A207" s="13" t="s">
        <v>405</v>
      </c>
      <c r="B207" s="17">
        <v>0.8</v>
      </c>
      <c r="C207" s="17">
        <v>0</v>
      </c>
      <c r="D207" s="17">
        <v>0</v>
      </c>
      <c r="E207" s="17">
        <v>0</v>
      </c>
    </row>
    <row r="208" spans="1:5">
      <c r="A208" s="13" t="s">
        <v>406</v>
      </c>
      <c r="B208" s="17">
        <v>0.8</v>
      </c>
      <c r="C208" s="17">
        <v>0</v>
      </c>
      <c r="D208" s="17">
        <v>0</v>
      </c>
      <c r="E208" s="17">
        <v>0</v>
      </c>
    </row>
    <row r="209" spans="1:5">
      <c r="A209" s="13" t="s">
        <v>407</v>
      </c>
      <c r="B209" s="17">
        <v>0.8</v>
      </c>
      <c r="C209" s="17">
        <v>0</v>
      </c>
      <c r="D209" s="17">
        <v>0</v>
      </c>
      <c r="E209" s="17">
        <v>0</v>
      </c>
    </row>
    <row r="210" spans="1:5">
      <c r="A210" s="13" t="s">
        <v>408</v>
      </c>
      <c r="B210" s="17">
        <v>0.8</v>
      </c>
      <c r="C210" s="17">
        <v>0</v>
      </c>
      <c r="D210" s="17">
        <v>0</v>
      </c>
      <c r="E210" s="17">
        <v>0</v>
      </c>
    </row>
    <row r="211" spans="1:5">
      <c r="A211" s="13" t="s">
        <v>409</v>
      </c>
      <c r="B211" s="17">
        <v>0.8</v>
      </c>
      <c r="C211" s="17">
        <v>0</v>
      </c>
      <c r="D211" s="17">
        <v>0</v>
      </c>
      <c r="E211" s="17">
        <v>0</v>
      </c>
    </row>
    <row r="212" spans="1:5">
      <c r="A212" s="13" t="s">
        <v>410</v>
      </c>
      <c r="B212" s="17">
        <v>0.8</v>
      </c>
      <c r="C212" s="17">
        <v>0</v>
      </c>
      <c r="D212" s="17">
        <v>0</v>
      </c>
      <c r="E212" s="17">
        <v>0</v>
      </c>
    </row>
    <row r="213" spans="1:5">
      <c r="A213" s="13" t="s">
        <v>411</v>
      </c>
      <c r="B213" s="17">
        <v>0.8</v>
      </c>
      <c r="C213" s="17">
        <v>0</v>
      </c>
      <c r="D213" s="17">
        <v>0</v>
      </c>
      <c r="E213" s="17">
        <v>0</v>
      </c>
    </row>
    <row r="214" spans="1:5">
      <c r="A214" s="13" t="s">
        <v>412</v>
      </c>
      <c r="B214" s="17">
        <v>0.8</v>
      </c>
      <c r="C214" s="17">
        <v>0</v>
      </c>
      <c r="D214" s="17">
        <v>0</v>
      </c>
      <c r="E214" s="17">
        <v>0</v>
      </c>
    </row>
    <row r="215" spans="1:5">
      <c r="A215" s="13" t="s">
        <v>413</v>
      </c>
      <c r="B215" s="17">
        <v>0.8</v>
      </c>
      <c r="C215" s="17">
        <v>0</v>
      </c>
      <c r="D215" s="17">
        <v>0</v>
      </c>
      <c r="E215" s="17">
        <v>0</v>
      </c>
    </row>
    <row r="216" spans="1:5">
      <c r="A216" s="13" t="s">
        <v>414</v>
      </c>
      <c r="B216" s="17">
        <v>0.8</v>
      </c>
      <c r="C216" s="17">
        <v>0</v>
      </c>
      <c r="D216" s="17">
        <v>0</v>
      </c>
      <c r="E216" s="17">
        <v>0</v>
      </c>
    </row>
    <row r="217" spans="1:5">
      <c r="A217" s="13" t="s">
        <v>415</v>
      </c>
      <c r="B217" s="17">
        <v>0.8</v>
      </c>
      <c r="C217" s="17">
        <v>0</v>
      </c>
      <c r="D217" s="17">
        <v>0</v>
      </c>
      <c r="E217" s="17">
        <v>0</v>
      </c>
    </row>
    <row r="218" spans="1:5">
      <c r="A218" s="13" t="s">
        <v>416</v>
      </c>
      <c r="B218" s="17">
        <v>0.8</v>
      </c>
      <c r="C218" s="17">
        <v>0</v>
      </c>
      <c r="D218" s="17">
        <v>0</v>
      </c>
      <c r="E218" s="17">
        <v>0</v>
      </c>
    </row>
    <row r="219" spans="1:5">
      <c r="A219" s="13" t="s">
        <v>417</v>
      </c>
      <c r="B219" s="17">
        <v>0.8</v>
      </c>
      <c r="C219" s="17">
        <v>0</v>
      </c>
      <c r="D219" s="17">
        <v>0</v>
      </c>
      <c r="E219" s="17">
        <v>0</v>
      </c>
    </row>
    <row r="220" spans="1:5">
      <c r="A220" s="13" t="s">
        <v>418</v>
      </c>
      <c r="B220" s="17">
        <v>0.8</v>
      </c>
      <c r="C220" s="17">
        <v>0</v>
      </c>
      <c r="D220" s="17">
        <v>0</v>
      </c>
      <c r="E220" s="17">
        <v>0</v>
      </c>
    </row>
    <row r="221" spans="1:5">
      <c r="A221" s="13" t="s">
        <v>419</v>
      </c>
      <c r="B221" s="17">
        <v>0.8</v>
      </c>
      <c r="C221" s="17">
        <v>0</v>
      </c>
      <c r="D221" s="17">
        <v>0</v>
      </c>
      <c r="E221" s="17">
        <v>0</v>
      </c>
    </row>
    <row r="222" spans="1:5">
      <c r="A222" s="13" t="s">
        <v>420</v>
      </c>
      <c r="B222" s="17">
        <v>0.8</v>
      </c>
      <c r="C222" s="17">
        <v>0</v>
      </c>
      <c r="D222" s="17">
        <v>0</v>
      </c>
      <c r="E222" s="17">
        <v>0</v>
      </c>
    </row>
    <row r="223" spans="1:5">
      <c r="A223" s="13" t="s">
        <v>421</v>
      </c>
      <c r="B223" s="17">
        <v>0.8</v>
      </c>
      <c r="C223" s="17">
        <v>0</v>
      </c>
      <c r="D223" s="17">
        <v>0</v>
      </c>
      <c r="E223" s="17">
        <v>0</v>
      </c>
    </row>
    <row r="224" spans="1:5">
      <c r="A224" s="13" t="s">
        <v>422</v>
      </c>
      <c r="B224" s="17">
        <v>0.8</v>
      </c>
      <c r="C224" s="17">
        <v>0</v>
      </c>
      <c r="D224" s="17">
        <v>0</v>
      </c>
      <c r="E224" s="17">
        <v>0</v>
      </c>
    </row>
    <row r="225" spans="1:5">
      <c r="A225" s="13" t="s">
        <v>423</v>
      </c>
      <c r="B225" s="17">
        <v>0.4</v>
      </c>
      <c r="C225" s="17">
        <v>0</v>
      </c>
      <c r="D225" s="17">
        <v>0</v>
      </c>
      <c r="E225" s="17">
        <v>0</v>
      </c>
    </row>
    <row r="226" spans="1:5">
      <c r="A226" s="13" t="s">
        <v>424</v>
      </c>
      <c r="B226" s="17">
        <v>0.4</v>
      </c>
      <c r="C226" s="17">
        <v>0</v>
      </c>
      <c r="D226" s="17">
        <v>0</v>
      </c>
      <c r="E226" s="17">
        <v>0</v>
      </c>
    </row>
    <row r="227" spans="1:5">
      <c r="A227" s="13" t="s">
        <v>425</v>
      </c>
      <c r="B227" s="17">
        <v>0</v>
      </c>
      <c r="C227" s="17">
        <v>0</v>
      </c>
      <c r="D227" s="17">
        <v>0</v>
      </c>
      <c r="E227" s="17">
        <v>0</v>
      </c>
    </row>
    <row r="228" spans="1:5">
      <c r="A228" s="13" t="s">
        <v>426</v>
      </c>
      <c r="B228" s="17">
        <v>0</v>
      </c>
      <c r="C228" s="17">
        <v>0</v>
      </c>
      <c r="D228" s="17">
        <v>0</v>
      </c>
      <c r="E228" s="17">
        <v>0</v>
      </c>
    </row>
    <row r="229" spans="1:5">
      <c r="A229" s="13" t="s">
        <v>427</v>
      </c>
      <c r="B229" s="17">
        <v>0</v>
      </c>
      <c r="C229" s="17">
        <v>0</v>
      </c>
      <c r="D229" s="17">
        <v>0</v>
      </c>
      <c r="E229" s="17">
        <v>0</v>
      </c>
    </row>
    <row r="230" spans="1:5">
      <c r="A230" s="13" t="s">
        <v>428</v>
      </c>
      <c r="B230" s="17">
        <v>0</v>
      </c>
      <c r="C230" s="17">
        <v>0</v>
      </c>
      <c r="D230" s="17">
        <v>0</v>
      </c>
      <c r="E230" s="17">
        <v>0</v>
      </c>
    </row>
    <row r="231" spans="1:5">
      <c r="A231" s="13" t="s">
        <v>429</v>
      </c>
      <c r="B231" s="17">
        <v>0</v>
      </c>
      <c r="C231" s="17">
        <v>0</v>
      </c>
      <c r="D231" s="17">
        <v>0</v>
      </c>
      <c r="E231" s="17">
        <v>0</v>
      </c>
    </row>
    <row r="232" spans="1:5">
      <c r="A232" s="13" t="s">
        <v>430</v>
      </c>
      <c r="B232" s="17">
        <v>0</v>
      </c>
      <c r="C232" s="17">
        <v>0</v>
      </c>
      <c r="D232" s="17">
        <v>0</v>
      </c>
      <c r="E232" s="17">
        <v>0</v>
      </c>
    </row>
    <row r="233" spans="1:5">
      <c r="A233" s="13" t="s">
        <v>431</v>
      </c>
      <c r="B233" s="17">
        <v>0</v>
      </c>
      <c r="C233" s="17">
        <v>0</v>
      </c>
      <c r="D233" s="17">
        <v>0</v>
      </c>
      <c r="E233" s="17">
        <v>0</v>
      </c>
    </row>
    <row r="234" spans="1:5">
      <c r="A234" s="13" t="s">
        <v>432</v>
      </c>
      <c r="B234" s="17">
        <v>0</v>
      </c>
      <c r="C234" s="17">
        <v>0</v>
      </c>
      <c r="D234" s="17">
        <v>0</v>
      </c>
      <c r="E234" s="17">
        <v>0</v>
      </c>
    </row>
    <row r="235" spans="1:5">
      <c r="A235" s="13" t="s">
        <v>433</v>
      </c>
      <c r="B235" s="17">
        <v>0</v>
      </c>
      <c r="C235" s="17">
        <v>0</v>
      </c>
      <c r="D235" s="17">
        <v>0</v>
      </c>
      <c r="E235" s="17">
        <v>0</v>
      </c>
    </row>
    <row r="236" spans="1:5">
      <c r="A236" s="13" t="s">
        <v>434</v>
      </c>
      <c r="B236" s="17">
        <v>0</v>
      </c>
      <c r="C236" s="17">
        <v>0</v>
      </c>
      <c r="D236" s="17">
        <v>0</v>
      </c>
      <c r="E236" s="17">
        <v>0</v>
      </c>
    </row>
    <row r="237" spans="1:5">
      <c r="A237" s="13" t="s">
        <v>435</v>
      </c>
      <c r="B237" s="17">
        <v>0</v>
      </c>
      <c r="C237" s="17">
        <v>0</v>
      </c>
      <c r="D237" s="17">
        <v>0</v>
      </c>
      <c r="E237" s="17">
        <v>0</v>
      </c>
    </row>
    <row r="238" spans="1:5">
      <c r="A238" s="13" t="s">
        <v>436</v>
      </c>
      <c r="B238" s="17">
        <v>0</v>
      </c>
      <c r="C238" s="17">
        <v>0</v>
      </c>
      <c r="D238" s="17">
        <v>0</v>
      </c>
      <c r="E238" s="17">
        <v>0</v>
      </c>
    </row>
    <row r="239" spans="1:5">
      <c r="A239" s="13" t="s">
        <v>437</v>
      </c>
      <c r="B239" s="17">
        <v>0</v>
      </c>
      <c r="C239" s="17">
        <v>0</v>
      </c>
      <c r="D239" s="17">
        <v>0</v>
      </c>
      <c r="E239" s="17">
        <v>0</v>
      </c>
    </row>
    <row r="240" spans="1:5">
      <c r="A240" s="13" t="s">
        <v>438</v>
      </c>
      <c r="B240" s="17">
        <v>0</v>
      </c>
      <c r="C240" s="17">
        <v>0</v>
      </c>
      <c r="D240" s="17">
        <v>0</v>
      </c>
      <c r="E240" s="17">
        <v>0</v>
      </c>
    </row>
    <row r="241" spans="1:12">
      <c r="A241" s="13" t="s">
        <v>439</v>
      </c>
      <c r="B241" s="17">
        <v>0</v>
      </c>
      <c r="C241" s="17">
        <v>0</v>
      </c>
      <c r="D241" s="17">
        <v>0</v>
      </c>
      <c r="E241" s="17">
        <v>0</v>
      </c>
    </row>
    <row r="242" spans="1:12">
      <c r="A242" s="13" t="s">
        <v>440</v>
      </c>
      <c r="B242" s="17">
        <v>0</v>
      </c>
      <c r="C242" s="17">
        <v>0</v>
      </c>
      <c r="D242" s="17">
        <v>0</v>
      </c>
      <c r="E242" s="17">
        <v>0</v>
      </c>
    </row>
    <row r="243" spans="1:12">
      <c r="A243" s="13" t="s">
        <v>441</v>
      </c>
      <c r="B243" s="17">
        <v>0</v>
      </c>
      <c r="C243" s="17">
        <v>0</v>
      </c>
      <c r="D243" s="17">
        <v>0</v>
      </c>
      <c r="E243" s="17">
        <v>0</v>
      </c>
    </row>
    <row r="244" spans="1:12">
      <c r="K244" t="s">
        <v>460</v>
      </c>
    </row>
    <row r="245" spans="1:12" ht="30" customHeight="1">
      <c r="A245" s="51" t="s">
        <v>442</v>
      </c>
      <c r="B245" s="51" t="s">
        <v>269</v>
      </c>
      <c r="C245" s="51" t="s">
        <v>270</v>
      </c>
      <c r="D245" s="51" t="s">
        <v>271</v>
      </c>
      <c r="E245" s="51" t="s">
        <v>272</v>
      </c>
      <c r="F245" s="51" t="s">
        <v>443</v>
      </c>
      <c r="G245" s="51" t="s">
        <v>362</v>
      </c>
      <c r="H245" s="21" t="s">
        <v>363</v>
      </c>
      <c r="I245" s="21" t="s">
        <v>23</v>
      </c>
      <c r="K245" s="51" t="s">
        <v>443</v>
      </c>
    </row>
    <row r="246" spans="1:12" ht="30">
      <c r="A246" s="52"/>
      <c r="B246" s="52"/>
      <c r="C246" s="52"/>
      <c r="D246" s="52"/>
      <c r="E246" s="52"/>
      <c r="F246" s="52"/>
      <c r="G246" s="52"/>
      <c r="H246" s="22" t="s">
        <v>364</v>
      </c>
      <c r="I246" s="22" t="s">
        <v>365</v>
      </c>
      <c r="K246" s="52"/>
    </row>
    <row r="247" spans="1:12">
      <c r="A247" s="13" t="s">
        <v>275</v>
      </c>
      <c r="B247" s="17">
        <v>0.8</v>
      </c>
      <c r="C247" s="17">
        <v>0</v>
      </c>
      <c r="D247" s="17">
        <v>0</v>
      </c>
      <c r="E247" s="17">
        <v>0</v>
      </c>
      <c r="F247" s="17">
        <v>0.8</v>
      </c>
      <c r="G247" s="17">
        <v>1</v>
      </c>
      <c r="H247" s="17">
        <v>0.2</v>
      </c>
      <c r="I247" s="17">
        <v>20</v>
      </c>
      <c r="J247">
        <f>ABS(H247)</f>
        <v>0.2</v>
      </c>
      <c r="K247" s="17">
        <v>0.8</v>
      </c>
      <c r="L247">
        <f>MIN(K247:K301)</f>
        <v>-0.2</v>
      </c>
    </row>
    <row r="248" spans="1:12">
      <c r="A248" s="13" t="s">
        <v>276</v>
      </c>
      <c r="B248" s="17">
        <v>0.8</v>
      </c>
      <c r="C248" s="17">
        <v>6.9</v>
      </c>
      <c r="D248" s="17">
        <v>0</v>
      </c>
      <c r="E248" s="17">
        <v>0</v>
      </c>
      <c r="F248" s="17">
        <v>7.6</v>
      </c>
      <c r="G248" s="17">
        <v>10</v>
      </c>
      <c r="H248" s="17">
        <v>2.4</v>
      </c>
      <c r="I248" s="17">
        <v>24</v>
      </c>
      <c r="J248">
        <f t="shared" ref="J248:J301" si="5">ABS(H248)</f>
        <v>2.4</v>
      </c>
      <c r="K248" s="17">
        <v>9.8000000000000007</v>
      </c>
    </row>
    <row r="249" spans="1:12">
      <c r="A249" s="13" t="s">
        <v>277</v>
      </c>
      <c r="B249" s="17">
        <v>0</v>
      </c>
      <c r="C249" s="17">
        <v>0.4</v>
      </c>
      <c r="D249" s="17">
        <v>0</v>
      </c>
      <c r="E249" s="17">
        <v>0</v>
      </c>
      <c r="F249" s="17">
        <v>0.4</v>
      </c>
      <c r="G249" s="17">
        <v>0</v>
      </c>
      <c r="H249" s="17">
        <v>-0.4</v>
      </c>
      <c r="I249" s="17">
        <v>0</v>
      </c>
      <c r="J249">
        <f t="shared" si="5"/>
        <v>0.4</v>
      </c>
      <c r="K249" s="17">
        <v>-0.2</v>
      </c>
    </row>
    <row r="250" spans="1:12">
      <c r="A250" s="13" t="s">
        <v>278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>
        <f t="shared" si="5"/>
        <v>0</v>
      </c>
      <c r="K250" s="17">
        <v>-0.2</v>
      </c>
    </row>
    <row r="251" spans="1:12">
      <c r="A251" s="13" t="s">
        <v>279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>
        <f t="shared" si="5"/>
        <v>0</v>
      </c>
      <c r="K251" s="17">
        <v>-0.2</v>
      </c>
    </row>
    <row r="252" spans="1:12">
      <c r="A252" s="13" t="s">
        <v>280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>
        <f t="shared" si="5"/>
        <v>0</v>
      </c>
      <c r="K252" s="17">
        <v>-0.2</v>
      </c>
    </row>
    <row r="253" spans="1:12">
      <c r="A253" s="13" t="s">
        <v>281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>
        <f t="shared" si="5"/>
        <v>0</v>
      </c>
      <c r="K253" s="17">
        <v>-0.2</v>
      </c>
    </row>
    <row r="254" spans="1:12">
      <c r="A254" s="13" t="s">
        <v>282</v>
      </c>
      <c r="B254" s="17">
        <v>0</v>
      </c>
      <c r="C254" s="17">
        <v>0.4</v>
      </c>
      <c r="D254" s="17">
        <v>0</v>
      </c>
      <c r="E254" s="17">
        <v>0</v>
      </c>
      <c r="F254" s="17">
        <v>0.4</v>
      </c>
      <c r="G254" s="17">
        <v>1</v>
      </c>
      <c r="H254" s="17">
        <v>0.6</v>
      </c>
      <c r="I254" s="17">
        <v>60</v>
      </c>
      <c r="J254">
        <f t="shared" si="5"/>
        <v>0.6</v>
      </c>
      <c r="K254" s="17">
        <v>0.3</v>
      </c>
    </row>
    <row r="255" spans="1:12">
      <c r="A255" s="13" t="s">
        <v>283</v>
      </c>
      <c r="B255" s="17">
        <v>0.8</v>
      </c>
      <c r="C255" s="17">
        <v>0</v>
      </c>
      <c r="D255" s="17">
        <v>0</v>
      </c>
      <c r="E255" s="17">
        <v>0</v>
      </c>
      <c r="F255" s="17">
        <v>0.8</v>
      </c>
      <c r="G255" s="17">
        <v>0</v>
      </c>
      <c r="H255" s="17">
        <v>-0.8</v>
      </c>
      <c r="I255" s="17">
        <v>0</v>
      </c>
      <c r="J255">
        <f t="shared" si="5"/>
        <v>0.8</v>
      </c>
      <c r="K255" s="17">
        <v>0.8</v>
      </c>
    </row>
    <row r="256" spans="1:12">
      <c r="A256" s="13" t="s">
        <v>284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>
        <f t="shared" si="5"/>
        <v>0</v>
      </c>
      <c r="K256" s="17">
        <v>-0.2</v>
      </c>
    </row>
    <row r="257" spans="1:11">
      <c r="A257" s="13" t="s">
        <v>285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>
        <f t="shared" si="5"/>
        <v>0</v>
      </c>
      <c r="K257" s="17">
        <v>-0.2</v>
      </c>
    </row>
    <row r="258" spans="1:11">
      <c r="A258" s="13" t="s">
        <v>286</v>
      </c>
      <c r="B258" s="17">
        <v>0.8</v>
      </c>
      <c r="C258" s="17">
        <v>0</v>
      </c>
      <c r="D258" s="17">
        <v>0</v>
      </c>
      <c r="E258" s="17">
        <v>0</v>
      </c>
      <c r="F258" s="17">
        <v>0.8</v>
      </c>
      <c r="G258" s="17">
        <v>0</v>
      </c>
      <c r="H258" s="17">
        <v>-0.8</v>
      </c>
      <c r="I258" s="17">
        <v>0</v>
      </c>
      <c r="J258">
        <f t="shared" si="5"/>
        <v>0.8</v>
      </c>
      <c r="K258" s="17">
        <v>-0.2</v>
      </c>
    </row>
    <row r="259" spans="1:11">
      <c r="A259" s="13" t="s">
        <v>287</v>
      </c>
      <c r="B259" s="17">
        <v>0.8</v>
      </c>
      <c r="C259" s="17">
        <v>0.8</v>
      </c>
      <c r="D259" s="17">
        <v>0</v>
      </c>
      <c r="E259" s="17">
        <v>0</v>
      </c>
      <c r="F259" s="17">
        <v>1.5</v>
      </c>
      <c r="G259" s="17">
        <v>3</v>
      </c>
      <c r="H259" s="17">
        <v>1.5</v>
      </c>
      <c r="I259" s="17">
        <v>50</v>
      </c>
      <c r="J259">
        <f t="shared" si="5"/>
        <v>1.5</v>
      </c>
      <c r="K259" s="17">
        <v>1.8</v>
      </c>
    </row>
    <row r="260" spans="1:11">
      <c r="A260" s="13" t="s">
        <v>288</v>
      </c>
      <c r="B260" s="17">
        <v>0</v>
      </c>
      <c r="C260" s="17">
        <v>0.4</v>
      </c>
      <c r="D260" s="17">
        <v>0</v>
      </c>
      <c r="E260" s="17">
        <v>0</v>
      </c>
      <c r="F260" s="17">
        <v>0.4</v>
      </c>
      <c r="G260" s="17">
        <v>0</v>
      </c>
      <c r="H260" s="17">
        <v>-0.4</v>
      </c>
      <c r="I260" s="17">
        <v>0</v>
      </c>
      <c r="J260">
        <f t="shared" si="5"/>
        <v>0.4</v>
      </c>
      <c r="K260" s="17">
        <v>0.3</v>
      </c>
    </row>
    <row r="261" spans="1:11">
      <c r="A261" s="13" t="s">
        <v>289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>
        <f t="shared" si="5"/>
        <v>0</v>
      </c>
      <c r="K261" s="17">
        <v>-0.2</v>
      </c>
    </row>
    <row r="262" spans="1:11">
      <c r="A262" s="13" t="s">
        <v>290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>
        <f t="shared" si="5"/>
        <v>0</v>
      </c>
      <c r="K262" s="17">
        <v>-0.2</v>
      </c>
    </row>
    <row r="263" spans="1:11">
      <c r="A263" s="13" t="s">
        <v>291</v>
      </c>
      <c r="B263" s="17">
        <v>0.4</v>
      </c>
      <c r="C263" s="17">
        <v>0</v>
      </c>
      <c r="D263" s="17">
        <v>0</v>
      </c>
      <c r="E263" s="17">
        <v>0</v>
      </c>
      <c r="F263" s="17">
        <v>0.4</v>
      </c>
      <c r="G263" s="17">
        <v>0</v>
      </c>
      <c r="H263" s="17">
        <v>-0.4</v>
      </c>
      <c r="I263" s="17">
        <v>0</v>
      </c>
      <c r="J263">
        <f t="shared" si="5"/>
        <v>0.4</v>
      </c>
      <c r="K263" s="17">
        <v>0.3</v>
      </c>
    </row>
    <row r="264" spans="1:11">
      <c r="A264" s="13" t="s">
        <v>292</v>
      </c>
      <c r="B264" s="17">
        <v>0.4</v>
      </c>
      <c r="C264" s="17">
        <v>0</v>
      </c>
      <c r="D264" s="17">
        <v>0</v>
      </c>
      <c r="E264" s="17">
        <v>0</v>
      </c>
      <c r="F264" s="17">
        <v>0.4</v>
      </c>
      <c r="G264" s="17">
        <v>1</v>
      </c>
      <c r="H264" s="17">
        <v>0.6</v>
      </c>
      <c r="I264" s="17">
        <v>60</v>
      </c>
      <c r="J264">
        <f t="shared" si="5"/>
        <v>0.6</v>
      </c>
      <c r="K264" s="17">
        <v>0.3</v>
      </c>
    </row>
    <row r="265" spans="1:11">
      <c r="A265" s="13" t="s">
        <v>293</v>
      </c>
      <c r="B265" s="17">
        <v>0</v>
      </c>
      <c r="C265" s="17">
        <v>0.8</v>
      </c>
      <c r="D265" s="17">
        <v>0</v>
      </c>
      <c r="E265" s="17">
        <v>0</v>
      </c>
      <c r="F265" s="17">
        <v>0.8</v>
      </c>
      <c r="G265" s="17">
        <v>1</v>
      </c>
      <c r="H265" s="17">
        <v>0.2</v>
      </c>
      <c r="I265" s="17">
        <v>20</v>
      </c>
      <c r="J265">
        <f t="shared" si="5"/>
        <v>0.2</v>
      </c>
      <c r="K265" s="17">
        <v>0.8</v>
      </c>
    </row>
    <row r="266" spans="1:11">
      <c r="A266" s="13" t="s">
        <v>294</v>
      </c>
      <c r="B266" s="17">
        <v>0.8</v>
      </c>
      <c r="C266" s="17">
        <v>0</v>
      </c>
      <c r="D266" s="17">
        <v>0</v>
      </c>
      <c r="E266" s="17">
        <v>0</v>
      </c>
      <c r="F266" s="17">
        <v>0.8</v>
      </c>
      <c r="G266" s="17">
        <v>2</v>
      </c>
      <c r="H266" s="17">
        <v>1.2</v>
      </c>
      <c r="I266" s="17">
        <v>60</v>
      </c>
      <c r="J266">
        <f t="shared" si="5"/>
        <v>1.2</v>
      </c>
      <c r="K266" s="17">
        <v>0.8</v>
      </c>
    </row>
    <row r="267" spans="1:11">
      <c r="A267" s="13" t="s">
        <v>295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>
        <f t="shared" si="5"/>
        <v>0</v>
      </c>
      <c r="K267" s="17">
        <v>-0.2</v>
      </c>
    </row>
    <row r="268" spans="1:11">
      <c r="A268" s="13" t="s">
        <v>296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>
        <f t="shared" si="5"/>
        <v>0</v>
      </c>
      <c r="K268" s="17">
        <v>-0.2</v>
      </c>
    </row>
    <row r="269" spans="1:11">
      <c r="A269" s="13" t="s">
        <v>297</v>
      </c>
      <c r="B269" s="17">
        <v>2.2999999999999998</v>
      </c>
      <c r="C269" s="17">
        <v>0</v>
      </c>
      <c r="D269" s="17">
        <v>0</v>
      </c>
      <c r="E269" s="17">
        <v>0</v>
      </c>
      <c r="F269" s="17">
        <v>2.2999999999999998</v>
      </c>
      <c r="G269" s="17">
        <v>3</v>
      </c>
      <c r="H269" s="17">
        <v>0.7</v>
      </c>
      <c r="I269" s="17">
        <v>23.33</v>
      </c>
      <c r="J269">
        <f t="shared" si="5"/>
        <v>0.7</v>
      </c>
      <c r="K269" s="17">
        <v>2.8</v>
      </c>
    </row>
    <row r="270" spans="1:11">
      <c r="A270" s="13" t="s">
        <v>298</v>
      </c>
      <c r="B270" s="17">
        <v>0.8</v>
      </c>
      <c r="C270" s="17">
        <v>0.8</v>
      </c>
      <c r="D270" s="17">
        <v>0</v>
      </c>
      <c r="E270" s="17">
        <v>0</v>
      </c>
      <c r="F270" s="17">
        <v>1.5</v>
      </c>
      <c r="G270" s="17">
        <v>2</v>
      </c>
      <c r="H270" s="17">
        <v>0.5</v>
      </c>
      <c r="I270" s="17">
        <v>25</v>
      </c>
      <c r="J270">
        <f t="shared" si="5"/>
        <v>0.5</v>
      </c>
      <c r="K270" s="17">
        <v>1.8</v>
      </c>
    </row>
    <row r="271" spans="1:11">
      <c r="A271" s="13" t="s">
        <v>299</v>
      </c>
      <c r="B271" s="17">
        <v>0.8</v>
      </c>
      <c r="C271" s="17">
        <v>0</v>
      </c>
      <c r="D271" s="17">
        <v>0</v>
      </c>
      <c r="E271" s="17">
        <v>0</v>
      </c>
      <c r="F271" s="17">
        <v>0.8</v>
      </c>
      <c r="G271" s="17">
        <v>0</v>
      </c>
      <c r="H271" s="17">
        <v>-0.8</v>
      </c>
      <c r="I271" s="17">
        <v>0</v>
      </c>
      <c r="J271">
        <f t="shared" si="5"/>
        <v>0.8</v>
      </c>
      <c r="K271" s="17">
        <v>0.8</v>
      </c>
    </row>
    <row r="272" spans="1:11">
      <c r="A272" s="13" t="s">
        <v>300</v>
      </c>
      <c r="B272" s="17">
        <v>0.8</v>
      </c>
      <c r="C272" s="17">
        <v>0</v>
      </c>
      <c r="D272" s="17">
        <v>0</v>
      </c>
      <c r="E272" s="17">
        <v>0</v>
      </c>
      <c r="F272" s="17">
        <v>0.8</v>
      </c>
      <c r="G272" s="17">
        <v>0</v>
      </c>
      <c r="H272" s="17">
        <v>-0.8</v>
      </c>
      <c r="I272" s="17">
        <v>0</v>
      </c>
      <c r="J272">
        <f t="shared" si="5"/>
        <v>0.8</v>
      </c>
      <c r="K272" s="17">
        <v>-0.2</v>
      </c>
    </row>
    <row r="273" spans="1:11">
      <c r="A273" s="13" t="s">
        <v>301</v>
      </c>
      <c r="B273" s="17">
        <v>0.8</v>
      </c>
      <c r="C273" s="17">
        <v>0</v>
      </c>
      <c r="D273" s="17">
        <v>0</v>
      </c>
      <c r="E273" s="17">
        <v>0</v>
      </c>
      <c r="F273" s="17">
        <v>0.8</v>
      </c>
      <c r="G273" s="17">
        <v>0</v>
      </c>
      <c r="H273" s="17">
        <v>-0.8</v>
      </c>
      <c r="I273" s="17">
        <v>0</v>
      </c>
      <c r="J273">
        <f t="shared" si="5"/>
        <v>0.8</v>
      </c>
      <c r="K273" s="17">
        <v>0.8</v>
      </c>
    </row>
    <row r="274" spans="1:11">
      <c r="A274" s="13" t="s">
        <v>302</v>
      </c>
      <c r="B274" s="17">
        <v>0.8</v>
      </c>
      <c r="C274" s="17">
        <v>0</v>
      </c>
      <c r="D274" s="17">
        <v>0</v>
      </c>
      <c r="E274" s="17">
        <v>0</v>
      </c>
      <c r="F274" s="17">
        <v>0.8</v>
      </c>
      <c r="G274" s="17">
        <v>0</v>
      </c>
      <c r="H274" s="17">
        <v>-0.8</v>
      </c>
      <c r="I274" s="17">
        <v>0</v>
      </c>
      <c r="J274">
        <f t="shared" si="5"/>
        <v>0.8</v>
      </c>
      <c r="K274" s="17">
        <v>-0.2</v>
      </c>
    </row>
    <row r="275" spans="1:11">
      <c r="A275" s="13" t="s">
        <v>303</v>
      </c>
      <c r="B275" s="17">
        <v>0.8</v>
      </c>
      <c r="C275" s="17">
        <v>0</v>
      </c>
      <c r="D275" s="17">
        <v>0</v>
      </c>
      <c r="E275" s="17">
        <v>0</v>
      </c>
      <c r="F275" s="17">
        <v>0.8</v>
      </c>
      <c r="G275" s="17">
        <v>2</v>
      </c>
      <c r="H275" s="17">
        <v>1.2</v>
      </c>
      <c r="I275" s="17">
        <v>60</v>
      </c>
      <c r="J275">
        <f t="shared" si="5"/>
        <v>1.2</v>
      </c>
      <c r="K275" s="17">
        <v>0.8</v>
      </c>
    </row>
    <row r="276" spans="1:11">
      <c r="A276" s="13" t="s">
        <v>304</v>
      </c>
      <c r="B276" s="17">
        <v>0.8</v>
      </c>
      <c r="C276" s="17">
        <v>0</v>
      </c>
      <c r="D276" s="17">
        <v>0</v>
      </c>
      <c r="E276" s="17">
        <v>0</v>
      </c>
      <c r="F276" s="17">
        <v>0.8</v>
      </c>
      <c r="G276" s="17">
        <v>1</v>
      </c>
      <c r="H276" s="17">
        <v>0.2</v>
      </c>
      <c r="I276" s="17">
        <v>20</v>
      </c>
      <c r="J276">
        <f t="shared" si="5"/>
        <v>0.2</v>
      </c>
      <c r="K276" s="17">
        <v>0.3</v>
      </c>
    </row>
    <row r="277" spans="1:11">
      <c r="A277" s="13" t="s">
        <v>305</v>
      </c>
      <c r="B277" s="17">
        <v>0.8</v>
      </c>
      <c r="C277" s="17">
        <v>0</v>
      </c>
      <c r="D277" s="17">
        <v>0</v>
      </c>
      <c r="E277" s="17">
        <v>0</v>
      </c>
      <c r="F277" s="17">
        <v>0.8</v>
      </c>
      <c r="G277" s="17">
        <v>1</v>
      </c>
      <c r="H277" s="17">
        <v>0.2</v>
      </c>
      <c r="I277" s="17">
        <v>20</v>
      </c>
      <c r="J277">
        <f t="shared" si="5"/>
        <v>0.2</v>
      </c>
      <c r="K277" s="17">
        <v>0.3</v>
      </c>
    </row>
    <row r="278" spans="1:11">
      <c r="A278" s="13" t="s">
        <v>306</v>
      </c>
      <c r="B278" s="17">
        <v>0.8</v>
      </c>
      <c r="C278" s="17">
        <v>0</v>
      </c>
      <c r="D278" s="17">
        <v>0</v>
      </c>
      <c r="E278" s="17">
        <v>0</v>
      </c>
      <c r="F278" s="17">
        <v>0.8</v>
      </c>
      <c r="G278" s="17">
        <v>0</v>
      </c>
      <c r="H278" s="17">
        <v>-0.8</v>
      </c>
      <c r="I278" s="17">
        <v>0</v>
      </c>
      <c r="J278">
        <f t="shared" si="5"/>
        <v>0.8</v>
      </c>
      <c r="K278" s="17">
        <v>-0.2</v>
      </c>
    </row>
    <row r="279" spans="1:11">
      <c r="A279" s="13" t="s">
        <v>307</v>
      </c>
      <c r="B279" s="17">
        <v>0.8</v>
      </c>
      <c r="C279" s="17">
        <v>0</v>
      </c>
      <c r="D279" s="17">
        <v>0</v>
      </c>
      <c r="E279" s="17">
        <v>0</v>
      </c>
      <c r="F279" s="17">
        <v>0.8</v>
      </c>
      <c r="G279" s="17">
        <v>0</v>
      </c>
      <c r="H279" s="17">
        <v>-0.8</v>
      </c>
      <c r="I279" s="17">
        <v>0</v>
      </c>
      <c r="J279">
        <f t="shared" si="5"/>
        <v>0.8</v>
      </c>
      <c r="K279" s="17">
        <v>-0.2</v>
      </c>
    </row>
    <row r="280" spans="1:11">
      <c r="A280" s="13" t="s">
        <v>308</v>
      </c>
      <c r="B280" s="17">
        <v>1.1000000000000001</v>
      </c>
      <c r="C280" s="17">
        <v>0</v>
      </c>
      <c r="D280" s="17">
        <v>0</v>
      </c>
      <c r="E280" s="17">
        <v>0</v>
      </c>
      <c r="F280" s="17">
        <v>1.1000000000000001</v>
      </c>
      <c r="G280" s="17">
        <v>1</v>
      </c>
      <c r="H280" s="17">
        <v>-0.1</v>
      </c>
      <c r="I280" s="17">
        <v>-10</v>
      </c>
      <c r="J280">
        <f t="shared" si="5"/>
        <v>0.1</v>
      </c>
      <c r="K280" s="17">
        <v>1.3</v>
      </c>
    </row>
    <row r="281" spans="1:11">
      <c r="A281" s="13" t="s">
        <v>309</v>
      </c>
      <c r="B281" s="17">
        <v>0.8</v>
      </c>
      <c r="C281" s="17">
        <v>0.8</v>
      </c>
      <c r="D281" s="17">
        <v>0</v>
      </c>
      <c r="E281" s="17">
        <v>0</v>
      </c>
      <c r="F281" s="17">
        <v>1.5</v>
      </c>
      <c r="G281" s="17">
        <v>3</v>
      </c>
      <c r="H281" s="17">
        <v>1.5</v>
      </c>
      <c r="I281" s="17">
        <v>50</v>
      </c>
      <c r="J281">
        <f t="shared" si="5"/>
        <v>1.5</v>
      </c>
      <c r="K281" s="17">
        <v>1.8</v>
      </c>
    </row>
    <row r="282" spans="1:11">
      <c r="A282" s="13" t="s">
        <v>310</v>
      </c>
      <c r="B282" s="17">
        <v>0.8</v>
      </c>
      <c r="C282" s="17">
        <v>0</v>
      </c>
      <c r="D282" s="17">
        <v>0</v>
      </c>
      <c r="E282" s="17">
        <v>0</v>
      </c>
      <c r="F282" s="17">
        <v>0.8</v>
      </c>
      <c r="G282" s="17">
        <v>0</v>
      </c>
      <c r="H282" s="17">
        <v>-0.8</v>
      </c>
      <c r="I282" s="17">
        <v>0</v>
      </c>
      <c r="J282">
        <f t="shared" si="5"/>
        <v>0.8</v>
      </c>
      <c r="K282" s="17">
        <v>0.8</v>
      </c>
    </row>
    <row r="283" spans="1:11">
      <c r="A283" s="13" t="s">
        <v>311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>
        <f t="shared" si="5"/>
        <v>0</v>
      </c>
      <c r="K283" s="17">
        <v>-0.2</v>
      </c>
    </row>
    <row r="284" spans="1:11">
      <c r="A284" s="13" t="s">
        <v>312</v>
      </c>
      <c r="B284" s="17">
        <v>0.8</v>
      </c>
      <c r="C284" s="17">
        <v>0</v>
      </c>
      <c r="D284" s="17">
        <v>0</v>
      </c>
      <c r="E284" s="17">
        <v>0</v>
      </c>
      <c r="F284" s="17">
        <v>0.8</v>
      </c>
      <c r="G284" s="17">
        <v>0</v>
      </c>
      <c r="H284" s="17">
        <v>-0.8</v>
      </c>
      <c r="I284" s="17">
        <v>0</v>
      </c>
      <c r="J284">
        <f t="shared" si="5"/>
        <v>0.8</v>
      </c>
      <c r="K284" s="17">
        <v>0.8</v>
      </c>
    </row>
    <row r="285" spans="1:11">
      <c r="A285" s="13" t="s">
        <v>313</v>
      </c>
      <c r="B285" s="17">
        <v>0.8</v>
      </c>
      <c r="C285" s="17">
        <v>0</v>
      </c>
      <c r="D285" s="17">
        <v>0</v>
      </c>
      <c r="E285" s="17">
        <v>0</v>
      </c>
      <c r="F285" s="17">
        <v>0.8</v>
      </c>
      <c r="G285" s="17">
        <v>0</v>
      </c>
      <c r="H285" s="17">
        <v>-0.8</v>
      </c>
      <c r="I285" s="17">
        <v>0</v>
      </c>
      <c r="J285">
        <f t="shared" si="5"/>
        <v>0.8</v>
      </c>
      <c r="K285" s="17">
        <v>0.8</v>
      </c>
    </row>
    <row r="286" spans="1:11">
      <c r="A286" s="13" t="s">
        <v>314</v>
      </c>
      <c r="B286" s="17">
        <v>0.8</v>
      </c>
      <c r="C286" s="17">
        <v>0</v>
      </c>
      <c r="D286" s="17">
        <v>0</v>
      </c>
      <c r="E286" s="17">
        <v>0</v>
      </c>
      <c r="F286" s="17">
        <v>0.8</v>
      </c>
      <c r="G286" s="17">
        <v>0</v>
      </c>
      <c r="H286" s="17">
        <v>-0.8</v>
      </c>
      <c r="I286" s="17">
        <v>0</v>
      </c>
      <c r="J286">
        <f t="shared" si="5"/>
        <v>0.8</v>
      </c>
      <c r="K286" s="17">
        <v>0.8</v>
      </c>
    </row>
    <row r="287" spans="1:11">
      <c r="A287" s="13" t="s">
        <v>315</v>
      </c>
      <c r="B287" s="17">
        <v>0.8</v>
      </c>
      <c r="C287" s="17">
        <v>0.4</v>
      </c>
      <c r="D287" s="17">
        <v>0</v>
      </c>
      <c r="E287" s="17">
        <v>0</v>
      </c>
      <c r="F287" s="17">
        <v>1.1000000000000001</v>
      </c>
      <c r="G287" s="17">
        <v>0</v>
      </c>
      <c r="H287" s="17">
        <v>-1.1000000000000001</v>
      </c>
      <c r="I287" s="17">
        <v>0</v>
      </c>
      <c r="J287">
        <f t="shared" si="5"/>
        <v>1.1000000000000001</v>
      </c>
      <c r="K287" s="17">
        <v>1.3</v>
      </c>
    </row>
    <row r="288" spans="1:11">
      <c r="A288" s="13" t="s">
        <v>316</v>
      </c>
      <c r="B288" s="17">
        <v>0.8</v>
      </c>
      <c r="C288" s="17">
        <v>0</v>
      </c>
      <c r="D288" s="17">
        <v>0</v>
      </c>
      <c r="E288" s="17">
        <v>0</v>
      </c>
      <c r="F288" s="17">
        <v>0.8</v>
      </c>
      <c r="G288" s="17">
        <v>2</v>
      </c>
      <c r="H288" s="17">
        <v>1.2</v>
      </c>
      <c r="I288" s="17">
        <v>60</v>
      </c>
      <c r="J288">
        <f t="shared" si="5"/>
        <v>1.2</v>
      </c>
      <c r="K288" s="17">
        <v>0.8</v>
      </c>
    </row>
    <row r="289" spans="1:11">
      <c r="A289" s="13" t="s">
        <v>317</v>
      </c>
      <c r="B289" s="17">
        <v>0.8</v>
      </c>
      <c r="C289" s="17">
        <v>0</v>
      </c>
      <c r="D289" s="17">
        <v>0</v>
      </c>
      <c r="E289" s="17">
        <v>0</v>
      </c>
      <c r="F289" s="17">
        <v>0.8</v>
      </c>
      <c r="G289" s="17">
        <v>0</v>
      </c>
      <c r="H289" s="17">
        <v>-0.8</v>
      </c>
      <c r="I289" s="17">
        <v>0</v>
      </c>
      <c r="J289">
        <f t="shared" si="5"/>
        <v>0.8</v>
      </c>
      <c r="K289" s="17">
        <v>0.8</v>
      </c>
    </row>
    <row r="290" spans="1:11">
      <c r="A290" s="13" t="s">
        <v>318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>
        <f t="shared" si="5"/>
        <v>0</v>
      </c>
      <c r="K290" s="17">
        <v>-0.2</v>
      </c>
    </row>
    <row r="291" spans="1:11">
      <c r="A291" s="13" t="s">
        <v>319</v>
      </c>
      <c r="B291" s="17">
        <v>1.5</v>
      </c>
      <c r="C291" s="17">
        <v>0.4</v>
      </c>
      <c r="D291" s="17">
        <v>0</v>
      </c>
      <c r="E291" s="17">
        <v>0</v>
      </c>
      <c r="F291" s="17">
        <v>1.9</v>
      </c>
      <c r="G291" s="17">
        <v>2</v>
      </c>
      <c r="H291" s="17">
        <v>0.1</v>
      </c>
      <c r="I291" s="17">
        <v>5</v>
      </c>
      <c r="J291">
        <f t="shared" si="5"/>
        <v>0.1</v>
      </c>
      <c r="K291" s="17">
        <v>2.2999999999999998</v>
      </c>
    </row>
    <row r="292" spans="1:11">
      <c r="A292" s="13" t="s">
        <v>320</v>
      </c>
      <c r="B292" s="17">
        <v>0.8</v>
      </c>
      <c r="C292" s="17">
        <v>0.8</v>
      </c>
      <c r="D292" s="17">
        <v>0</v>
      </c>
      <c r="E292" s="17">
        <v>0</v>
      </c>
      <c r="F292" s="17">
        <v>1.5</v>
      </c>
      <c r="G292" s="17">
        <v>1</v>
      </c>
      <c r="H292" s="17">
        <v>-0.5</v>
      </c>
      <c r="I292" s="17">
        <v>-50</v>
      </c>
      <c r="J292">
        <f t="shared" si="5"/>
        <v>0.5</v>
      </c>
      <c r="K292" s="17">
        <v>1.8</v>
      </c>
    </row>
    <row r="293" spans="1:11">
      <c r="A293" s="13" t="s">
        <v>321</v>
      </c>
      <c r="B293" s="17">
        <v>0.8</v>
      </c>
      <c r="C293" s="17">
        <v>0</v>
      </c>
      <c r="D293" s="17">
        <v>0</v>
      </c>
      <c r="E293" s="17">
        <v>0</v>
      </c>
      <c r="F293" s="17">
        <v>0.8</v>
      </c>
      <c r="G293" s="17">
        <v>0</v>
      </c>
      <c r="H293" s="17">
        <v>-0.8</v>
      </c>
      <c r="I293" s="17">
        <v>0</v>
      </c>
      <c r="J293">
        <f t="shared" si="5"/>
        <v>0.8</v>
      </c>
      <c r="K293" s="17">
        <v>0.8</v>
      </c>
    </row>
    <row r="294" spans="1:11">
      <c r="A294" s="13" t="s">
        <v>322</v>
      </c>
      <c r="B294" s="17">
        <v>0.8</v>
      </c>
      <c r="C294" s="17">
        <v>0</v>
      </c>
      <c r="D294" s="17">
        <v>0</v>
      </c>
      <c r="E294" s="17">
        <v>0</v>
      </c>
      <c r="F294" s="17">
        <v>0.8</v>
      </c>
      <c r="G294" s="17">
        <v>1</v>
      </c>
      <c r="H294" s="17">
        <v>0.2</v>
      </c>
      <c r="I294" s="17">
        <v>20</v>
      </c>
      <c r="J294">
        <f t="shared" si="5"/>
        <v>0.2</v>
      </c>
      <c r="K294" s="17">
        <v>0.8</v>
      </c>
    </row>
    <row r="295" spans="1:11">
      <c r="A295" s="13" t="s">
        <v>323</v>
      </c>
      <c r="B295" s="17">
        <v>0.8</v>
      </c>
      <c r="C295" s="17">
        <v>0</v>
      </c>
      <c r="D295" s="17">
        <v>0</v>
      </c>
      <c r="E295" s="17">
        <v>0</v>
      </c>
      <c r="F295" s="17">
        <v>0.8</v>
      </c>
      <c r="G295" s="17">
        <v>0</v>
      </c>
      <c r="H295" s="17">
        <v>-0.8</v>
      </c>
      <c r="I295" s="17">
        <v>0</v>
      </c>
      <c r="J295">
        <f t="shared" si="5"/>
        <v>0.8</v>
      </c>
      <c r="K295" s="17">
        <v>0.8</v>
      </c>
    </row>
    <row r="296" spans="1:11">
      <c r="A296" s="13" t="s">
        <v>324</v>
      </c>
      <c r="B296" s="17">
        <v>0.8</v>
      </c>
      <c r="C296" s="17">
        <v>0</v>
      </c>
      <c r="D296" s="17">
        <v>0</v>
      </c>
      <c r="E296" s="17">
        <v>0</v>
      </c>
      <c r="F296" s="17">
        <v>0.8</v>
      </c>
      <c r="G296" s="17">
        <v>0</v>
      </c>
      <c r="H296" s="17">
        <v>-0.8</v>
      </c>
      <c r="I296" s="17">
        <v>0</v>
      </c>
      <c r="J296">
        <f t="shared" si="5"/>
        <v>0.8</v>
      </c>
      <c r="K296" s="17">
        <v>0.8</v>
      </c>
    </row>
    <row r="297" spans="1:11">
      <c r="A297" s="13" t="s">
        <v>325</v>
      </c>
      <c r="B297" s="17">
        <v>0.8</v>
      </c>
      <c r="C297" s="17">
        <v>0</v>
      </c>
      <c r="D297" s="17">
        <v>0</v>
      </c>
      <c r="E297" s="17">
        <v>0</v>
      </c>
      <c r="F297" s="17">
        <v>0.8</v>
      </c>
      <c r="G297" s="17">
        <v>0</v>
      </c>
      <c r="H297" s="17">
        <v>-0.8</v>
      </c>
      <c r="I297" s="17">
        <v>0</v>
      </c>
      <c r="J297">
        <f t="shared" si="5"/>
        <v>0.8</v>
      </c>
      <c r="K297" s="17">
        <v>0.8</v>
      </c>
    </row>
    <row r="298" spans="1:11">
      <c r="A298" s="13" t="s">
        <v>326</v>
      </c>
      <c r="B298" s="17">
        <v>0.8</v>
      </c>
      <c r="C298" s="17">
        <v>0.8</v>
      </c>
      <c r="D298" s="17">
        <v>0</v>
      </c>
      <c r="E298" s="17">
        <v>0</v>
      </c>
      <c r="F298" s="17">
        <v>1.5</v>
      </c>
      <c r="G298" s="17">
        <v>1</v>
      </c>
      <c r="H298" s="17">
        <v>-0.5</v>
      </c>
      <c r="I298" s="17">
        <v>-50</v>
      </c>
      <c r="J298">
        <f t="shared" si="5"/>
        <v>0.5</v>
      </c>
      <c r="K298" s="17">
        <v>1.8</v>
      </c>
    </row>
    <row r="299" spans="1:11">
      <c r="A299" s="13" t="s">
        <v>327</v>
      </c>
      <c r="B299" s="17">
        <v>0.8</v>
      </c>
      <c r="C299" s="17">
        <v>0</v>
      </c>
      <c r="D299" s="17">
        <v>0</v>
      </c>
      <c r="E299" s="17">
        <v>0</v>
      </c>
      <c r="F299" s="17">
        <v>0.8</v>
      </c>
      <c r="G299" s="17">
        <v>1</v>
      </c>
      <c r="H299" s="17">
        <v>0.2</v>
      </c>
      <c r="I299" s="17">
        <v>20</v>
      </c>
      <c r="J299">
        <f t="shared" si="5"/>
        <v>0.2</v>
      </c>
      <c r="K299" s="17">
        <v>0.8</v>
      </c>
    </row>
    <row r="300" spans="1:11">
      <c r="A300" s="13" t="s">
        <v>328</v>
      </c>
      <c r="B300" s="17">
        <v>0.8</v>
      </c>
      <c r="C300" s="17">
        <v>0</v>
      </c>
      <c r="D300" s="17">
        <v>0</v>
      </c>
      <c r="E300" s="17">
        <v>0</v>
      </c>
      <c r="F300" s="17">
        <v>0.8</v>
      </c>
      <c r="G300" s="17">
        <v>0</v>
      </c>
      <c r="H300" s="17">
        <v>-0.8</v>
      </c>
      <c r="I300" s="17">
        <v>0</v>
      </c>
      <c r="J300">
        <f t="shared" si="5"/>
        <v>0.8</v>
      </c>
      <c r="K300" s="17">
        <v>0.8</v>
      </c>
    </row>
    <row r="301" spans="1:11">
      <c r="A301" s="13" t="s">
        <v>329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>
        <f t="shared" si="5"/>
        <v>0</v>
      </c>
      <c r="K301" s="17">
        <v>0.8</v>
      </c>
    </row>
    <row r="302" spans="1:11">
      <c r="H302">
        <f>SUM(H247:H301)</f>
        <v>-5.0999999999999988</v>
      </c>
      <c r="I302">
        <f t="shared" ref="I302:J302" si="6">SUM(I247:I301)</f>
        <v>487.32999999999993</v>
      </c>
      <c r="J302">
        <f t="shared" si="6"/>
        <v>30.500000000000011</v>
      </c>
    </row>
  </sheetData>
  <mergeCells count="21">
    <mergeCell ref="G245:G246"/>
    <mergeCell ref="K245:K246"/>
    <mergeCell ref="B187:B188"/>
    <mergeCell ref="C187:C188"/>
    <mergeCell ref="D187:D188"/>
    <mergeCell ref="E187:E188"/>
    <mergeCell ref="F71:F72"/>
    <mergeCell ref="A245:A246"/>
    <mergeCell ref="B245:B246"/>
    <mergeCell ref="C245:C246"/>
    <mergeCell ref="D245:D246"/>
    <mergeCell ref="E245:E246"/>
    <mergeCell ref="F245:F246"/>
    <mergeCell ref="B129:B130"/>
    <mergeCell ref="C129:C130"/>
    <mergeCell ref="D129:D130"/>
    <mergeCell ref="E129:E130"/>
    <mergeCell ref="B71:B72"/>
    <mergeCell ref="C71:C72"/>
    <mergeCell ref="D71:D72"/>
    <mergeCell ref="E71:E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K245"/>
  <sheetViews>
    <sheetView topLeftCell="A175" workbookViewId="0">
      <selection activeCell="J217" sqref="J217"/>
    </sheetView>
  </sheetViews>
  <sheetFormatPr defaultRowHeight="15"/>
  <cols>
    <col min="1" max="1" width="29" customWidth="1"/>
  </cols>
  <sheetData>
    <row r="1" spans="1:6" ht="18">
      <c r="A1" s="12" t="s">
        <v>372</v>
      </c>
    </row>
    <row r="3" spans="1:6" ht="30">
      <c r="A3" s="13" t="s">
        <v>373</v>
      </c>
      <c r="B3" s="14" t="s">
        <v>258</v>
      </c>
    </row>
    <row r="4" spans="1:6">
      <c r="A4" s="13" t="s">
        <v>374</v>
      </c>
      <c r="B4" s="14" t="s">
        <v>444</v>
      </c>
    </row>
    <row r="5" spans="1:6" ht="30">
      <c r="A5" s="13" t="s">
        <v>376</v>
      </c>
      <c r="B5" s="14">
        <v>55</v>
      </c>
    </row>
    <row r="6" spans="1:6" ht="30">
      <c r="A6" s="13" t="s">
        <v>377</v>
      </c>
      <c r="B6" s="14">
        <v>4</v>
      </c>
    </row>
    <row r="7" spans="1:6">
      <c r="A7" s="13" t="s">
        <v>378</v>
      </c>
      <c r="B7" s="14">
        <v>55</v>
      </c>
    </row>
    <row r="8" spans="1:6">
      <c r="A8" s="13" t="s">
        <v>379</v>
      </c>
      <c r="B8" s="14">
        <v>100</v>
      </c>
    </row>
    <row r="9" spans="1:6" ht="30">
      <c r="A9" s="13" t="s">
        <v>380</v>
      </c>
      <c r="B9" s="14" t="s">
        <v>445</v>
      </c>
    </row>
    <row r="11" spans="1:6">
      <c r="A11" s="21" t="s">
        <v>382</v>
      </c>
      <c r="B11" s="51" t="s">
        <v>269</v>
      </c>
      <c r="C11" s="51" t="s">
        <v>270</v>
      </c>
      <c r="D11" s="51" t="s">
        <v>271</v>
      </c>
      <c r="E11" s="51" t="s">
        <v>272</v>
      </c>
      <c r="F11" s="51" t="s">
        <v>384</v>
      </c>
    </row>
    <row r="12" spans="1:6">
      <c r="A12" s="22" t="s">
        <v>446</v>
      </c>
      <c r="B12" s="52"/>
      <c r="C12" s="52"/>
      <c r="D12" s="52"/>
      <c r="E12" s="52"/>
      <c r="F12" s="52"/>
    </row>
    <row r="13" spans="1:6">
      <c r="A13" s="13" t="s">
        <v>275</v>
      </c>
      <c r="B13" s="17">
        <v>31</v>
      </c>
      <c r="C13" s="17">
        <v>17</v>
      </c>
      <c r="D13" s="17">
        <v>9</v>
      </c>
      <c r="E13" s="17">
        <v>6</v>
      </c>
      <c r="F13" s="17">
        <v>101</v>
      </c>
    </row>
    <row r="14" spans="1:6">
      <c r="A14" s="13" t="s">
        <v>276</v>
      </c>
      <c r="B14" s="17">
        <v>34</v>
      </c>
      <c r="C14" s="17">
        <v>1</v>
      </c>
      <c r="D14" s="17">
        <v>25</v>
      </c>
      <c r="E14" s="17">
        <v>3</v>
      </c>
      <c r="F14" s="17">
        <v>110</v>
      </c>
    </row>
    <row r="15" spans="1:6">
      <c r="A15" s="13" t="s">
        <v>277</v>
      </c>
      <c r="B15" s="17">
        <v>48</v>
      </c>
      <c r="C15" s="17">
        <v>9</v>
      </c>
      <c r="D15" s="17">
        <v>52</v>
      </c>
      <c r="E15" s="17">
        <v>6</v>
      </c>
      <c r="F15" s="17">
        <v>100</v>
      </c>
    </row>
    <row r="16" spans="1:6">
      <c r="A16" s="13" t="s">
        <v>278</v>
      </c>
      <c r="B16" s="17">
        <v>51</v>
      </c>
      <c r="C16" s="17">
        <v>34</v>
      </c>
      <c r="D16" s="17">
        <v>42</v>
      </c>
      <c r="E16" s="17">
        <v>6</v>
      </c>
      <c r="F16" s="17">
        <v>100</v>
      </c>
    </row>
    <row r="17" spans="1:6">
      <c r="A17" s="13" t="s">
        <v>279</v>
      </c>
      <c r="B17" s="17">
        <v>46</v>
      </c>
      <c r="C17" s="17">
        <v>27</v>
      </c>
      <c r="D17" s="17">
        <v>39</v>
      </c>
      <c r="E17" s="17">
        <v>6</v>
      </c>
      <c r="F17" s="17">
        <v>100</v>
      </c>
    </row>
    <row r="18" spans="1:6">
      <c r="A18" s="13" t="s">
        <v>280</v>
      </c>
      <c r="B18" s="17">
        <v>47</v>
      </c>
      <c r="C18" s="17">
        <v>21</v>
      </c>
      <c r="D18" s="17">
        <v>49</v>
      </c>
      <c r="E18" s="17">
        <v>1</v>
      </c>
      <c r="F18" s="17">
        <v>100</v>
      </c>
    </row>
    <row r="19" spans="1:6">
      <c r="A19" s="13" t="s">
        <v>281</v>
      </c>
      <c r="B19" s="17">
        <v>43</v>
      </c>
      <c r="C19" s="17">
        <v>38</v>
      </c>
      <c r="D19" s="17">
        <v>41</v>
      </c>
      <c r="E19" s="17">
        <v>6</v>
      </c>
      <c r="F19" s="17">
        <v>100</v>
      </c>
    </row>
    <row r="20" spans="1:6">
      <c r="A20" s="13" t="s">
        <v>282</v>
      </c>
      <c r="B20" s="17">
        <v>45</v>
      </c>
      <c r="C20" s="17">
        <v>12</v>
      </c>
      <c r="D20" s="17">
        <v>46</v>
      </c>
      <c r="E20" s="17">
        <v>6</v>
      </c>
      <c r="F20" s="17">
        <v>101</v>
      </c>
    </row>
    <row r="21" spans="1:6">
      <c r="A21" s="13" t="s">
        <v>283</v>
      </c>
      <c r="B21" s="17">
        <v>32</v>
      </c>
      <c r="C21" s="17">
        <v>14</v>
      </c>
      <c r="D21" s="17">
        <v>24</v>
      </c>
      <c r="E21" s="17">
        <v>6</v>
      </c>
      <c r="F21" s="17">
        <v>100</v>
      </c>
    </row>
    <row r="22" spans="1:6">
      <c r="A22" s="13" t="s">
        <v>284</v>
      </c>
      <c r="B22" s="17">
        <v>49</v>
      </c>
      <c r="C22" s="17">
        <v>29</v>
      </c>
      <c r="D22" s="17">
        <v>44</v>
      </c>
      <c r="E22" s="17">
        <v>6</v>
      </c>
      <c r="F22" s="17">
        <v>100</v>
      </c>
    </row>
    <row r="23" spans="1:6">
      <c r="A23" s="13" t="s">
        <v>285</v>
      </c>
      <c r="B23" s="17">
        <v>52</v>
      </c>
      <c r="C23" s="17">
        <v>16</v>
      </c>
      <c r="D23" s="17">
        <v>37</v>
      </c>
      <c r="E23" s="17">
        <v>6</v>
      </c>
      <c r="F23" s="17">
        <v>100</v>
      </c>
    </row>
    <row r="24" spans="1:6">
      <c r="A24" s="13" t="s">
        <v>286</v>
      </c>
      <c r="B24" s="17">
        <v>33</v>
      </c>
      <c r="C24" s="17">
        <v>43</v>
      </c>
      <c r="D24" s="17">
        <v>55</v>
      </c>
      <c r="E24" s="17">
        <v>6</v>
      </c>
      <c r="F24" s="17">
        <v>100</v>
      </c>
    </row>
    <row r="25" spans="1:6">
      <c r="A25" s="13" t="s">
        <v>287</v>
      </c>
      <c r="B25" s="17">
        <v>36</v>
      </c>
      <c r="C25" s="17">
        <v>5</v>
      </c>
      <c r="D25" s="17">
        <v>46</v>
      </c>
      <c r="E25" s="17">
        <v>6</v>
      </c>
      <c r="F25" s="17">
        <v>103</v>
      </c>
    </row>
    <row r="26" spans="1:6">
      <c r="A26" s="13" t="s">
        <v>288</v>
      </c>
      <c r="B26" s="17">
        <v>40</v>
      </c>
      <c r="C26" s="17">
        <v>9</v>
      </c>
      <c r="D26" s="17">
        <v>26</v>
      </c>
      <c r="E26" s="17">
        <v>6</v>
      </c>
      <c r="F26" s="17">
        <v>100</v>
      </c>
    </row>
    <row r="27" spans="1:6">
      <c r="A27" s="13" t="s">
        <v>289</v>
      </c>
      <c r="B27" s="17">
        <v>42</v>
      </c>
      <c r="C27" s="17">
        <v>30</v>
      </c>
      <c r="D27" s="17">
        <v>10</v>
      </c>
      <c r="E27" s="17">
        <v>6</v>
      </c>
      <c r="F27" s="17">
        <v>100</v>
      </c>
    </row>
    <row r="28" spans="1:6">
      <c r="A28" s="13" t="s">
        <v>290</v>
      </c>
      <c r="B28" s="17">
        <v>39</v>
      </c>
      <c r="C28" s="17">
        <v>37</v>
      </c>
      <c r="D28" s="17">
        <v>7</v>
      </c>
      <c r="E28" s="17">
        <v>6</v>
      </c>
      <c r="F28" s="17">
        <v>100</v>
      </c>
    </row>
    <row r="29" spans="1:6">
      <c r="A29" s="13" t="s">
        <v>291</v>
      </c>
      <c r="B29" s="17">
        <v>37</v>
      </c>
      <c r="C29" s="17">
        <v>26</v>
      </c>
      <c r="D29" s="17">
        <v>36</v>
      </c>
      <c r="E29" s="17">
        <v>6</v>
      </c>
      <c r="F29" s="17">
        <v>100</v>
      </c>
    </row>
    <row r="30" spans="1:6">
      <c r="A30" s="13" t="s">
        <v>292</v>
      </c>
      <c r="B30" s="17">
        <v>38</v>
      </c>
      <c r="C30" s="17">
        <v>39</v>
      </c>
      <c r="D30" s="17">
        <v>34</v>
      </c>
      <c r="E30" s="17">
        <v>6</v>
      </c>
      <c r="F30" s="17">
        <v>101</v>
      </c>
    </row>
    <row r="31" spans="1:6">
      <c r="A31" s="13" t="s">
        <v>293</v>
      </c>
      <c r="B31" s="17">
        <v>41</v>
      </c>
      <c r="C31" s="17">
        <v>4</v>
      </c>
      <c r="D31" s="17">
        <v>35</v>
      </c>
      <c r="E31" s="17">
        <v>6</v>
      </c>
      <c r="F31" s="17">
        <v>101</v>
      </c>
    </row>
    <row r="32" spans="1:6">
      <c r="A32" s="13" t="s">
        <v>294</v>
      </c>
      <c r="B32" s="17">
        <v>35</v>
      </c>
      <c r="C32" s="17">
        <v>22</v>
      </c>
      <c r="D32" s="17">
        <v>40</v>
      </c>
      <c r="E32" s="17">
        <v>6</v>
      </c>
      <c r="F32" s="17">
        <v>102</v>
      </c>
    </row>
    <row r="33" spans="1:6">
      <c r="A33" s="13" t="s">
        <v>295</v>
      </c>
      <c r="B33" s="17">
        <v>44</v>
      </c>
      <c r="C33" s="17">
        <v>31</v>
      </c>
      <c r="D33" s="17">
        <v>32</v>
      </c>
      <c r="E33" s="17">
        <v>6</v>
      </c>
      <c r="F33" s="17">
        <v>100</v>
      </c>
    </row>
    <row r="34" spans="1:6">
      <c r="A34" s="13" t="s">
        <v>296</v>
      </c>
      <c r="B34" s="17">
        <v>50</v>
      </c>
      <c r="C34" s="17">
        <v>48</v>
      </c>
      <c r="D34" s="17">
        <v>10</v>
      </c>
      <c r="E34" s="17">
        <v>6</v>
      </c>
      <c r="F34" s="17">
        <v>100</v>
      </c>
    </row>
    <row r="35" spans="1:6">
      <c r="A35" s="13" t="s">
        <v>297</v>
      </c>
      <c r="B35" s="17">
        <v>1</v>
      </c>
      <c r="C35" s="17">
        <v>28</v>
      </c>
      <c r="D35" s="17">
        <v>38</v>
      </c>
      <c r="E35" s="17">
        <v>6</v>
      </c>
      <c r="F35" s="17">
        <v>103</v>
      </c>
    </row>
    <row r="36" spans="1:6">
      <c r="A36" s="13" t="s">
        <v>298</v>
      </c>
      <c r="B36" s="17">
        <v>24</v>
      </c>
      <c r="C36" s="17">
        <v>7</v>
      </c>
      <c r="D36" s="17">
        <v>48</v>
      </c>
      <c r="E36" s="17">
        <v>6</v>
      </c>
      <c r="F36" s="17">
        <v>102</v>
      </c>
    </row>
    <row r="37" spans="1:6">
      <c r="A37" s="13" t="s">
        <v>299</v>
      </c>
      <c r="B37" s="17">
        <v>28</v>
      </c>
      <c r="C37" s="17">
        <v>31</v>
      </c>
      <c r="D37" s="17">
        <v>45</v>
      </c>
      <c r="E37" s="17">
        <v>6</v>
      </c>
      <c r="F37" s="17">
        <v>100</v>
      </c>
    </row>
    <row r="38" spans="1:6">
      <c r="A38" s="13" t="s">
        <v>300</v>
      </c>
      <c r="B38" s="17">
        <v>23</v>
      </c>
      <c r="C38" s="17">
        <v>50</v>
      </c>
      <c r="D38" s="17">
        <v>32</v>
      </c>
      <c r="E38" s="17">
        <v>6</v>
      </c>
      <c r="F38" s="17">
        <v>100</v>
      </c>
    </row>
    <row r="39" spans="1:6">
      <c r="A39" s="13" t="s">
        <v>301</v>
      </c>
      <c r="B39" s="17">
        <v>29</v>
      </c>
      <c r="C39" s="17">
        <v>34</v>
      </c>
      <c r="D39" s="17">
        <v>14</v>
      </c>
      <c r="E39" s="17">
        <v>6</v>
      </c>
      <c r="F39" s="17">
        <v>100</v>
      </c>
    </row>
    <row r="40" spans="1:6">
      <c r="A40" s="13" t="s">
        <v>302</v>
      </c>
      <c r="B40" s="17">
        <v>21</v>
      </c>
      <c r="C40" s="17">
        <v>47</v>
      </c>
      <c r="D40" s="17">
        <v>54</v>
      </c>
      <c r="E40" s="17">
        <v>6</v>
      </c>
      <c r="F40" s="17">
        <v>100</v>
      </c>
    </row>
    <row r="41" spans="1:6">
      <c r="A41" s="13" t="s">
        <v>303</v>
      </c>
      <c r="B41" s="17">
        <v>26</v>
      </c>
      <c r="C41" s="17">
        <v>43</v>
      </c>
      <c r="D41" s="17">
        <v>50</v>
      </c>
      <c r="E41" s="17">
        <v>6</v>
      </c>
      <c r="F41" s="17">
        <v>102</v>
      </c>
    </row>
    <row r="42" spans="1:6">
      <c r="A42" s="13" t="s">
        <v>304</v>
      </c>
      <c r="B42" s="17">
        <v>25</v>
      </c>
      <c r="C42" s="17">
        <v>24</v>
      </c>
      <c r="D42" s="17">
        <v>53</v>
      </c>
      <c r="E42" s="17">
        <v>6</v>
      </c>
      <c r="F42" s="17">
        <v>101</v>
      </c>
    </row>
    <row r="43" spans="1:6">
      <c r="A43" s="13" t="s">
        <v>305</v>
      </c>
      <c r="B43" s="17">
        <v>22</v>
      </c>
      <c r="C43" s="17">
        <v>40</v>
      </c>
      <c r="D43" s="17">
        <v>51</v>
      </c>
      <c r="E43" s="17">
        <v>6</v>
      </c>
      <c r="F43" s="17">
        <v>101</v>
      </c>
    </row>
    <row r="44" spans="1:6">
      <c r="A44" s="13" t="s">
        <v>306</v>
      </c>
      <c r="B44" s="17">
        <v>30</v>
      </c>
      <c r="C44" s="17">
        <v>51</v>
      </c>
      <c r="D44" s="17">
        <v>17</v>
      </c>
      <c r="E44" s="17">
        <v>6</v>
      </c>
      <c r="F44" s="17">
        <v>100</v>
      </c>
    </row>
    <row r="45" spans="1:6">
      <c r="A45" s="13" t="s">
        <v>307</v>
      </c>
      <c r="B45" s="17">
        <v>27</v>
      </c>
      <c r="C45" s="17">
        <v>54</v>
      </c>
      <c r="D45" s="17">
        <v>31</v>
      </c>
      <c r="E45" s="17">
        <v>6</v>
      </c>
      <c r="F45" s="17">
        <v>100</v>
      </c>
    </row>
    <row r="46" spans="1:6">
      <c r="A46" s="13" t="s">
        <v>308</v>
      </c>
      <c r="B46" s="17">
        <v>3</v>
      </c>
      <c r="C46" s="17">
        <v>19</v>
      </c>
      <c r="D46" s="17">
        <v>43</v>
      </c>
      <c r="E46" s="17">
        <v>6</v>
      </c>
      <c r="F46" s="17">
        <v>101</v>
      </c>
    </row>
    <row r="47" spans="1:6">
      <c r="A47" s="13" t="s">
        <v>309</v>
      </c>
      <c r="B47" s="17">
        <v>14</v>
      </c>
      <c r="C47" s="17">
        <v>3</v>
      </c>
      <c r="D47" s="17">
        <v>23</v>
      </c>
      <c r="E47" s="17">
        <v>6</v>
      </c>
      <c r="F47" s="17">
        <v>103</v>
      </c>
    </row>
    <row r="48" spans="1:6">
      <c r="A48" s="13" t="s">
        <v>310</v>
      </c>
      <c r="B48" s="17">
        <v>8</v>
      </c>
      <c r="C48" s="17">
        <v>24</v>
      </c>
      <c r="D48" s="17">
        <v>16</v>
      </c>
      <c r="E48" s="17">
        <v>3</v>
      </c>
      <c r="F48" s="17">
        <v>100</v>
      </c>
    </row>
    <row r="49" spans="1:6">
      <c r="A49" s="13" t="s">
        <v>311</v>
      </c>
      <c r="B49" s="17">
        <v>53</v>
      </c>
      <c r="C49" s="17">
        <v>53</v>
      </c>
      <c r="D49" s="17">
        <v>1</v>
      </c>
      <c r="E49" s="17">
        <v>6</v>
      </c>
      <c r="F49" s="17">
        <v>100</v>
      </c>
    </row>
    <row r="50" spans="1:6">
      <c r="A50" s="13" t="s">
        <v>312</v>
      </c>
      <c r="B50" s="17">
        <v>15</v>
      </c>
      <c r="C50" s="17">
        <v>34</v>
      </c>
      <c r="D50" s="17">
        <v>14</v>
      </c>
      <c r="E50" s="17">
        <v>6</v>
      </c>
      <c r="F50" s="17">
        <v>100</v>
      </c>
    </row>
    <row r="51" spans="1:6">
      <c r="A51" s="13" t="s">
        <v>313</v>
      </c>
      <c r="B51" s="17">
        <v>19</v>
      </c>
      <c r="C51" s="17">
        <v>43</v>
      </c>
      <c r="D51" s="17">
        <v>8</v>
      </c>
      <c r="E51" s="17">
        <v>6</v>
      </c>
      <c r="F51" s="17">
        <v>100</v>
      </c>
    </row>
    <row r="52" spans="1:6">
      <c r="A52" s="13" t="s">
        <v>314</v>
      </c>
      <c r="B52" s="17">
        <v>15</v>
      </c>
      <c r="C52" s="17">
        <v>19</v>
      </c>
      <c r="D52" s="17">
        <v>20</v>
      </c>
      <c r="E52" s="17">
        <v>6</v>
      </c>
      <c r="F52" s="17">
        <v>100</v>
      </c>
    </row>
    <row r="53" spans="1:6">
      <c r="A53" s="13" t="s">
        <v>315</v>
      </c>
      <c r="B53" s="17">
        <v>13</v>
      </c>
      <c r="C53" s="17">
        <v>8</v>
      </c>
      <c r="D53" s="17">
        <v>29</v>
      </c>
      <c r="E53" s="17">
        <v>6</v>
      </c>
      <c r="F53" s="17">
        <v>100</v>
      </c>
    </row>
    <row r="54" spans="1:6">
      <c r="A54" s="13" t="s">
        <v>316</v>
      </c>
      <c r="B54" s="17">
        <v>17</v>
      </c>
      <c r="C54" s="17">
        <v>15</v>
      </c>
      <c r="D54" s="17">
        <v>21</v>
      </c>
      <c r="E54" s="17">
        <v>6</v>
      </c>
      <c r="F54" s="17">
        <v>102</v>
      </c>
    </row>
    <row r="55" spans="1:6">
      <c r="A55" s="13" t="s">
        <v>317</v>
      </c>
      <c r="B55" s="17">
        <v>18</v>
      </c>
      <c r="C55" s="17">
        <v>42</v>
      </c>
      <c r="D55" s="17">
        <v>5</v>
      </c>
      <c r="E55" s="17">
        <v>3</v>
      </c>
      <c r="F55" s="17">
        <v>100</v>
      </c>
    </row>
    <row r="56" spans="1:6">
      <c r="A56" s="13" t="s">
        <v>318</v>
      </c>
      <c r="B56" s="17">
        <v>53</v>
      </c>
      <c r="C56" s="17">
        <v>55</v>
      </c>
      <c r="D56" s="17">
        <v>1</v>
      </c>
      <c r="E56" s="17">
        <v>6</v>
      </c>
      <c r="F56" s="17">
        <v>100</v>
      </c>
    </row>
    <row r="57" spans="1:6">
      <c r="A57" s="13" t="s">
        <v>319</v>
      </c>
      <c r="B57" s="17">
        <v>2</v>
      </c>
      <c r="C57" s="17">
        <v>11</v>
      </c>
      <c r="D57" s="17">
        <v>27</v>
      </c>
      <c r="E57" s="17">
        <v>6</v>
      </c>
      <c r="F57" s="17">
        <v>102</v>
      </c>
    </row>
    <row r="58" spans="1:6">
      <c r="A58" s="13" t="s">
        <v>320</v>
      </c>
      <c r="B58" s="17">
        <v>5</v>
      </c>
      <c r="C58" s="17">
        <v>2</v>
      </c>
      <c r="D58" s="17">
        <v>12</v>
      </c>
      <c r="E58" s="17">
        <v>6</v>
      </c>
      <c r="F58" s="17">
        <v>101</v>
      </c>
    </row>
    <row r="59" spans="1:6">
      <c r="A59" s="13" t="s">
        <v>321</v>
      </c>
      <c r="B59" s="17">
        <v>11</v>
      </c>
      <c r="C59" s="17">
        <v>22</v>
      </c>
      <c r="D59" s="17">
        <v>19</v>
      </c>
      <c r="E59" s="17">
        <v>2</v>
      </c>
      <c r="F59" s="17">
        <v>100</v>
      </c>
    </row>
    <row r="60" spans="1:6">
      <c r="A60" s="13" t="s">
        <v>322</v>
      </c>
      <c r="B60" s="17">
        <v>20</v>
      </c>
      <c r="C60" s="17">
        <v>51</v>
      </c>
      <c r="D60" s="17">
        <v>4</v>
      </c>
      <c r="E60" s="17">
        <v>6</v>
      </c>
      <c r="F60" s="17">
        <v>101</v>
      </c>
    </row>
    <row r="61" spans="1:6">
      <c r="A61" s="13" t="s">
        <v>323</v>
      </c>
      <c r="B61" s="17">
        <v>4</v>
      </c>
      <c r="C61" s="17">
        <v>31</v>
      </c>
      <c r="D61" s="17">
        <v>13</v>
      </c>
      <c r="E61" s="17">
        <v>6</v>
      </c>
      <c r="F61" s="17">
        <v>100</v>
      </c>
    </row>
    <row r="62" spans="1:6">
      <c r="A62" s="13" t="s">
        <v>324</v>
      </c>
      <c r="B62" s="17">
        <v>9</v>
      </c>
      <c r="C62" s="17">
        <v>48</v>
      </c>
      <c r="D62" s="17">
        <v>6</v>
      </c>
      <c r="E62" s="17">
        <v>6</v>
      </c>
      <c r="F62" s="17">
        <v>100</v>
      </c>
    </row>
    <row r="63" spans="1:6">
      <c r="A63" s="13" t="s">
        <v>325</v>
      </c>
      <c r="B63" s="17">
        <v>10</v>
      </c>
      <c r="C63" s="17">
        <v>17</v>
      </c>
      <c r="D63" s="17">
        <v>28</v>
      </c>
      <c r="E63" s="17">
        <v>6</v>
      </c>
      <c r="F63" s="17">
        <v>100</v>
      </c>
    </row>
    <row r="64" spans="1:6">
      <c r="A64" s="13" t="s">
        <v>326</v>
      </c>
      <c r="B64" s="17">
        <v>6</v>
      </c>
      <c r="C64" s="17">
        <v>6</v>
      </c>
      <c r="D64" s="17">
        <v>22</v>
      </c>
      <c r="E64" s="17">
        <v>6</v>
      </c>
      <c r="F64" s="17">
        <v>101</v>
      </c>
    </row>
    <row r="65" spans="1:6">
      <c r="A65" s="13" t="s">
        <v>327</v>
      </c>
      <c r="B65" s="17">
        <v>6</v>
      </c>
      <c r="C65" s="17">
        <v>13</v>
      </c>
      <c r="D65" s="17">
        <v>30</v>
      </c>
      <c r="E65" s="17">
        <v>6</v>
      </c>
      <c r="F65" s="17">
        <v>101</v>
      </c>
    </row>
    <row r="66" spans="1:6">
      <c r="A66" s="13" t="s">
        <v>328</v>
      </c>
      <c r="B66" s="17">
        <v>12</v>
      </c>
      <c r="C66" s="17">
        <v>43</v>
      </c>
      <c r="D66" s="17">
        <v>18</v>
      </c>
      <c r="E66" s="17">
        <v>6</v>
      </c>
      <c r="F66" s="17">
        <v>100</v>
      </c>
    </row>
    <row r="67" spans="1:6">
      <c r="A67" s="13" t="s">
        <v>329</v>
      </c>
      <c r="B67" s="17">
        <v>53</v>
      </c>
      <c r="C67" s="17">
        <v>41</v>
      </c>
      <c r="D67" s="17">
        <v>1</v>
      </c>
      <c r="E67" s="17">
        <v>6</v>
      </c>
      <c r="F67" s="17">
        <v>100</v>
      </c>
    </row>
    <row r="69" spans="1:6">
      <c r="A69" s="21" t="s">
        <v>385</v>
      </c>
      <c r="B69" s="51" t="s">
        <v>269</v>
      </c>
      <c r="C69" s="51" t="s">
        <v>270</v>
      </c>
      <c r="D69" s="51" t="s">
        <v>271</v>
      </c>
      <c r="E69" s="51" t="s">
        <v>272</v>
      </c>
    </row>
    <row r="70" spans="1:6">
      <c r="A70" s="22" t="s">
        <v>446</v>
      </c>
      <c r="B70" s="52"/>
      <c r="C70" s="52"/>
      <c r="D70" s="52"/>
      <c r="E70" s="52"/>
    </row>
    <row r="71" spans="1:6" ht="30">
      <c r="A71" s="13" t="s">
        <v>331</v>
      </c>
      <c r="B71" s="17" t="s">
        <v>447</v>
      </c>
      <c r="C71" s="17" t="s">
        <v>448</v>
      </c>
      <c r="D71" s="17" t="s">
        <v>449</v>
      </c>
      <c r="E71" s="17" t="s">
        <v>450</v>
      </c>
    </row>
    <row r="72" spans="1:6" ht="30">
      <c r="A72" s="13" t="s">
        <v>337</v>
      </c>
      <c r="B72" s="17" t="s">
        <v>451</v>
      </c>
      <c r="C72" s="17" t="s">
        <v>355</v>
      </c>
      <c r="D72" s="17" t="s">
        <v>355</v>
      </c>
      <c r="E72" s="17" t="s">
        <v>450</v>
      </c>
    </row>
    <row r="73" spans="1:6" ht="30">
      <c r="A73" s="13" t="s">
        <v>342</v>
      </c>
      <c r="B73" s="17" t="s">
        <v>452</v>
      </c>
      <c r="C73" s="17" t="s">
        <v>355</v>
      </c>
      <c r="D73" s="17" t="s">
        <v>355</v>
      </c>
      <c r="E73" s="17" t="s">
        <v>450</v>
      </c>
    </row>
    <row r="74" spans="1:6" ht="30">
      <c r="A74" s="13" t="s">
        <v>347</v>
      </c>
      <c r="B74" s="17" t="s">
        <v>453</v>
      </c>
      <c r="C74" s="17" t="s">
        <v>355</v>
      </c>
      <c r="D74" s="17" t="s">
        <v>355</v>
      </c>
      <c r="E74" s="17" t="s">
        <v>450</v>
      </c>
    </row>
    <row r="75" spans="1:6" ht="30">
      <c r="A75" s="13" t="s">
        <v>352</v>
      </c>
      <c r="B75" s="17" t="s">
        <v>453</v>
      </c>
      <c r="C75" s="17" t="s">
        <v>355</v>
      </c>
      <c r="D75" s="17" t="s">
        <v>454</v>
      </c>
      <c r="E75" s="17" t="s">
        <v>450</v>
      </c>
    </row>
    <row r="76" spans="1:6" ht="30">
      <c r="A76" s="13" t="s">
        <v>357</v>
      </c>
      <c r="B76" s="17" t="s">
        <v>453</v>
      </c>
      <c r="C76" s="17" t="s">
        <v>355</v>
      </c>
      <c r="D76" s="17" t="s">
        <v>454</v>
      </c>
      <c r="E76" s="17" t="s">
        <v>450</v>
      </c>
    </row>
    <row r="77" spans="1:6" ht="30">
      <c r="A77" s="13" t="s">
        <v>392</v>
      </c>
      <c r="B77" s="17" t="s">
        <v>453</v>
      </c>
      <c r="C77" s="17" t="s">
        <v>355</v>
      </c>
      <c r="D77" s="17" t="s">
        <v>454</v>
      </c>
      <c r="E77" s="17" t="s">
        <v>358</v>
      </c>
    </row>
    <row r="78" spans="1:6" ht="30">
      <c r="A78" s="13" t="s">
        <v>393</v>
      </c>
      <c r="B78" s="17" t="s">
        <v>453</v>
      </c>
      <c r="C78" s="17" t="s">
        <v>455</v>
      </c>
      <c r="D78" s="17" t="s">
        <v>454</v>
      </c>
      <c r="E78" s="17" t="s">
        <v>358</v>
      </c>
    </row>
    <row r="79" spans="1:6" ht="30">
      <c r="A79" s="13" t="s">
        <v>395</v>
      </c>
      <c r="B79" s="17" t="s">
        <v>453</v>
      </c>
      <c r="C79" s="17" t="s">
        <v>455</v>
      </c>
      <c r="D79" s="17" t="s">
        <v>454</v>
      </c>
      <c r="E79" s="17" t="s">
        <v>358</v>
      </c>
    </row>
    <row r="80" spans="1:6" ht="30">
      <c r="A80" s="13" t="s">
        <v>396</v>
      </c>
      <c r="B80" s="17" t="s">
        <v>453</v>
      </c>
      <c r="C80" s="17" t="s">
        <v>455</v>
      </c>
      <c r="D80" s="17" t="s">
        <v>454</v>
      </c>
      <c r="E80" s="17" t="s">
        <v>358</v>
      </c>
    </row>
    <row r="81" spans="1:5" ht="30">
      <c r="A81" s="13" t="s">
        <v>397</v>
      </c>
      <c r="B81" s="17" t="s">
        <v>453</v>
      </c>
      <c r="C81" s="17" t="s">
        <v>455</v>
      </c>
      <c r="D81" s="17" t="s">
        <v>454</v>
      </c>
      <c r="E81" s="17" t="s">
        <v>358</v>
      </c>
    </row>
    <row r="82" spans="1:5" ht="30">
      <c r="A82" s="13" t="s">
        <v>398</v>
      </c>
      <c r="B82" s="17" t="s">
        <v>453</v>
      </c>
      <c r="C82" s="17" t="s">
        <v>455</v>
      </c>
      <c r="D82" s="17" t="s">
        <v>454</v>
      </c>
      <c r="E82" s="17" t="s">
        <v>358</v>
      </c>
    </row>
    <row r="83" spans="1:5" ht="30">
      <c r="A83" s="13" t="s">
        <v>399</v>
      </c>
      <c r="B83" s="17" t="s">
        <v>453</v>
      </c>
      <c r="C83" s="17" t="s">
        <v>454</v>
      </c>
      <c r="D83" s="17" t="s">
        <v>454</v>
      </c>
      <c r="E83" s="17" t="s">
        <v>358</v>
      </c>
    </row>
    <row r="84" spans="1:5" ht="30">
      <c r="A84" s="13" t="s">
        <v>400</v>
      </c>
      <c r="B84" s="17" t="s">
        <v>453</v>
      </c>
      <c r="C84" s="17" t="s">
        <v>454</v>
      </c>
      <c r="D84" s="17" t="s">
        <v>454</v>
      </c>
      <c r="E84" s="17" t="s">
        <v>358</v>
      </c>
    </row>
    <row r="85" spans="1:5" ht="30">
      <c r="A85" s="13" t="s">
        <v>401</v>
      </c>
      <c r="B85" s="17" t="s">
        <v>453</v>
      </c>
      <c r="C85" s="17" t="s">
        <v>454</v>
      </c>
      <c r="D85" s="17" t="s">
        <v>454</v>
      </c>
      <c r="E85" s="17" t="s">
        <v>358</v>
      </c>
    </row>
    <row r="86" spans="1:5" ht="30">
      <c r="A86" s="13" t="s">
        <v>402</v>
      </c>
      <c r="B86" s="17" t="s">
        <v>453</v>
      </c>
      <c r="C86" s="17" t="s">
        <v>454</v>
      </c>
      <c r="D86" s="17" t="s">
        <v>454</v>
      </c>
      <c r="E86" s="17" t="s">
        <v>358</v>
      </c>
    </row>
    <row r="87" spans="1:5" ht="30">
      <c r="A87" s="13" t="s">
        <v>403</v>
      </c>
      <c r="B87" s="17" t="s">
        <v>453</v>
      </c>
      <c r="C87" s="17" t="s">
        <v>454</v>
      </c>
      <c r="D87" s="17" t="s">
        <v>454</v>
      </c>
      <c r="E87" s="17" t="s">
        <v>358</v>
      </c>
    </row>
    <row r="88" spans="1:5" ht="30">
      <c r="A88" s="13" t="s">
        <v>404</v>
      </c>
      <c r="B88" s="17" t="s">
        <v>453</v>
      </c>
      <c r="C88" s="17" t="s">
        <v>454</v>
      </c>
      <c r="D88" s="17" t="s">
        <v>454</v>
      </c>
      <c r="E88" s="17" t="s">
        <v>358</v>
      </c>
    </row>
    <row r="89" spans="1:5" ht="30">
      <c r="A89" s="13" t="s">
        <v>405</v>
      </c>
      <c r="B89" s="17" t="s">
        <v>453</v>
      </c>
      <c r="C89" s="17" t="s">
        <v>454</v>
      </c>
      <c r="D89" s="17" t="s">
        <v>454</v>
      </c>
      <c r="E89" s="17" t="s">
        <v>358</v>
      </c>
    </row>
    <row r="90" spans="1:5" ht="30">
      <c r="A90" s="13" t="s">
        <v>406</v>
      </c>
      <c r="B90" s="17" t="s">
        <v>453</v>
      </c>
      <c r="C90" s="17" t="s">
        <v>454</v>
      </c>
      <c r="D90" s="17" t="s">
        <v>454</v>
      </c>
      <c r="E90" s="17" t="s">
        <v>358</v>
      </c>
    </row>
    <row r="91" spans="1:5" ht="30">
      <c r="A91" s="13" t="s">
        <v>407</v>
      </c>
      <c r="B91" s="17" t="s">
        <v>453</v>
      </c>
      <c r="C91" s="17" t="s">
        <v>454</v>
      </c>
      <c r="D91" s="17" t="s">
        <v>454</v>
      </c>
      <c r="E91" s="17" t="s">
        <v>358</v>
      </c>
    </row>
    <row r="92" spans="1:5" ht="30">
      <c r="A92" s="13" t="s">
        <v>408</v>
      </c>
      <c r="B92" s="17" t="s">
        <v>453</v>
      </c>
      <c r="C92" s="17" t="s">
        <v>454</v>
      </c>
      <c r="D92" s="17" t="s">
        <v>454</v>
      </c>
      <c r="E92" s="17" t="s">
        <v>358</v>
      </c>
    </row>
    <row r="93" spans="1:5" ht="30">
      <c r="A93" s="13" t="s">
        <v>409</v>
      </c>
      <c r="B93" s="17" t="s">
        <v>453</v>
      </c>
      <c r="C93" s="17" t="s">
        <v>454</v>
      </c>
      <c r="D93" s="17" t="s">
        <v>454</v>
      </c>
      <c r="E93" s="17" t="s">
        <v>358</v>
      </c>
    </row>
    <row r="94" spans="1:5" ht="30">
      <c r="A94" s="13" t="s">
        <v>410</v>
      </c>
      <c r="B94" s="17" t="s">
        <v>453</v>
      </c>
      <c r="C94" s="17" t="s">
        <v>454</v>
      </c>
      <c r="D94" s="17" t="s">
        <v>454</v>
      </c>
      <c r="E94" s="17" t="s">
        <v>358</v>
      </c>
    </row>
    <row r="95" spans="1:5" ht="30">
      <c r="A95" s="13" t="s">
        <v>411</v>
      </c>
      <c r="B95" s="17" t="s">
        <v>453</v>
      </c>
      <c r="C95" s="17" t="s">
        <v>454</v>
      </c>
      <c r="D95" s="17" t="s">
        <v>454</v>
      </c>
      <c r="E95" s="17" t="s">
        <v>358</v>
      </c>
    </row>
    <row r="96" spans="1:5" ht="30">
      <c r="A96" s="13" t="s">
        <v>412</v>
      </c>
      <c r="B96" s="17" t="s">
        <v>453</v>
      </c>
      <c r="C96" s="17" t="s">
        <v>454</v>
      </c>
      <c r="D96" s="17" t="s">
        <v>454</v>
      </c>
      <c r="E96" s="17" t="s">
        <v>358</v>
      </c>
    </row>
    <row r="97" spans="1:5" ht="30">
      <c r="A97" s="13" t="s">
        <v>413</v>
      </c>
      <c r="B97" s="17" t="s">
        <v>453</v>
      </c>
      <c r="C97" s="17" t="s">
        <v>454</v>
      </c>
      <c r="D97" s="17" t="s">
        <v>454</v>
      </c>
      <c r="E97" s="17" t="s">
        <v>358</v>
      </c>
    </row>
    <row r="98" spans="1:5" ht="30">
      <c r="A98" s="13" t="s">
        <v>414</v>
      </c>
      <c r="B98" s="17" t="s">
        <v>453</v>
      </c>
      <c r="C98" s="17" t="s">
        <v>454</v>
      </c>
      <c r="D98" s="17" t="s">
        <v>454</v>
      </c>
      <c r="E98" s="17" t="s">
        <v>358</v>
      </c>
    </row>
    <row r="99" spans="1:5" ht="30">
      <c r="A99" s="13" t="s">
        <v>415</v>
      </c>
      <c r="B99" s="17" t="s">
        <v>453</v>
      </c>
      <c r="C99" s="17" t="s">
        <v>454</v>
      </c>
      <c r="D99" s="17" t="s">
        <v>454</v>
      </c>
      <c r="E99" s="17" t="s">
        <v>358</v>
      </c>
    </row>
    <row r="100" spans="1:5" ht="30">
      <c r="A100" s="13" t="s">
        <v>416</v>
      </c>
      <c r="B100" s="17" t="s">
        <v>453</v>
      </c>
      <c r="C100" s="17" t="s">
        <v>454</v>
      </c>
      <c r="D100" s="17" t="s">
        <v>454</v>
      </c>
      <c r="E100" s="17" t="s">
        <v>358</v>
      </c>
    </row>
    <row r="101" spans="1:5" ht="30">
      <c r="A101" s="13" t="s">
        <v>417</v>
      </c>
      <c r="B101" s="17" t="s">
        <v>453</v>
      </c>
      <c r="C101" s="17" t="s">
        <v>454</v>
      </c>
      <c r="D101" s="17" t="s">
        <v>454</v>
      </c>
      <c r="E101" s="17" t="s">
        <v>358</v>
      </c>
    </row>
    <row r="102" spans="1:5" ht="30">
      <c r="A102" s="13" t="s">
        <v>418</v>
      </c>
      <c r="B102" s="17" t="s">
        <v>453</v>
      </c>
      <c r="C102" s="17" t="s">
        <v>454</v>
      </c>
      <c r="D102" s="17" t="s">
        <v>454</v>
      </c>
      <c r="E102" s="17" t="s">
        <v>358</v>
      </c>
    </row>
    <row r="103" spans="1:5" ht="30">
      <c r="A103" s="13" t="s">
        <v>419</v>
      </c>
      <c r="B103" s="17" t="s">
        <v>453</v>
      </c>
      <c r="C103" s="17" t="s">
        <v>454</v>
      </c>
      <c r="D103" s="17" t="s">
        <v>454</v>
      </c>
      <c r="E103" s="17" t="s">
        <v>358</v>
      </c>
    </row>
    <row r="104" spans="1:5" ht="30">
      <c r="A104" s="13" t="s">
        <v>420</v>
      </c>
      <c r="B104" s="17" t="s">
        <v>453</v>
      </c>
      <c r="C104" s="17" t="s">
        <v>454</v>
      </c>
      <c r="D104" s="17" t="s">
        <v>454</v>
      </c>
      <c r="E104" s="17" t="s">
        <v>358</v>
      </c>
    </row>
    <row r="105" spans="1:5" ht="30">
      <c r="A105" s="13" t="s">
        <v>421</v>
      </c>
      <c r="B105" s="17" t="s">
        <v>453</v>
      </c>
      <c r="C105" s="17" t="s">
        <v>454</v>
      </c>
      <c r="D105" s="17" t="s">
        <v>454</v>
      </c>
      <c r="E105" s="17" t="s">
        <v>358</v>
      </c>
    </row>
    <row r="106" spans="1:5" ht="30">
      <c r="A106" s="13" t="s">
        <v>422</v>
      </c>
      <c r="B106" s="17" t="s">
        <v>453</v>
      </c>
      <c r="C106" s="17" t="s">
        <v>454</v>
      </c>
      <c r="D106" s="17" t="s">
        <v>454</v>
      </c>
      <c r="E106" s="17" t="s">
        <v>358</v>
      </c>
    </row>
    <row r="107" spans="1:5" ht="30">
      <c r="A107" s="13" t="s">
        <v>423</v>
      </c>
      <c r="B107" s="17" t="s">
        <v>456</v>
      </c>
      <c r="C107" s="17" t="s">
        <v>454</v>
      </c>
      <c r="D107" s="17" t="s">
        <v>454</v>
      </c>
      <c r="E107" s="17" t="s">
        <v>358</v>
      </c>
    </row>
    <row r="108" spans="1:5" ht="30">
      <c r="A108" s="13" t="s">
        <v>424</v>
      </c>
      <c r="B108" s="17" t="s">
        <v>456</v>
      </c>
      <c r="C108" s="17" t="s">
        <v>454</v>
      </c>
      <c r="D108" s="17" t="s">
        <v>454</v>
      </c>
      <c r="E108" s="17" t="s">
        <v>358</v>
      </c>
    </row>
    <row r="109" spans="1:5" ht="30">
      <c r="A109" s="13" t="s">
        <v>425</v>
      </c>
      <c r="B109" s="17" t="s">
        <v>457</v>
      </c>
      <c r="C109" s="17" t="s">
        <v>454</v>
      </c>
      <c r="D109" s="17" t="s">
        <v>454</v>
      </c>
      <c r="E109" s="17" t="s">
        <v>358</v>
      </c>
    </row>
    <row r="110" spans="1:5" ht="30">
      <c r="A110" s="13" t="s">
        <v>426</v>
      </c>
      <c r="B110" s="17" t="s">
        <v>457</v>
      </c>
      <c r="C110" s="17" t="s">
        <v>454</v>
      </c>
      <c r="D110" s="17" t="s">
        <v>454</v>
      </c>
      <c r="E110" s="17" t="s">
        <v>358</v>
      </c>
    </row>
    <row r="111" spans="1:5" ht="30">
      <c r="A111" s="13" t="s">
        <v>427</v>
      </c>
      <c r="B111" s="17" t="s">
        <v>457</v>
      </c>
      <c r="C111" s="17" t="s">
        <v>454</v>
      </c>
      <c r="D111" s="17" t="s">
        <v>454</v>
      </c>
      <c r="E111" s="17" t="s">
        <v>358</v>
      </c>
    </row>
    <row r="112" spans="1:5" ht="30">
      <c r="A112" s="13" t="s">
        <v>428</v>
      </c>
      <c r="B112" s="17" t="s">
        <v>457</v>
      </c>
      <c r="C112" s="17" t="s">
        <v>454</v>
      </c>
      <c r="D112" s="17" t="s">
        <v>454</v>
      </c>
      <c r="E112" s="17" t="s">
        <v>358</v>
      </c>
    </row>
    <row r="113" spans="1:5" ht="30">
      <c r="A113" s="13" t="s">
        <v>429</v>
      </c>
      <c r="B113" s="17" t="s">
        <v>457</v>
      </c>
      <c r="C113" s="17" t="s">
        <v>454</v>
      </c>
      <c r="D113" s="17" t="s">
        <v>454</v>
      </c>
      <c r="E113" s="17" t="s">
        <v>358</v>
      </c>
    </row>
    <row r="114" spans="1:5" ht="30">
      <c r="A114" s="13" t="s">
        <v>430</v>
      </c>
      <c r="B114" s="17" t="s">
        <v>457</v>
      </c>
      <c r="C114" s="17" t="s">
        <v>454</v>
      </c>
      <c r="D114" s="17" t="s">
        <v>454</v>
      </c>
      <c r="E114" s="17" t="s">
        <v>358</v>
      </c>
    </row>
    <row r="115" spans="1:5" ht="30">
      <c r="A115" s="13" t="s">
        <v>431</v>
      </c>
      <c r="B115" s="17" t="s">
        <v>457</v>
      </c>
      <c r="C115" s="17" t="s">
        <v>454</v>
      </c>
      <c r="D115" s="17" t="s">
        <v>454</v>
      </c>
      <c r="E115" s="17" t="s">
        <v>358</v>
      </c>
    </row>
    <row r="116" spans="1:5" ht="30">
      <c r="A116" s="13" t="s">
        <v>432</v>
      </c>
      <c r="B116" s="17" t="s">
        <v>457</v>
      </c>
      <c r="C116" s="17" t="s">
        <v>454</v>
      </c>
      <c r="D116" s="17" t="s">
        <v>454</v>
      </c>
      <c r="E116" s="17" t="s">
        <v>358</v>
      </c>
    </row>
    <row r="117" spans="1:5" ht="30">
      <c r="A117" s="13" t="s">
        <v>433</v>
      </c>
      <c r="B117" s="17" t="s">
        <v>457</v>
      </c>
      <c r="C117" s="17" t="s">
        <v>454</v>
      </c>
      <c r="D117" s="17" t="s">
        <v>454</v>
      </c>
      <c r="E117" s="17" t="s">
        <v>358</v>
      </c>
    </row>
    <row r="118" spans="1:5" ht="30">
      <c r="A118" s="13" t="s">
        <v>434</v>
      </c>
      <c r="B118" s="17" t="s">
        <v>457</v>
      </c>
      <c r="C118" s="17" t="s">
        <v>454</v>
      </c>
      <c r="D118" s="17" t="s">
        <v>454</v>
      </c>
      <c r="E118" s="17" t="s">
        <v>358</v>
      </c>
    </row>
    <row r="119" spans="1:5" ht="30">
      <c r="A119" s="13" t="s">
        <v>435</v>
      </c>
      <c r="B119" s="17" t="s">
        <v>457</v>
      </c>
      <c r="C119" s="17" t="s">
        <v>454</v>
      </c>
      <c r="D119" s="17" t="s">
        <v>454</v>
      </c>
      <c r="E119" s="17" t="s">
        <v>358</v>
      </c>
    </row>
    <row r="120" spans="1:5" ht="30">
      <c r="A120" s="13" t="s">
        <v>436</v>
      </c>
      <c r="B120" s="17" t="s">
        <v>457</v>
      </c>
      <c r="C120" s="17" t="s">
        <v>358</v>
      </c>
      <c r="D120" s="17" t="s">
        <v>454</v>
      </c>
      <c r="E120" s="17" t="s">
        <v>358</v>
      </c>
    </row>
    <row r="121" spans="1:5" ht="30">
      <c r="A121" s="13" t="s">
        <v>437</v>
      </c>
      <c r="B121" s="17" t="s">
        <v>457</v>
      </c>
      <c r="C121" s="17" t="s">
        <v>358</v>
      </c>
      <c r="D121" s="17" t="s">
        <v>458</v>
      </c>
      <c r="E121" s="17" t="s">
        <v>358</v>
      </c>
    </row>
    <row r="122" spans="1:5" ht="30">
      <c r="A122" s="13" t="s">
        <v>438</v>
      </c>
      <c r="B122" s="17" t="s">
        <v>457</v>
      </c>
      <c r="C122" s="17" t="s">
        <v>358</v>
      </c>
      <c r="D122" s="17" t="s">
        <v>458</v>
      </c>
      <c r="E122" s="17" t="s">
        <v>358</v>
      </c>
    </row>
    <row r="123" spans="1:5" ht="30">
      <c r="A123" s="13" t="s">
        <v>439</v>
      </c>
      <c r="B123" s="17" t="s">
        <v>358</v>
      </c>
      <c r="C123" s="17" t="s">
        <v>358</v>
      </c>
      <c r="D123" s="17" t="s">
        <v>458</v>
      </c>
      <c r="E123" s="17" t="s">
        <v>358</v>
      </c>
    </row>
    <row r="124" spans="1:5" ht="30">
      <c r="A124" s="13" t="s">
        <v>440</v>
      </c>
      <c r="B124" s="17" t="s">
        <v>358</v>
      </c>
      <c r="C124" s="17" t="s">
        <v>358</v>
      </c>
      <c r="D124" s="17" t="s">
        <v>358</v>
      </c>
      <c r="E124" s="17" t="s">
        <v>358</v>
      </c>
    </row>
    <row r="125" spans="1:5" ht="30">
      <c r="A125" s="13" t="s">
        <v>441</v>
      </c>
      <c r="B125" s="17" t="s">
        <v>358</v>
      </c>
      <c r="C125" s="17" t="s">
        <v>358</v>
      </c>
      <c r="D125" s="17" t="s">
        <v>358</v>
      </c>
      <c r="E125" s="17" t="s">
        <v>358</v>
      </c>
    </row>
    <row r="127" spans="1:5">
      <c r="A127" s="21" t="s">
        <v>385</v>
      </c>
      <c r="B127" s="51" t="s">
        <v>269</v>
      </c>
      <c r="C127" s="51" t="s">
        <v>270</v>
      </c>
      <c r="D127" s="51" t="s">
        <v>271</v>
      </c>
      <c r="E127" s="51" t="s">
        <v>272</v>
      </c>
    </row>
    <row r="128" spans="1:5">
      <c r="A128" s="22" t="s">
        <v>446</v>
      </c>
      <c r="B128" s="52"/>
      <c r="C128" s="52"/>
      <c r="D128" s="52"/>
      <c r="E128" s="52"/>
    </row>
    <row r="129" spans="1:5">
      <c r="A129" s="13" t="s">
        <v>331</v>
      </c>
      <c r="B129" s="17">
        <v>26.4</v>
      </c>
      <c r="C129" s="17">
        <v>-15</v>
      </c>
      <c r="D129" s="17">
        <v>25.4</v>
      </c>
      <c r="E129" s="17">
        <v>24.4</v>
      </c>
    </row>
    <row r="130" spans="1:5">
      <c r="A130" s="13" t="s">
        <v>337</v>
      </c>
      <c r="B130" s="17">
        <v>25.4</v>
      </c>
      <c r="C130" s="17">
        <v>-23</v>
      </c>
      <c r="D130" s="17">
        <v>-23</v>
      </c>
      <c r="E130" s="17">
        <v>24.4</v>
      </c>
    </row>
    <row r="131" spans="1:5">
      <c r="A131" s="13" t="s">
        <v>342</v>
      </c>
      <c r="B131" s="17">
        <v>24.9</v>
      </c>
      <c r="C131" s="17">
        <v>-23</v>
      </c>
      <c r="D131" s="17">
        <v>-23</v>
      </c>
      <c r="E131" s="17">
        <v>24.4</v>
      </c>
    </row>
    <row r="132" spans="1:5">
      <c r="A132" s="13" t="s">
        <v>347</v>
      </c>
      <c r="B132" s="17">
        <v>24.4</v>
      </c>
      <c r="C132" s="17">
        <v>-23</v>
      </c>
      <c r="D132" s="17">
        <v>-23</v>
      </c>
      <c r="E132" s="17">
        <v>24.4</v>
      </c>
    </row>
    <row r="133" spans="1:5">
      <c r="A133" s="13" t="s">
        <v>352</v>
      </c>
      <c r="B133" s="17">
        <v>24.4</v>
      </c>
      <c r="C133" s="17">
        <v>-23</v>
      </c>
      <c r="D133" s="17">
        <v>-24</v>
      </c>
      <c r="E133" s="17">
        <v>24.4</v>
      </c>
    </row>
    <row r="134" spans="1:5">
      <c r="A134" s="13" t="s">
        <v>357</v>
      </c>
      <c r="B134" s="17">
        <v>24.4</v>
      </c>
      <c r="C134" s="17">
        <v>-23</v>
      </c>
      <c r="D134" s="17">
        <v>-24</v>
      </c>
      <c r="E134" s="17">
        <v>24.4</v>
      </c>
    </row>
    <row r="135" spans="1:5">
      <c r="A135" s="13" t="s">
        <v>392</v>
      </c>
      <c r="B135" s="17">
        <v>24.4</v>
      </c>
      <c r="C135" s="17">
        <v>-23</v>
      </c>
      <c r="D135" s="17">
        <v>-24</v>
      </c>
      <c r="E135" s="17">
        <v>-25</v>
      </c>
    </row>
    <row r="136" spans="1:5">
      <c r="A136" s="13" t="s">
        <v>393</v>
      </c>
      <c r="B136" s="17">
        <v>24.4</v>
      </c>
      <c r="C136" s="17">
        <v>-23.5</v>
      </c>
      <c r="D136" s="17">
        <v>-24</v>
      </c>
      <c r="E136" s="17">
        <v>-25</v>
      </c>
    </row>
    <row r="137" spans="1:5">
      <c r="A137" s="13" t="s">
        <v>395</v>
      </c>
      <c r="B137" s="17">
        <v>24.4</v>
      </c>
      <c r="C137" s="17">
        <v>-23.5</v>
      </c>
      <c r="D137" s="17">
        <v>-24</v>
      </c>
      <c r="E137" s="17">
        <v>-25</v>
      </c>
    </row>
    <row r="138" spans="1:5">
      <c r="A138" s="13" t="s">
        <v>396</v>
      </c>
      <c r="B138" s="17">
        <v>24.4</v>
      </c>
      <c r="C138" s="17">
        <v>-23.5</v>
      </c>
      <c r="D138" s="17">
        <v>-24</v>
      </c>
      <c r="E138" s="17">
        <v>-25</v>
      </c>
    </row>
    <row r="139" spans="1:5">
      <c r="A139" s="13" t="s">
        <v>397</v>
      </c>
      <c r="B139" s="17">
        <v>24.4</v>
      </c>
      <c r="C139" s="17">
        <v>-23.5</v>
      </c>
      <c r="D139" s="17">
        <v>-24</v>
      </c>
      <c r="E139" s="17">
        <v>-25</v>
      </c>
    </row>
    <row r="140" spans="1:5">
      <c r="A140" s="13" t="s">
        <v>398</v>
      </c>
      <c r="B140" s="17">
        <v>24.4</v>
      </c>
      <c r="C140" s="17">
        <v>-23.5</v>
      </c>
      <c r="D140" s="17">
        <v>-24</v>
      </c>
      <c r="E140" s="17">
        <v>-25</v>
      </c>
    </row>
    <row r="141" spans="1:5">
      <c r="A141" s="13" t="s">
        <v>399</v>
      </c>
      <c r="B141" s="17">
        <v>24.4</v>
      </c>
      <c r="C141" s="17">
        <v>-24</v>
      </c>
      <c r="D141" s="17">
        <v>-24</v>
      </c>
      <c r="E141" s="17">
        <v>-25</v>
      </c>
    </row>
    <row r="142" spans="1:5">
      <c r="A142" s="13" t="s">
        <v>400</v>
      </c>
      <c r="B142" s="17">
        <v>24.4</v>
      </c>
      <c r="C142" s="17">
        <v>-24</v>
      </c>
      <c r="D142" s="17">
        <v>-24</v>
      </c>
      <c r="E142" s="17">
        <v>-25</v>
      </c>
    </row>
    <row r="143" spans="1:5">
      <c r="A143" s="13" t="s">
        <v>401</v>
      </c>
      <c r="B143" s="17">
        <v>24.4</v>
      </c>
      <c r="C143" s="17">
        <v>-24</v>
      </c>
      <c r="D143" s="17">
        <v>-24</v>
      </c>
      <c r="E143" s="17">
        <v>-25</v>
      </c>
    </row>
    <row r="144" spans="1:5">
      <c r="A144" s="13" t="s">
        <v>402</v>
      </c>
      <c r="B144" s="17">
        <v>24.4</v>
      </c>
      <c r="C144" s="17">
        <v>-24</v>
      </c>
      <c r="D144" s="17">
        <v>-24</v>
      </c>
      <c r="E144" s="17">
        <v>-25</v>
      </c>
    </row>
    <row r="145" spans="1:5">
      <c r="A145" s="13" t="s">
        <v>403</v>
      </c>
      <c r="B145" s="17">
        <v>24.4</v>
      </c>
      <c r="C145" s="17">
        <v>-24</v>
      </c>
      <c r="D145" s="17">
        <v>-24</v>
      </c>
      <c r="E145" s="17">
        <v>-25</v>
      </c>
    </row>
    <row r="146" spans="1:5">
      <c r="A146" s="13" t="s">
        <v>404</v>
      </c>
      <c r="B146" s="17">
        <v>24.4</v>
      </c>
      <c r="C146" s="17">
        <v>-24</v>
      </c>
      <c r="D146" s="17">
        <v>-24</v>
      </c>
      <c r="E146" s="17">
        <v>-25</v>
      </c>
    </row>
    <row r="147" spans="1:5">
      <c r="A147" s="13" t="s">
        <v>405</v>
      </c>
      <c r="B147" s="17">
        <v>24.4</v>
      </c>
      <c r="C147" s="17">
        <v>-24</v>
      </c>
      <c r="D147" s="17">
        <v>-24</v>
      </c>
      <c r="E147" s="17">
        <v>-25</v>
      </c>
    </row>
    <row r="148" spans="1:5">
      <c r="A148" s="13" t="s">
        <v>406</v>
      </c>
      <c r="B148" s="17">
        <v>24.4</v>
      </c>
      <c r="C148" s="17">
        <v>-24</v>
      </c>
      <c r="D148" s="17">
        <v>-24</v>
      </c>
      <c r="E148" s="17">
        <v>-25</v>
      </c>
    </row>
    <row r="149" spans="1:5">
      <c r="A149" s="13" t="s">
        <v>407</v>
      </c>
      <c r="B149" s="17">
        <v>24.4</v>
      </c>
      <c r="C149" s="17">
        <v>-24</v>
      </c>
      <c r="D149" s="17">
        <v>-24</v>
      </c>
      <c r="E149" s="17">
        <v>-25</v>
      </c>
    </row>
    <row r="150" spans="1:5">
      <c r="A150" s="13" t="s">
        <v>408</v>
      </c>
      <c r="B150" s="17">
        <v>24.4</v>
      </c>
      <c r="C150" s="17">
        <v>-24</v>
      </c>
      <c r="D150" s="17">
        <v>-24</v>
      </c>
      <c r="E150" s="17">
        <v>-25</v>
      </c>
    </row>
    <row r="151" spans="1:5">
      <c r="A151" s="13" t="s">
        <v>409</v>
      </c>
      <c r="B151" s="17">
        <v>24.4</v>
      </c>
      <c r="C151" s="17">
        <v>-24</v>
      </c>
      <c r="D151" s="17">
        <v>-24</v>
      </c>
      <c r="E151" s="17">
        <v>-25</v>
      </c>
    </row>
    <row r="152" spans="1:5">
      <c r="A152" s="13" t="s">
        <v>410</v>
      </c>
      <c r="B152" s="17">
        <v>24.4</v>
      </c>
      <c r="C152" s="17">
        <v>-24</v>
      </c>
      <c r="D152" s="17">
        <v>-24</v>
      </c>
      <c r="E152" s="17">
        <v>-25</v>
      </c>
    </row>
    <row r="153" spans="1:5">
      <c r="A153" s="13" t="s">
        <v>411</v>
      </c>
      <c r="B153" s="17">
        <v>24.4</v>
      </c>
      <c r="C153" s="17">
        <v>-24</v>
      </c>
      <c r="D153" s="17">
        <v>-24</v>
      </c>
      <c r="E153" s="17">
        <v>-25</v>
      </c>
    </row>
    <row r="154" spans="1:5">
      <c r="A154" s="13" t="s">
        <v>412</v>
      </c>
      <c r="B154" s="17">
        <v>24.4</v>
      </c>
      <c r="C154" s="17">
        <v>-24</v>
      </c>
      <c r="D154" s="17">
        <v>-24</v>
      </c>
      <c r="E154" s="17">
        <v>-25</v>
      </c>
    </row>
    <row r="155" spans="1:5">
      <c r="A155" s="13" t="s">
        <v>413</v>
      </c>
      <c r="B155" s="17">
        <v>24.4</v>
      </c>
      <c r="C155" s="17">
        <v>-24</v>
      </c>
      <c r="D155" s="17">
        <v>-24</v>
      </c>
      <c r="E155" s="17">
        <v>-25</v>
      </c>
    </row>
    <row r="156" spans="1:5">
      <c r="A156" s="13" t="s">
        <v>414</v>
      </c>
      <c r="B156" s="17">
        <v>24.4</v>
      </c>
      <c r="C156" s="17">
        <v>-24</v>
      </c>
      <c r="D156" s="17">
        <v>-24</v>
      </c>
      <c r="E156" s="17">
        <v>-25</v>
      </c>
    </row>
    <row r="157" spans="1:5">
      <c r="A157" s="13" t="s">
        <v>415</v>
      </c>
      <c r="B157" s="17">
        <v>24.4</v>
      </c>
      <c r="C157" s="17">
        <v>-24</v>
      </c>
      <c r="D157" s="17">
        <v>-24</v>
      </c>
      <c r="E157" s="17">
        <v>-25</v>
      </c>
    </row>
    <row r="158" spans="1:5">
      <c r="A158" s="13" t="s">
        <v>416</v>
      </c>
      <c r="B158" s="17">
        <v>24.4</v>
      </c>
      <c r="C158" s="17">
        <v>-24</v>
      </c>
      <c r="D158" s="17">
        <v>-24</v>
      </c>
      <c r="E158" s="17">
        <v>-25</v>
      </c>
    </row>
    <row r="159" spans="1:5">
      <c r="A159" s="13" t="s">
        <v>417</v>
      </c>
      <c r="B159" s="17">
        <v>24.4</v>
      </c>
      <c r="C159" s="17">
        <v>-24</v>
      </c>
      <c r="D159" s="17">
        <v>-24</v>
      </c>
      <c r="E159" s="17">
        <v>-25</v>
      </c>
    </row>
    <row r="160" spans="1:5">
      <c r="A160" s="13" t="s">
        <v>418</v>
      </c>
      <c r="B160" s="17">
        <v>24.4</v>
      </c>
      <c r="C160" s="17">
        <v>-24</v>
      </c>
      <c r="D160" s="17">
        <v>-24</v>
      </c>
      <c r="E160" s="17">
        <v>-25</v>
      </c>
    </row>
    <row r="161" spans="1:5">
      <c r="A161" s="13" t="s">
        <v>419</v>
      </c>
      <c r="B161" s="17">
        <v>24.4</v>
      </c>
      <c r="C161" s="17">
        <v>-24</v>
      </c>
      <c r="D161" s="17">
        <v>-24</v>
      </c>
      <c r="E161" s="17">
        <v>-25</v>
      </c>
    </row>
    <row r="162" spans="1:5">
      <c r="A162" s="13" t="s">
        <v>420</v>
      </c>
      <c r="B162" s="17">
        <v>24.4</v>
      </c>
      <c r="C162" s="17">
        <v>-24</v>
      </c>
      <c r="D162" s="17">
        <v>-24</v>
      </c>
      <c r="E162" s="17">
        <v>-25</v>
      </c>
    </row>
    <row r="163" spans="1:5">
      <c r="A163" s="13" t="s">
        <v>421</v>
      </c>
      <c r="B163" s="17">
        <v>24.4</v>
      </c>
      <c r="C163" s="17">
        <v>-24</v>
      </c>
      <c r="D163" s="17">
        <v>-24</v>
      </c>
      <c r="E163" s="17">
        <v>-25</v>
      </c>
    </row>
    <row r="164" spans="1:5">
      <c r="A164" s="13" t="s">
        <v>422</v>
      </c>
      <c r="B164" s="17">
        <v>24.4</v>
      </c>
      <c r="C164" s="17">
        <v>-24</v>
      </c>
      <c r="D164" s="17">
        <v>-24</v>
      </c>
      <c r="E164" s="17">
        <v>-25</v>
      </c>
    </row>
    <row r="165" spans="1:5">
      <c r="A165" s="13" t="s">
        <v>423</v>
      </c>
      <c r="B165" s="17">
        <v>23.9</v>
      </c>
      <c r="C165" s="17">
        <v>-24</v>
      </c>
      <c r="D165" s="17">
        <v>-24</v>
      </c>
      <c r="E165" s="17">
        <v>-25</v>
      </c>
    </row>
    <row r="166" spans="1:5">
      <c r="A166" s="13" t="s">
        <v>424</v>
      </c>
      <c r="B166" s="17">
        <v>23.9</v>
      </c>
      <c r="C166" s="17">
        <v>-24</v>
      </c>
      <c r="D166" s="17">
        <v>-24</v>
      </c>
      <c r="E166" s="17">
        <v>-25</v>
      </c>
    </row>
    <row r="167" spans="1:5">
      <c r="A167" s="13" t="s">
        <v>425</v>
      </c>
      <c r="B167" s="17">
        <v>23.4</v>
      </c>
      <c r="C167" s="17">
        <v>-24</v>
      </c>
      <c r="D167" s="17">
        <v>-24</v>
      </c>
      <c r="E167" s="17">
        <v>-25</v>
      </c>
    </row>
    <row r="168" spans="1:5">
      <c r="A168" s="13" t="s">
        <v>426</v>
      </c>
      <c r="B168" s="17">
        <v>23.4</v>
      </c>
      <c r="C168" s="17">
        <v>-24</v>
      </c>
      <c r="D168" s="17">
        <v>-24</v>
      </c>
      <c r="E168" s="17">
        <v>-25</v>
      </c>
    </row>
    <row r="169" spans="1:5">
      <c r="A169" s="13" t="s">
        <v>427</v>
      </c>
      <c r="B169" s="17">
        <v>23.4</v>
      </c>
      <c r="C169" s="17">
        <v>-24</v>
      </c>
      <c r="D169" s="17">
        <v>-24</v>
      </c>
      <c r="E169" s="17">
        <v>-25</v>
      </c>
    </row>
    <row r="170" spans="1:5">
      <c r="A170" s="13" t="s">
        <v>428</v>
      </c>
      <c r="B170" s="17">
        <v>23.4</v>
      </c>
      <c r="C170" s="17">
        <v>-24</v>
      </c>
      <c r="D170" s="17">
        <v>-24</v>
      </c>
      <c r="E170" s="17">
        <v>-25</v>
      </c>
    </row>
    <row r="171" spans="1:5">
      <c r="A171" s="13" t="s">
        <v>429</v>
      </c>
      <c r="B171" s="17">
        <v>23.4</v>
      </c>
      <c r="C171" s="17">
        <v>-24</v>
      </c>
      <c r="D171" s="17">
        <v>-24</v>
      </c>
      <c r="E171" s="17">
        <v>-25</v>
      </c>
    </row>
    <row r="172" spans="1:5">
      <c r="A172" s="13" t="s">
        <v>430</v>
      </c>
      <c r="B172" s="17">
        <v>23.4</v>
      </c>
      <c r="C172" s="17">
        <v>-24</v>
      </c>
      <c r="D172" s="17">
        <v>-24</v>
      </c>
      <c r="E172" s="17">
        <v>-25</v>
      </c>
    </row>
    <row r="173" spans="1:5">
      <c r="A173" s="13" t="s">
        <v>431</v>
      </c>
      <c r="B173" s="17">
        <v>23.4</v>
      </c>
      <c r="C173" s="17">
        <v>-24</v>
      </c>
      <c r="D173" s="17">
        <v>-24</v>
      </c>
      <c r="E173" s="17">
        <v>-25</v>
      </c>
    </row>
    <row r="174" spans="1:5">
      <c r="A174" s="13" t="s">
        <v>432</v>
      </c>
      <c r="B174" s="17">
        <v>23.4</v>
      </c>
      <c r="C174" s="17">
        <v>-24</v>
      </c>
      <c r="D174" s="17">
        <v>-24</v>
      </c>
      <c r="E174" s="17">
        <v>-25</v>
      </c>
    </row>
    <row r="175" spans="1:5">
      <c r="A175" s="13" t="s">
        <v>433</v>
      </c>
      <c r="B175" s="17">
        <v>23.4</v>
      </c>
      <c r="C175" s="17">
        <v>-24</v>
      </c>
      <c r="D175" s="17">
        <v>-24</v>
      </c>
      <c r="E175" s="17">
        <v>-25</v>
      </c>
    </row>
    <row r="176" spans="1:5">
      <c r="A176" s="13" t="s">
        <v>434</v>
      </c>
      <c r="B176" s="17">
        <v>23.4</v>
      </c>
      <c r="C176" s="17">
        <v>-24</v>
      </c>
      <c r="D176" s="17">
        <v>-24</v>
      </c>
      <c r="E176" s="17">
        <v>-25</v>
      </c>
    </row>
    <row r="177" spans="1:10">
      <c r="A177" s="13" t="s">
        <v>435</v>
      </c>
      <c r="B177" s="17">
        <v>23.4</v>
      </c>
      <c r="C177" s="17">
        <v>-24</v>
      </c>
      <c r="D177" s="17">
        <v>-24</v>
      </c>
      <c r="E177" s="17">
        <v>-25</v>
      </c>
    </row>
    <row r="178" spans="1:10">
      <c r="A178" s="13" t="s">
        <v>436</v>
      </c>
      <c r="B178" s="17">
        <v>23.4</v>
      </c>
      <c r="C178" s="17">
        <v>-25</v>
      </c>
      <c r="D178" s="17">
        <v>-24</v>
      </c>
      <c r="E178" s="17">
        <v>-25</v>
      </c>
    </row>
    <row r="179" spans="1:10">
      <c r="A179" s="13" t="s">
        <v>437</v>
      </c>
      <c r="B179" s="17">
        <v>23.4</v>
      </c>
      <c r="C179" s="17">
        <v>-25</v>
      </c>
      <c r="D179" s="17">
        <v>-24.5</v>
      </c>
      <c r="E179" s="17">
        <v>-25</v>
      </c>
    </row>
    <row r="180" spans="1:10">
      <c r="A180" s="13" t="s">
        <v>438</v>
      </c>
      <c r="B180" s="17">
        <v>23.4</v>
      </c>
      <c r="C180" s="17">
        <v>-25</v>
      </c>
      <c r="D180" s="17">
        <v>-24.5</v>
      </c>
      <c r="E180" s="17">
        <v>-25</v>
      </c>
    </row>
    <row r="181" spans="1:10">
      <c r="A181" s="13" t="s">
        <v>439</v>
      </c>
      <c r="B181" s="17">
        <v>-25</v>
      </c>
      <c r="C181" s="17">
        <v>-25</v>
      </c>
      <c r="D181" s="17">
        <v>-24.5</v>
      </c>
      <c r="E181" s="17">
        <v>-25</v>
      </c>
    </row>
    <row r="182" spans="1:10">
      <c r="A182" s="13" t="s">
        <v>440</v>
      </c>
      <c r="B182" s="17">
        <v>-25</v>
      </c>
      <c r="C182" s="17">
        <v>-25</v>
      </c>
      <c r="D182" s="17">
        <v>-25</v>
      </c>
      <c r="E182" s="17">
        <v>-25</v>
      </c>
    </row>
    <row r="183" spans="1:10">
      <c r="A183" s="13" t="s">
        <v>441</v>
      </c>
      <c r="B183" s="17">
        <v>-25</v>
      </c>
      <c r="C183" s="17">
        <v>-25</v>
      </c>
      <c r="D183" s="17">
        <v>-25</v>
      </c>
      <c r="E183" s="17">
        <v>-25</v>
      </c>
    </row>
    <row r="184" spans="1:10" ht="75">
      <c r="B184" s="18" t="s">
        <v>20</v>
      </c>
      <c r="C184" s="18" t="s">
        <v>21</v>
      </c>
      <c r="D184" s="18" t="s">
        <v>22</v>
      </c>
      <c r="E184" s="18" t="s">
        <v>24</v>
      </c>
    </row>
    <row r="185" spans="1:10" ht="30" customHeight="1">
      <c r="A185" s="51" t="s">
        <v>459</v>
      </c>
      <c r="B185" s="51" t="s">
        <v>269</v>
      </c>
      <c r="C185" s="51" t="s">
        <v>270</v>
      </c>
      <c r="D185" s="51" t="s">
        <v>271</v>
      </c>
      <c r="E185" s="51" t="s">
        <v>272</v>
      </c>
      <c r="F185" s="58" t="s">
        <v>443</v>
      </c>
      <c r="G185" s="56" t="s">
        <v>362</v>
      </c>
      <c r="H185" s="21" t="s">
        <v>363</v>
      </c>
      <c r="I185" s="21" t="s">
        <v>23</v>
      </c>
    </row>
    <row r="186" spans="1:10" ht="30" hidden="1">
      <c r="A186" s="52"/>
      <c r="B186" s="52"/>
      <c r="C186" s="52"/>
      <c r="D186" s="52"/>
      <c r="E186" s="52"/>
      <c r="F186" s="52"/>
      <c r="G186" s="52"/>
      <c r="H186" s="22" t="s">
        <v>364</v>
      </c>
      <c r="I186" s="22" t="s">
        <v>365</v>
      </c>
    </row>
    <row r="187" spans="1:10" ht="60" hidden="1">
      <c r="A187" s="13" t="str">
        <f>Kimutatás!AG9</f>
        <v>2006Budapesti Corvinus Egyetem Gazdálkodástudományi Kar (BCE-GTK)</v>
      </c>
      <c r="B187" s="17">
        <v>24.4</v>
      </c>
      <c r="C187" s="17">
        <v>-24</v>
      </c>
      <c r="D187" s="17">
        <v>-24</v>
      </c>
      <c r="E187" s="17">
        <v>24.4</v>
      </c>
      <c r="F187" s="17">
        <v>0.8</v>
      </c>
      <c r="G187" s="17">
        <v>1</v>
      </c>
      <c r="H187" s="17">
        <v>0.2</v>
      </c>
      <c r="I187" s="17">
        <v>20020</v>
      </c>
      <c r="J187">
        <f>ABS(H187)</f>
        <v>0.2</v>
      </c>
    </row>
    <row r="188" spans="1:10" ht="45" hidden="1">
      <c r="A188" s="13" t="str">
        <f>Kimutatás!AG10</f>
        <v>2006Debreceni Egyetem Agrárgazdasági és Vidékfejlesztési Kar (DE-AVK)</v>
      </c>
      <c r="B188" s="17">
        <v>24.4</v>
      </c>
      <c r="C188" s="17">
        <v>-15</v>
      </c>
      <c r="D188" s="17">
        <v>-24</v>
      </c>
      <c r="E188" s="17">
        <v>24.4</v>
      </c>
      <c r="F188" s="17">
        <v>9.8000000000000007</v>
      </c>
      <c r="G188" s="17">
        <v>10</v>
      </c>
      <c r="H188" s="17">
        <v>0.2</v>
      </c>
      <c r="I188" s="17">
        <v>2002</v>
      </c>
      <c r="J188">
        <f t="shared" ref="J188:J241" si="0">ABS(H188)</f>
        <v>0.2</v>
      </c>
    </row>
    <row r="189" spans="1:10" ht="45" hidden="1">
      <c r="A189" s="13" t="str">
        <f>Kimutatás!AG11</f>
        <v>2006Kaposvári Egyetem Gazdaságtudományi Kar (KE-GTK)</v>
      </c>
      <c r="B189" s="17">
        <v>23.4</v>
      </c>
      <c r="C189" s="17">
        <v>-23.5</v>
      </c>
      <c r="D189" s="17">
        <v>-24.5</v>
      </c>
      <c r="E189" s="17">
        <v>24.4</v>
      </c>
      <c r="F189" s="17">
        <v>-0.2</v>
      </c>
      <c r="G189" s="17">
        <v>0</v>
      </c>
      <c r="H189" s="17">
        <v>0.2</v>
      </c>
      <c r="I189" s="17">
        <v>0</v>
      </c>
      <c r="J189">
        <f t="shared" si="0"/>
        <v>0.2</v>
      </c>
    </row>
    <row r="190" spans="1:10" ht="45" hidden="1">
      <c r="A190" s="13" t="str">
        <f>Kimutatás!AG12</f>
        <v>2006Károly Róbert Főiskola Agrár- és Vidékfejlesztési Kar (KRF-AVK)</v>
      </c>
      <c r="B190" s="17">
        <v>23.4</v>
      </c>
      <c r="C190" s="17">
        <v>-24</v>
      </c>
      <c r="D190" s="17">
        <v>-24</v>
      </c>
      <c r="E190" s="17">
        <v>24.4</v>
      </c>
      <c r="F190" s="17">
        <v>-0.2</v>
      </c>
      <c r="G190" s="17">
        <v>0</v>
      </c>
      <c r="H190" s="17">
        <v>0.2</v>
      </c>
      <c r="I190" s="17">
        <v>0</v>
      </c>
      <c r="J190">
        <f t="shared" si="0"/>
        <v>0.2</v>
      </c>
    </row>
    <row r="191" spans="1:10" ht="45" hidden="1">
      <c r="A191" s="13" t="str">
        <f>Kimutatás!AG13</f>
        <v>2006Kecskeméti Főiskola Kertészeti Főiskolai Kar (KF-KFK)</v>
      </c>
      <c r="B191" s="17">
        <v>23.4</v>
      </c>
      <c r="C191" s="17">
        <v>-24</v>
      </c>
      <c r="D191" s="17">
        <v>-24</v>
      </c>
      <c r="E191" s="17">
        <v>24.4</v>
      </c>
      <c r="F191" s="17">
        <v>-0.2</v>
      </c>
      <c r="G191" s="17">
        <v>0</v>
      </c>
      <c r="H191" s="17">
        <v>0.2</v>
      </c>
      <c r="I191" s="17">
        <v>0</v>
      </c>
      <c r="J191">
        <f t="shared" si="0"/>
        <v>0.2</v>
      </c>
    </row>
    <row r="192" spans="1:10" ht="60" hidden="1">
      <c r="A192" s="13" t="str">
        <f>Kimutatás!AG14</f>
        <v>2006Nyugat-magyarországi Egyetem Mezőgazdaság- és Élelmiszertudományi Kar (NYME-MÉK)</v>
      </c>
      <c r="B192" s="17">
        <v>23.4</v>
      </c>
      <c r="C192" s="17">
        <v>-24</v>
      </c>
      <c r="D192" s="17">
        <v>-24</v>
      </c>
      <c r="E192" s="17">
        <v>24.4</v>
      </c>
      <c r="F192" s="17">
        <v>-0.2</v>
      </c>
      <c r="G192" s="17">
        <v>0</v>
      </c>
      <c r="H192" s="17">
        <v>0.2</v>
      </c>
      <c r="I192" s="17">
        <v>0</v>
      </c>
      <c r="J192">
        <f t="shared" si="0"/>
        <v>0.2</v>
      </c>
    </row>
    <row r="193" spans="1:11" ht="30" hidden="1">
      <c r="A193" s="13" t="str">
        <f>Kimutatás!AG15</f>
        <v>2006Pannon Egyetem Georgikon Kar (PE-GK)</v>
      </c>
      <c r="B193" s="17">
        <v>23.4</v>
      </c>
      <c r="C193" s="17">
        <v>-24</v>
      </c>
      <c r="D193" s="17">
        <v>-24</v>
      </c>
      <c r="E193" s="17">
        <v>24.4</v>
      </c>
      <c r="F193" s="17">
        <v>-0.2</v>
      </c>
      <c r="G193" s="17">
        <v>0</v>
      </c>
      <c r="H193" s="17">
        <v>0.2</v>
      </c>
      <c r="I193" s="17">
        <v>0</v>
      </c>
      <c r="J193">
        <f t="shared" si="0"/>
        <v>0.2</v>
      </c>
    </row>
    <row r="194" spans="1:11" ht="45" hidden="1">
      <c r="A194" s="13" t="str">
        <f>Kimutatás!AG16</f>
        <v>2006Szegedi Tudományegyetem Mérnöki Kar (SZTE-MK)</v>
      </c>
      <c r="B194" s="17">
        <v>23.4</v>
      </c>
      <c r="C194" s="17">
        <v>-23.5</v>
      </c>
      <c r="D194" s="17">
        <v>-24</v>
      </c>
      <c r="E194" s="17">
        <v>24.4</v>
      </c>
      <c r="F194" s="17">
        <v>0.3</v>
      </c>
      <c r="G194" s="17">
        <v>1</v>
      </c>
      <c r="H194" s="17">
        <v>0.7</v>
      </c>
      <c r="I194" s="17">
        <v>20070</v>
      </c>
      <c r="J194">
        <f t="shared" si="0"/>
        <v>0.7</v>
      </c>
    </row>
    <row r="195" spans="1:11" ht="60">
      <c r="A195" s="13" t="str">
        <f>Kimutatás!AG17</f>
        <v>2006Szent István Egyetem Gazdaság- és Társadalomtudományi Kar (SZIE-GTK)</v>
      </c>
      <c r="B195" s="17">
        <v>24.4</v>
      </c>
      <c r="C195" s="17">
        <v>-24</v>
      </c>
      <c r="D195" s="17">
        <v>-24</v>
      </c>
      <c r="E195" s="17">
        <v>24.4</v>
      </c>
      <c r="F195" s="59">
        <v>0.8</v>
      </c>
      <c r="G195" s="57">
        <v>0</v>
      </c>
      <c r="H195" s="17">
        <v>-0.8</v>
      </c>
      <c r="I195" s="17">
        <v>0</v>
      </c>
      <c r="J195">
        <f t="shared" si="0"/>
        <v>0.8</v>
      </c>
      <c r="K195" s="55">
        <v>2006</v>
      </c>
    </row>
    <row r="196" spans="1:11" ht="45" hidden="1">
      <c r="A196" s="13" t="str">
        <f>Kimutatás!AG18</f>
        <v>2006Szent István Egyetem Víz- és Környezetgazdálkodási Főiskolai Kar (TSF-MVK)</v>
      </c>
      <c r="B196" s="17">
        <v>23.4</v>
      </c>
      <c r="C196" s="17">
        <v>-24</v>
      </c>
      <c r="D196" s="17">
        <v>-24</v>
      </c>
      <c r="E196" s="17">
        <v>24.4</v>
      </c>
      <c r="F196" s="17">
        <v>-0.2</v>
      </c>
      <c r="G196" s="17">
        <v>0</v>
      </c>
      <c r="H196" s="17">
        <v>0.2</v>
      </c>
      <c r="I196" s="17">
        <v>0</v>
      </c>
      <c r="J196">
        <f t="shared" si="0"/>
        <v>0.2</v>
      </c>
    </row>
    <row r="197" spans="1:11" ht="45" hidden="1">
      <c r="A197" s="13" t="str">
        <f>Kimutatás!AG19</f>
        <v>2006Szolnoki Főiskola Műszaki és Mezőgazdasági Fakultás (SZF-MMF)</v>
      </c>
      <c r="B197" s="17">
        <v>23.4</v>
      </c>
      <c r="C197" s="17">
        <v>-24</v>
      </c>
      <c r="D197" s="17">
        <v>-24</v>
      </c>
      <c r="E197" s="17">
        <v>24.4</v>
      </c>
      <c r="F197" s="17">
        <v>-0.2</v>
      </c>
      <c r="G197" s="17">
        <v>0</v>
      </c>
      <c r="H197" s="17">
        <v>0.2</v>
      </c>
      <c r="I197" s="17">
        <v>0</v>
      </c>
      <c r="J197">
        <f t="shared" si="0"/>
        <v>0.2</v>
      </c>
    </row>
    <row r="198" spans="1:11" ht="60" hidden="1">
      <c r="A198" s="13" t="str">
        <f>Kimutatás!AG20</f>
        <v>2007Budapesti Corvinus Egyetem Gazdálkodástudományi Kar (BCE-GTK)</v>
      </c>
      <c r="B198" s="17">
        <v>24.4</v>
      </c>
      <c r="C198" s="17">
        <v>-24</v>
      </c>
      <c r="D198" s="17">
        <v>-25</v>
      </c>
      <c r="E198" s="17">
        <v>24.4</v>
      </c>
      <c r="F198" s="17">
        <v>-0.2</v>
      </c>
      <c r="G198" s="17">
        <v>0</v>
      </c>
      <c r="H198" s="17">
        <v>0.2</v>
      </c>
      <c r="I198" s="17">
        <v>0</v>
      </c>
      <c r="J198">
        <f t="shared" si="0"/>
        <v>0.2</v>
      </c>
    </row>
    <row r="199" spans="1:11" ht="45" hidden="1">
      <c r="A199" s="13" t="str">
        <f>Kimutatás!AG21</f>
        <v>2007Debreceni Egyetem Agrárgazdasági és Vidékfejlesztési Kar (DE-AVK)</v>
      </c>
      <c r="B199" s="17">
        <v>24.4</v>
      </c>
      <c r="C199" s="17">
        <v>-23</v>
      </c>
      <c r="D199" s="17">
        <v>-24</v>
      </c>
      <c r="E199" s="17">
        <v>24.4</v>
      </c>
      <c r="F199" s="17">
        <v>1.8</v>
      </c>
      <c r="G199" s="17">
        <v>3</v>
      </c>
      <c r="H199" s="17">
        <v>1.2</v>
      </c>
      <c r="I199" s="17">
        <v>6706.67</v>
      </c>
      <c r="J199">
        <f t="shared" si="0"/>
        <v>1.2</v>
      </c>
    </row>
    <row r="200" spans="1:11" ht="45" hidden="1">
      <c r="A200" s="13" t="str">
        <f>Kimutatás!AG22</f>
        <v>2007Kaposvári Egyetem Gazdaságtudományi Kar (KE-GTK)</v>
      </c>
      <c r="B200" s="17">
        <v>23.4</v>
      </c>
      <c r="C200" s="17">
        <v>-23.5</v>
      </c>
      <c r="D200" s="17">
        <v>-24</v>
      </c>
      <c r="E200" s="17">
        <v>24.4</v>
      </c>
      <c r="F200" s="17">
        <v>0.3</v>
      </c>
      <c r="G200" s="17">
        <v>0</v>
      </c>
      <c r="H200" s="17">
        <v>-0.3</v>
      </c>
      <c r="I200" s="17">
        <v>0</v>
      </c>
      <c r="J200">
        <f t="shared" si="0"/>
        <v>0.3</v>
      </c>
    </row>
    <row r="201" spans="1:11" ht="45" hidden="1">
      <c r="A201" s="13" t="str">
        <f>Kimutatás!AG23</f>
        <v>2007Károly Róbert Főiskola Agrár- és Vidékfejlesztési Kar (KRF-AVK)</v>
      </c>
      <c r="B201" s="17">
        <v>23.4</v>
      </c>
      <c r="C201" s="17">
        <v>-24</v>
      </c>
      <c r="D201" s="17">
        <v>-24</v>
      </c>
      <c r="E201" s="17">
        <v>24.4</v>
      </c>
      <c r="F201" s="17">
        <v>-0.2</v>
      </c>
      <c r="G201" s="17">
        <v>0</v>
      </c>
      <c r="H201" s="17">
        <v>0.2</v>
      </c>
      <c r="I201" s="17">
        <v>0</v>
      </c>
      <c r="J201">
        <f t="shared" si="0"/>
        <v>0.2</v>
      </c>
    </row>
    <row r="202" spans="1:11" ht="45" hidden="1">
      <c r="A202" s="13" t="str">
        <f>Kimutatás!AG24</f>
        <v>2007Kecskeméti Főiskola Kertészeti Főiskolai Kar (KF-KFK)</v>
      </c>
      <c r="B202" s="17">
        <v>23.4</v>
      </c>
      <c r="C202" s="17">
        <v>-24</v>
      </c>
      <c r="D202" s="17">
        <v>-24</v>
      </c>
      <c r="E202" s="17">
        <v>24.4</v>
      </c>
      <c r="F202" s="17">
        <v>-0.2</v>
      </c>
      <c r="G202" s="17">
        <v>0</v>
      </c>
      <c r="H202" s="17">
        <v>0.2</v>
      </c>
      <c r="I202" s="17">
        <v>0</v>
      </c>
      <c r="J202">
        <f t="shared" si="0"/>
        <v>0.2</v>
      </c>
    </row>
    <row r="203" spans="1:11" ht="60" hidden="1">
      <c r="A203" s="13" t="str">
        <f>Kimutatás!AG25</f>
        <v>2007Nyugat-magyarországi Egyetem Mezőgazdaság- és Élelmiszertudományi Kar (NYME-MÉK)</v>
      </c>
      <c r="B203" s="17">
        <v>23.9</v>
      </c>
      <c r="C203" s="17">
        <v>-24</v>
      </c>
      <c r="D203" s="17">
        <v>-24</v>
      </c>
      <c r="E203" s="17">
        <v>24.4</v>
      </c>
      <c r="F203" s="17">
        <v>0.3</v>
      </c>
      <c r="G203" s="17">
        <v>0</v>
      </c>
      <c r="H203" s="17">
        <v>-0.3</v>
      </c>
      <c r="I203" s="17">
        <v>0</v>
      </c>
      <c r="J203">
        <f t="shared" si="0"/>
        <v>0.3</v>
      </c>
    </row>
    <row r="204" spans="1:11" ht="30" hidden="1">
      <c r="A204" s="13" t="str">
        <f>Kimutatás!AG26</f>
        <v>2007Pannon Egyetem Georgikon Kar (PE-GK)</v>
      </c>
      <c r="B204" s="17">
        <v>23.9</v>
      </c>
      <c r="C204" s="17">
        <v>-24</v>
      </c>
      <c r="D204" s="17">
        <v>-24</v>
      </c>
      <c r="E204" s="17">
        <v>24.4</v>
      </c>
      <c r="F204" s="17">
        <v>0.3</v>
      </c>
      <c r="G204" s="17">
        <v>1</v>
      </c>
      <c r="H204" s="17">
        <v>0.7</v>
      </c>
      <c r="I204" s="17">
        <v>20070</v>
      </c>
      <c r="J204">
        <f t="shared" si="0"/>
        <v>0.7</v>
      </c>
    </row>
    <row r="205" spans="1:11" ht="45" hidden="1">
      <c r="A205" s="13" t="str">
        <f>Kimutatás!AG27</f>
        <v>2007Szegedi Tudományegyetem Mérnöki Kar (SZTE-MK)</v>
      </c>
      <c r="B205" s="17">
        <v>23.4</v>
      </c>
      <c r="C205" s="17">
        <v>-23</v>
      </c>
      <c r="D205" s="17">
        <v>-24</v>
      </c>
      <c r="E205" s="17">
        <v>24.4</v>
      </c>
      <c r="F205" s="17">
        <v>0.8</v>
      </c>
      <c r="G205" s="17">
        <v>1</v>
      </c>
      <c r="H205" s="17">
        <v>0.2</v>
      </c>
      <c r="I205" s="17">
        <v>20020</v>
      </c>
      <c r="J205">
        <f t="shared" si="0"/>
        <v>0.2</v>
      </c>
    </row>
    <row r="206" spans="1:11" ht="60">
      <c r="A206" s="13" t="str">
        <f>Kimutatás!AG28</f>
        <v>2007Szent István Egyetem Gazdaság- és Társadalomtudományi Kar (SZIE-GTK)</v>
      </c>
      <c r="B206" s="17">
        <v>24.4</v>
      </c>
      <c r="C206" s="17">
        <v>-24</v>
      </c>
      <c r="D206" s="17">
        <v>-24</v>
      </c>
      <c r="E206" s="17">
        <v>24.4</v>
      </c>
      <c r="F206" s="59">
        <v>0.8</v>
      </c>
      <c r="G206" s="57">
        <v>2</v>
      </c>
      <c r="H206" s="17">
        <v>1.2</v>
      </c>
      <c r="I206" s="17">
        <v>10060</v>
      </c>
      <c r="J206">
        <f t="shared" si="0"/>
        <v>1.2</v>
      </c>
      <c r="K206" s="55">
        <v>2007</v>
      </c>
    </row>
    <row r="207" spans="1:11" ht="45" hidden="1">
      <c r="A207" s="13" t="str">
        <f>Kimutatás!AG29</f>
        <v>2007Szent István Egyetem Víz- és Környezetgazdálkodási Főiskolai Kar (TSF-MVK)</v>
      </c>
      <c r="B207" s="17">
        <v>23.4</v>
      </c>
      <c r="C207" s="17">
        <v>-24</v>
      </c>
      <c r="D207" s="17">
        <v>-24</v>
      </c>
      <c r="E207" s="17">
        <v>24.4</v>
      </c>
      <c r="F207" s="17">
        <v>-0.2</v>
      </c>
      <c r="G207" s="17">
        <v>0</v>
      </c>
      <c r="H207" s="17">
        <v>0.2</v>
      </c>
      <c r="I207" s="17">
        <v>0</v>
      </c>
      <c r="J207">
        <f t="shared" si="0"/>
        <v>0.2</v>
      </c>
    </row>
    <row r="208" spans="1:11" ht="45" hidden="1">
      <c r="A208" s="13" t="str">
        <f>Kimutatás!AG30</f>
        <v>2007Szolnoki Főiskola Műszaki és Mezőgazdasági Fakultás (SZF-MMF)</v>
      </c>
      <c r="B208" s="17">
        <v>23.4</v>
      </c>
      <c r="C208" s="17">
        <v>-24</v>
      </c>
      <c r="D208" s="17">
        <v>-24</v>
      </c>
      <c r="E208" s="17">
        <v>24.4</v>
      </c>
      <c r="F208" s="17">
        <v>-0.2</v>
      </c>
      <c r="G208" s="17">
        <v>0</v>
      </c>
      <c r="H208" s="17">
        <v>0.2</v>
      </c>
      <c r="I208" s="17">
        <v>0</v>
      </c>
      <c r="J208">
        <f t="shared" si="0"/>
        <v>0.2</v>
      </c>
    </row>
    <row r="209" spans="1:11" ht="60" hidden="1">
      <c r="A209" s="13" t="str">
        <f>Kimutatás!AG31</f>
        <v>2008Budapesti Corvinus Egyetem Gazdálkodástudományi Kar (BCE-GTK)</v>
      </c>
      <c r="B209" s="17">
        <v>26.4</v>
      </c>
      <c r="C209" s="17">
        <v>-24</v>
      </c>
      <c r="D209" s="17">
        <v>-24</v>
      </c>
      <c r="E209" s="17">
        <v>24.4</v>
      </c>
      <c r="F209" s="17">
        <v>2.8</v>
      </c>
      <c r="G209" s="17">
        <v>3</v>
      </c>
      <c r="H209" s="17">
        <v>0.2</v>
      </c>
      <c r="I209" s="17">
        <v>6673.33</v>
      </c>
      <c r="J209">
        <f t="shared" si="0"/>
        <v>0.2</v>
      </c>
    </row>
    <row r="210" spans="1:11" ht="45" hidden="1">
      <c r="A210" s="13" t="str">
        <f>Kimutatás!AG32</f>
        <v>2008Debreceni Egyetem Agrárgazdasági és Vidékfejlesztési Kar (DE-AVK)</v>
      </c>
      <c r="B210" s="17">
        <v>24.4</v>
      </c>
      <c r="C210" s="17">
        <v>-23</v>
      </c>
      <c r="D210" s="17">
        <v>-24</v>
      </c>
      <c r="E210" s="17">
        <v>24.4</v>
      </c>
      <c r="F210" s="17">
        <v>1.8</v>
      </c>
      <c r="G210" s="17">
        <v>2</v>
      </c>
      <c r="H210" s="17">
        <v>0.2</v>
      </c>
      <c r="I210" s="17">
        <v>10010</v>
      </c>
      <c r="J210">
        <f t="shared" si="0"/>
        <v>0.2</v>
      </c>
    </row>
    <row r="211" spans="1:11" ht="45" hidden="1">
      <c r="A211" s="13" t="str">
        <f>Kimutatás!AG33</f>
        <v>2008Kaposvári Egyetem Gazdaságtudományi Kar (KE-GTK)</v>
      </c>
      <c r="B211" s="17">
        <v>24.4</v>
      </c>
      <c r="C211" s="17">
        <v>-24</v>
      </c>
      <c r="D211" s="17">
        <v>-24</v>
      </c>
      <c r="E211" s="17">
        <v>24.4</v>
      </c>
      <c r="F211" s="17">
        <v>0.8</v>
      </c>
      <c r="G211" s="17">
        <v>0</v>
      </c>
      <c r="H211" s="17">
        <v>-0.8</v>
      </c>
      <c r="I211" s="17">
        <v>0</v>
      </c>
      <c r="J211">
        <f t="shared" si="0"/>
        <v>0.8</v>
      </c>
    </row>
    <row r="212" spans="1:11" ht="45" hidden="1">
      <c r="A212" s="13" t="str">
        <f>Kimutatás!AG34</f>
        <v>2008Károly Róbert Főiskola Agrár- és Vidékfejlesztési Kar (KRF-AVK)</v>
      </c>
      <c r="B212" s="17">
        <v>24.4</v>
      </c>
      <c r="C212" s="17">
        <v>-25</v>
      </c>
      <c r="D212" s="17">
        <v>-24</v>
      </c>
      <c r="E212" s="17">
        <v>24.4</v>
      </c>
      <c r="F212" s="17">
        <v>-0.2</v>
      </c>
      <c r="G212" s="17">
        <v>0</v>
      </c>
      <c r="H212" s="17">
        <v>0.2</v>
      </c>
      <c r="I212" s="17">
        <v>0</v>
      </c>
      <c r="J212">
        <f t="shared" si="0"/>
        <v>0.2</v>
      </c>
    </row>
    <row r="213" spans="1:11" ht="45" hidden="1">
      <c r="A213" s="13" t="str">
        <f>Kimutatás!AG35</f>
        <v>2008Kecskeméti Főiskola Kertészeti Főiskolai Kar (KF-KFK)</v>
      </c>
      <c r="B213" s="17">
        <v>24.4</v>
      </c>
      <c r="C213" s="17">
        <v>-24</v>
      </c>
      <c r="D213" s="17">
        <v>-24</v>
      </c>
      <c r="E213" s="17">
        <v>24.4</v>
      </c>
      <c r="F213" s="17">
        <v>0.8</v>
      </c>
      <c r="G213" s="17">
        <v>0</v>
      </c>
      <c r="H213" s="17">
        <v>-0.8</v>
      </c>
      <c r="I213" s="17">
        <v>0</v>
      </c>
      <c r="J213">
        <f t="shared" si="0"/>
        <v>0.8</v>
      </c>
    </row>
    <row r="214" spans="1:11" ht="60" hidden="1">
      <c r="A214" s="13" t="str">
        <f>Kimutatás!AG36</f>
        <v>2008Nyugat-magyarországi Egyetem Mezőgazdaság- és Élelmiszertudományi Kar (NYME-MÉK)</v>
      </c>
      <c r="B214" s="17">
        <v>24.4</v>
      </c>
      <c r="C214" s="17">
        <v>-24</v>
      </c>
      <c r="D214" s="17">
        <v>-25</v>
      </c>
      <c r="E214" s="17">
        <v>24.4</v>
      </c>
      <c r="F214" s="17">
        <v>-0.2</v>
      </c>
      <c r="G214" s="17">
        <v>0</v>
      </c>
      <c r="H214" s="17">
        <v>0.2</v>
      </c>
      <c r="I214" s="17">
        <v>0</v>
      </c>
      <c r="J214">
        <f t="shared" si="0"/>
        <v>0.2</v>
      </c>
    </row>
    <row r="215" spans="1:11" ht="30" hidden="1">
      <c r="A215" s="13" t="str">
        <f>Kimutatás!AG37</f>
        <v>2008Pannon Egyetem Georgikon Kar (PE-GK)</v>
      </c>
      <c r="B215" s="17">
        <v>24.4</v>
      </c>
      <c r="C215" s="17">
        <v>-24</v>
      </c>
      <c r="D215" s="17">
        <v>-24</v>
      </c>
      <c r="E215" s="17">
        <v>24.4</v>
      </c>
      <c r="F215" s="17">
        <v>0.8</v>
      </c>
      <c r="G215" s="17">
        <v>2</v>
      </c>
      <c r="H215" s="17">
        <v>1.2</v>
      </c>
      <c r="I215" s="17">
        <v>10060</v>
      </c>
      <c r="J215">
        <f t="shared" si="0"/>
        <v>1.2</v>
      </c>
    </row>
    <row r="216" spans="1:11" ht="45" hidden="1">
      <c r="A216" s="13" t="str">
        <f>Kimutatás!AG38</f>
        <v>2008Szegedi Tudományegyetem Mérnöki Kar (SZTE-MK)</v>
      </c>
      <c r="B216" s="17">
        <v>24.4</v>
      </c>
      <c r="C216" s="17">
        <v>-24</v>
      </c>
      <c r="D216" s="17">
        <v>-24.5</v>
      </c>
      <c r="E216" s="17">
        <v>24.4</v>
      </c>
      <c r="F216" s="17">
        <v>0.3</v>
      </c>
      <c r="G216" s="17">
        <v>1</v>
      </c>
      <c r="H216" s="17">
        <v>0.7</v>
      </c>
      <c r="I216" s="17">
        <v>20070</v>
      </c>
      <c r="J216">
        <f t="shared" si="0"/>
        <v>0.7</v>
      </c>
    </row>
    <row r="217" spans="1:11" ht="60">
      <c r="A217" s="13" t="str">
        <f>Kimutatás!AG39</f>
        <v>2008Szent István Egyetem Gazdaság- és Társadalomtudományi Kar (SZIE-GTK)</v>
      </c>
      <c r="B217" s="17">
        <v>24.4</v>
      </c>
      <c r="C217" s="17">
        <v>-24</v>
      </c>
      <c r="D217" s="17">
        <v>-24.5</v>
      </c>
      <c r="E217" s="17">
        <v>24.4</v>
      </c>
      <c r="F217" s="59">
        <v>0.3</v>
      </c>
      <c r="G217" s="57">
        <v>1</v>
      </c>
      <c r="H217" s="17">
        <v>0.7</v>
      </c>
      <c r="I217" s="17">
        <v>20070</v>
      </c>
      <c r="J217">
        <f t="shared" si="0"/>
        <v>0.7</v>
      </c>
      <c r="K217" s="55">
        <v>2008</v>
      </c>
    </row>
    <row r="218" spans="1:11" ht="45" hidden="1">
      <c r="A218" s="13" t="str">
        <f>Kimutatás!AG40</f>
        <v>2008Szent István Egyetem Víz- és Környezetgazdálkodási Főiskolai Kar (TSF-MVK)</v>
      </c>
      <c r="B218" s="17">
        <v>24.4</v>
      </c>
      <c r="C218" s="17">
        <v>-25</v>
      </c>
      <c r="D218" s="17">
        <v>-24</v>
      </c>
      <c r="E218" s="17">
        <v>24.4</v>
      </c>
      <c r="F218" s="17">
        <v>-0.2</v>
      </c>
      <c r="G218" s="17">
        <v>0</v>
      </c>
      <c r="H218" s="17">
        <v>0.2</v>
      </c>
      <c r="I218" s="17">
        <v>0</v>
      </c>
      <c r="J218">
        <f t="shared" si="0"/>
        <v>0.2</v>
      </c>
    </row>
    <row r="219" spans="1:11" ht="45" hidden="1">
      <c r="A219" s="13" t="str">
        <f>Kimutatás!AG41</f>
        <v>2008Szolnoki Főiskola Műszaki és Mezőgazdasági Fakultás (SZF-MMF)</v>
      </c>
      <c r="B219" s="17">
        <v>24.4</v>
      </c>
      <c r="C219" s="17">
        <v>-25</v>
      </c>
      <c r="D219" s="17">
        <v>-24</v>
      </c>
      <c r="E219" s="17">
        <v>24.4</v>
      </c>
      <c r="F219" s="17">
        <v>-0.2</v>
      </c>
      <c r="G219" s="17">
        <v>0</v>
      </c>
      <c r="H219" s="17">
        <v>0.2</v>
      </c>
      <c r="I219" s="17">
        <v>0</v>
      </c>
      <c r="J219">
        <f t="shared" si="0"/>
        <v>0.2</v>
      </c>
    </row>
    <row r="220" spans="1:11" ht="60" hidden="1">
      <c r="A220" s="13" t="str">
        <f>Kimutatás!AG42</f>
        <v>2009Budapesti Corvinus Egyetem Gazdálkodástudományi Kar (BCE-GTK)</v>
      </c>
      <c r="B220" s="17">
        <v>24.9</v>
      </c>
      <c r="C220" s="17">
        <v>-24</v>
      </c>
      <c r="D220" s="17">
        <v>-24</v>
      </c>
      <c r="E220" s="17">
        <v>24.4</v>
      </c>
      <c r="F220" s="17">
        <v>1.3</v>
      </c>
      <c r="G220" s="17">
        <v>1</v>
      </c>
      <c r="H220" s="17">
        <v>-0.3</v>
      </c>
      <c r="I220" s="17">
        <v>19970</v>
      </c>
      <c r="J220">
        <f t="shared" si="0"/>
        <v>0.3</v>
      </c>
    </row>
    <row r="221" spans="1:11" ht="45" hidden="1">
      <c r="A221" s="13" t="str">
        <f>Kimutatás!AG43</f>
        <v>2009Debreceni Egyetem Gazdálkodástudományi és Vidékfejlesztési Kar (DE-GVK)</v>
      </c>
      <c r="B221" s="17">
        <v>24.4</v>
      </c>
      <c r="C221" s="17">
        <v>-23</v>
      </c>
      <c r="D221" s="17">
        <v>-24</v>
      </c>
      <c r="E221" s="17">
        <v>24.4</v>
      </c>
      <c r="F221" s="17">
        <v>1.8</v>
      </c>
      <c r="G221" s="17">
        <v>3</v>
      </c>
      <c r="H221" s="17">
        <v>1.2</v>
      </c>
      <c r="I221" s="17">
        <v>6706.67</v>
      </c>
      <c r="J221">
        <f t="shared" si="0"/>
        <v>1.2</v>
      </c>
    </row>
    <row r="222" spans="1:11" ht="45" hidden="1">
      <c r="A222" s="13" t="str">
        <f>Kimutatás!AG44</f>
        <v>2009Kaposvári Egyetem Gazdaságtudományi Kar (KE-GTK)</v>
      </c>
      <c r="B222" s="17">
        <v>24.4</v>
      </c>
      <c r="C222" s="17">
        <v>-24</v>
      </c>
      <c r="D222" s="17">
        <v>-24</v>
      </c>
      <c r="E222" s="17">
        <v>24.4</v>
      </c>
      <c r="F222" s="17">
        <v>0.8</v>
      </c>
      <c r="G222" s="17">
        <v>0</v>
      </c>
      <c r="H222" s="17">
        <v>-0.8</v>
      </c>
      <c r="I222" s="17">
        <v>0</v>
      </c>
      <c r="J222">
        <f t="shared" si="0"/>
        <v>0.8</v>
      </c>
    </row>
    <row r="223" spans="1:11" ht="60" hidden="1">
      <c r="A223" s="13" t="str">
        <f>Kimutatás!AG45</f>
        <v>2009Károly Róbert Főiskola Természeti Erőforrás-gazdálkodási és Vidékfejlesztési Kar (KRF-TVK)</v>
      </c>
      <c r="B223" s="17">
        <v>-25</v>
      </c>
      <c r="C223" s="17">
        <v>-25</v>
      </c>
      <c r="D223" s="17">
        <v>25.4</v>
      </c>
      <c r="E223" s="17">
        <v>24.4</v>
      </c>
      <c r="F223" s="17">
        <v>-0.2</v>
      </c>
      <c r="G223" s="17">
        <v>0</v>
      </c>
      <c r="H223" s="17">
        <v>0.2</v>
      </c>
      <c r="I223" s="17">
        <v>0</v>
      </c>
      <c r="J223">
        <f t="shared" si="0"/>
        <v>0.2</v>
      </c>
    </row>
    <row r="224" spans="1:11" ht="45" hidden="1">
      <c r="A224" s="13" t="str">
        <f>Kimutatás!AG46</f>
        <v>2009Kecskeméti Főiskola Kertészeti Főiskolai Kar (KF-KFK)</v>
      </c>
      <c r="B224" s="17">
        <v>24.4</v>
      </c>
      <c r="C224" s="17">
        <v>-24</v>
      </c>
      <c r="D224" s="17">
        <v>-24</v>
      </c>
      <c r="E224" s="17">
        <v>24.4</v>
      </c>
      <c r="F224" s="17">
        <v>0.8</v>
      </c>
      <c r="G224" s="17">
        <v>0</v>
      </c>
      <c r="H224" s="17">
        <v>-0.8</v>
      </c>
      <c r="I224" s="17">
        <v>0</v>
      </c>
      <c r="J224">
        <f t="shared" si="0"/>
        <v>0.8</v>
      </c>
    </row>
    <row r="225" spans="1:11" ht="60" hidden="1">
      <c r="A225" s="13" t="str">
        <f>Kimutatás!AG47</f>
        <v>2009Nyugat-magyarországi Egyetem Mezőgazdaság- és Élelmiszertudományi Kar (NYME-MÉK)</v>
      </c>
      <c r="B225" s="17">
        <v>24.4</v>
      </c>
      <c r="C225" s="17">
        <v>-24</v>
      </c>
      <c r="D225" s="17">
        <v>-24</v>
      </c>
      <c r="E225" s="17">
        <v>24.4</v>
      </c>
      <c r="F225" s="17">
        <v>0.8</v>
      </c>
      <c r="G225" s="17">
        <v>0</v>
      </c>
      <c r="H225" s="17">
        <v>-0.8</v>
      </c>
      <c r="I225" s="17">
        <v>0</v>
      </c>
      <c r="J225">
        <f t="shared" si="0"/>
        <v>0.8</v>
      </c>
    </row>
    <row r="226" spans="1:11" ht="30" hidden="1">
      <c r="A226" s="13" t="str">
        <f>Kimutatás!AG48</f>
        <v>2009Pannon Egyetem Georgikon Kar (PE-GK)</v>
      </c>
      <c r="B226" s="17">
        <v>24.4</v>
      </c>
      <c r="C226" s="17">
        <v>-24</v>
      </c>
      <c r="D226" s="17">
        <v>-24</v>
      </c>
      <c r="E226" s="17">
        <v>24.4</v>
      </c>
      <c r="F226" s="17">
        <v>0.8</v>
      </c>
      <c r="G226" s="17">
        <v>0</v>
      </c>
      <c r="H226" s="17">
        <v>-0.8</v>
      </c>
      <c r="I226" s="17">
        <v>0</v>
      </c>
      <c r="J226">
        <f t="shared" si="0"/>
        <v>0.8</v>
      </c>
    </row>
    <row r="227" spans="1:11" ht="45" hidden="1">
      <c r="A227" s="13" t="str">
        <f>Kimutatás!AG49</f>
        <v>2009Szegedi Tudományegyetem Mérnöki Kar (SZTE-MK)</v>
      </c>
      <c r="B227" s="17">
        <v>24.4</v>
      </c>
      <c r="C227" s="17">
        <v>-23.5</v>
      </c>
      <c r="D227" s="17">
        <v>-24</v>
      </c>
      <c r="E227" s="17">
        <v>24.4</v>
      </c>
      <c r="F227" s="17">
        <v>1.3</v>
      </c>
      <c r="G227" s="17">
        <v>0</v>
      </c>
      <c r="H227" s="17">
        <v>-1.3</v>
      </c>
      <c r="I227" s="17">
        <v>0</v>
      </c>
      <c r="J227">
        <f t="shared" si="0"/>
        <v>1.3</v>
      </c>
    </row>
    <row r="228" spans="1:11" ht="60">
      <c r="A228" s="13" t="str">
        <f>Kimutatás!AG50</f>
        <v>2009Szent István Egyetem Gazdaság- és Társadalomtudományi Kar (SZIE-GTK)</v>
      </c>
      <c r="B228" s="17">
        <v>24.4</v>
      </c>
      <c r="C228" s="17">
        <v>-24</v>
      </c>
      <c r="D228" s="17">
        <v>-24</v>
      </c>
      <c r="E228" s="17">
        <v>24.4</v>
      </c>
      <c r="F228" s="59">
        <v>0.8</v>
      </c>
      <c r="G228" s="57">
        <v>2</v>
      </c>
      <c r="H228" s="17">
        <v>1.2</v>
      </c>
      <c r="I228" s="17">
        <v>10060</v>
      </c>
      <c r="J228">
        <f t="shared" si="0"/>
        <v>1.2</v>
      </c>
      <c r="K228" s="55">
        <v>2009</v>
      </c>
    </row>
    <row r="229" spans="1:11" ht="45" hidden="1">
      <c r="A229" s="13" t="str">
        <f>Kimutatás!AG51</f>
        <v>2009Szent István Egyetem Víz- és Környezetgazdálkodási Kar (SZIE-VKK)</v>
      </c>
      <c r="B229" s="17">
        <v>24.4</v>
      </c>
      <c r="C229" s="17">
        <v>-24</v>
      </c>
      <c r="D229" s="17">
        <v>-24</v>
      </c>
      <c r="E229" s="17">
        <v>24.4</v>
      </c>
      <c r="F229" s="17">
        <v>0.8</v>
      </c>
      <c r="G229" s="17">
        <v>0</v>
      </c>
      <c r="H229" s="17">
        <v>-0.8</v>
      </c>
      <c r="I229" s="17">
        <v>0</v>
      </c>
      <c r="J229">
        <f t="shared" si="0"/>
        <v>0.8</v>
      </c>
    </row>
    <row r="230" spans="1:11" ht="45" hidden="1">
      <c r="A230" s="13" t="str">
        <f>Kimutatás!AG52</f>
        <v>2009Szolnoki Főiskola Műszaki és Mezőgazdasági Fakultás (SZF-MMF)</v>
      </c>
      <c r="B230" s="17">
        <v>-25</v>
      </c>
      <c r="C230" s="17">
        <v>-25</v>
      </c>
      <c r="D230" s="17">
        <v>25.4</v>
      </c>
      <c r="E230" s="17">
        <v>24.4</v>
      </c>
      <c r="F230" s="17">
        <v>-0.2</v>
      </c>
      <c r="G230" s="17">
        <v>0</v>
      </c>
      <c r="H230" s="17">
        <v>0.2</v>
      </c>
      <c r="I230" s="17">
        <v>0</v>
      </c>
      <c r="J230">
        <f t="shared" si="0"/>
        <v>0.2</v>
      </c>
    </row>
    <row r="231" spans="1:11" ht="60" hidden="1">
      <c r="A231" s="13" t="str">
        <f>Kimutatás!AG53</f>
        <v>2010Budapesti Corvinus Egyetem Gazdálkodástudományi Kar (BCE-GTK)</v>
      </c>
      <c r="B231" s="17">
        <v>25.4</v>
      </c>
      <c r="C231" s="17">
        <v>-23.5</v>
      </c>
      <c r="D231" s="17">
        <v>-24</v>
      </c>
      <c r="E231" s="17">
        <v>24.4</v>
      </c>
      <c r="F231" s="17">
        <v>2.2999999999999998</v>
      </c>
      <c r="G231" s="17">
        <v>2</v>
      </c>
      <c r="H231" s="17">
        <v>-0.3</v>
      </c>
      <c r="I231" s="17">
        <v>9985</v>
      </c>
      <c r="J231">
        <f t="shared" si="0"/>
        <v>0.3</v>
      </c>
    </row>
    <row r="232" spans="1:11" ht="45" hidden="1">
      <c r="A232" s="13" t="str">
        <f>Kimutatás!AG54</f>
        <v>2010Debreceni Egyetem Gazdálkodástudományi és Vidékfejlesztési Kar (DE-GVK)</v>
      </c>
      <c r="B232" s="17">
        <v>24.4</v>
      </c>
      <c r="C232" s="17">
        <v>-23</v>
      </c>
      <c r="D232" s="17">
        <v>-24</v>
      </c>
      <c r="E232" s="17">
        <v>24.4</v>
      </c>
      <c r="F232" s="17">
        <v>1.8</v>
      </c>
      <c r="G232" s="17">
        <v>1</v>
      </c>
      <c r="H232" s="17">
        <v>-0.8</v>
      </c>
      <c r="I232" s="17">
        <v>19920</v>
      </c>
      <c r="J232">
        <f t="shared" si="0"/>
        <v>0.8</v>
      </c>
    </row>
    <row r="233" spans="1:11" ht="45" hidden="1">
      <c r="A233" s="13" t="str">
        <f>Kimutatás!AG55</f>
        <v>2010Kaposvári Egyetem Gazdaságtudományi Kar (KE-GTK)</v>
      </c>
      <c r="B233" s="17">
        <v>24.4</v>
      </c>
      <c r="C233" s="17">
        <v>-24</v>
      </c>
      <c r="D233" s="17">
        <v>-24</v>
      </c>
      <c r="E233" s="17">
        <v>24.4</v>
      </c>
      <c r="F233" s="17">
        <v>0.8</v>
      </c>
      <c r="G233" s="17">
        <v>0</v>
      </c>
      <c r="H233" s="17">
        <v>-0.8</v>
      </c>
      <c r="I233" s="17">
        <v>0</v>
      </c>
      <c r="J233">
        <f t="shared" si="0"/>
        <v>0.8</v>
      </c>
    </row>
    <row r="234" spans="1:11" ht="60" hidden="1">
      <c r="A234" s="13" t="str">
        <f>Kimutatás!AG56</f>
        <v>2010Károly Róbert Főiskola Természeti Erőforrás-gazdálkodási és Vidékfejlesztési Kar (KRF-TVK)</v>
      </c>
      <c r="B234" s="17">
        <v>24.4</v>
      </c>
      <c r="C234" s="17">
        <v>-25</v>
      </c>
      <c r="D234" s="17">
        <v>-23</v>
      </c>
      <c r="E234" s="17">
        <v>24.4</v>
      </c>
      <c r="F234" s="17">
        <v>0.8</v>
      </c>
      <c r="G234" s="17">
        <v>1</v>
      </c>
      <c r="H234" s="17">
        <v>0.2</v>
      </c>
      <c r="I234" s="17">
        <v>20020</v>
      </c>
      <c r="J234">
        <f t="shared" si="0"/>
        <v>0.2</v>
      </c>
    </row>
    <row r="235" spans="1:11" ht="45" hidden="1">
      <c r="A235" s="13" t="str">
        <f>Kimutatás!AG57</f>
        <v>2010Kecskeméti Főiskola Kertészeti Főiskolai Kar (KF-KFK)</v>
      </c>
      <c r="B235" s="17">
        <v>24.4</v>
      </c>
      <c r="C235" s="17">
        <v>-24</v>
      </c>
      <c r="D235" s="17">
        <v>-24</v>
      </c>
      <c r="E235" s="17">
        <v>24.4</v>
      </c>
      <c r="F235" s="17">
        <v>0.8</v>
      </c>
      <c r="G235" s="17">
        <v>0</v>
      </c>
      <c r="H235" s="17">
        <v>-0.8</v>
      </c>
      <c r="I235" s="17">
        <v>0</v>
      </c>
      <c r="J235">
        <f t="shared" si="0"/>
        <v>0.8</v>
      </c>
    </row>
    <row r="236" spans="1:11" ht="60" hidden="1">
      <c r="A236" s="13" t="str">
        <f>Kimutatás!AG58</f>
        <v>2010Nyugat-magyarországi Egyetem Mezőgazdaság- és Élelmiszertudományi Kar (NYME-MÉK)</v>
      </c>
      <c r="B236" s="17">
        <v>24.4</v>
      </c>
      <c r="C236" s="17">
        <v>-24</v>
      </c>
      <c r="D236" s="17">
        <v>-24</v>
      </c>
      <c r="E236" s="17">
        <v>24.4</v>
      </c>
      <c r="F236" s="17">
        <v>0.8</v>
      </c>
      <c r="G236" s="17">
        <v>0</v>
      </c>
      <c r="H236" s="17">
        <v>-0.8</v>
      </c>
      <c r="I236" s="17">
        <v>0</v>
      </c>
      <c r="J236">
        <f t="shared" si="0"/>
        <v>0.8</v>
      </c>
    </row>
    <row r="237" spans="1:11" ht="30" hidden="1">
      <c r="A237" s="13" t="str">
        <f>Kimutatás!AG59</f>
        <v>2010Pannon Egyetem Georgikon Kar (PE-GK)</v>
      </c>
      <c r="B237" s="17">
        <v>24.4</v>
      </c>
      <c r="C237" s="17">
        <v>-24</v>
      </c>
      <c r="D237" s="17">
        <v>-24</v>
      </c>
      <c r="E237" s="17">
        <v>24.4</v>
      </c>
      <c r="F237" s="17">
        <v>0.8</v>
      </c>
      <c r="G237" s="17">
        <v>0</v>
      </c>
      <c r="H237" s="17">
        <v>-0.8</v>
      </c>
      <c r="I237" s="17">
        <v>0</v>
      </c>
      <c r="J237">
        <f t="shared" si="0"/>
        <v>0.8</v>
      </c>
    </row>
    <row r="238" spans="1:11" ht="45" hidden="1">
      <c r="A238" s="13" t="str">
        <f>Kimutatás!AG60</f>
        <v>2010Szegedi Tudományegyetem Mérnöki Kar (SZTE-MK)</v>
      </c>
      <c r="B238" s="17">
        <v>24.4</v>
      </c>
      <c r="C238" s="17">
        <v>-23</v>
      </c>
      <c r="D238" s="17">
        <v>-24</v>
      </c>
      <c r="E238" s="17">
        <v>24.4</v>
      </c>
      <c r="F238" s="17">
        <v>1.8</v>
      </c>
      <c r="G238" s="17">
        <v>1</v>
      </c>
      <c r="H238" s="17">
        <v>-0.8</v>
      </c>
      <c r="I238" s="17">
        <v>19920</v>
      </c>
      <c r="J238">
        <f t="shared" si="0"/>
        <v>0.8</v>
      </c>
    </row>
    <row r="239" spans="1:11" ht="60">
      <c r="A239" s="13" t="str">
        <f>Kimutatás!AG61</f>
        <v>2010Szent István Egyetem Gazdaság- és Társadalomtudományi Kar (SZIE-GTK)</v>
      </c>
      <c r="B239" s="17">
        <v>24.4</v>
      </c>
      <c r="C239" s="17">
        <v>-24</v>
      </c>
      <c r="D239" s="17">
        <v>-24</v>
      </c>
      <c r="E239" s="17">
        <v>24.4</v>
      </c>
      <c r="F239" s="59">
        <v>0.8</v>
      </c>
      <c r="G239" s="57">
        <v>1</v>
      </c>
      <c r="H239" s="17">
        <v>0.2</v>
      </c>
      <c r="I239" s="17">
        <v>20020</v>
      </c>
      <c r="J239">
        <f t="shared" si="0"/>
        <v>0.2</v>
      </c>
      <c r="K239" s="55">
        <v>2010</v>
      </c>
    </row>
    <row r="240" spans="1:11" ht="45" hidden="1">
      <c r="A240" s="13" t="str">
        <f>Kimutatás!AG62</f>
        <v>2010Szent István Egyetem Víz- és Környezetgazdálkodási Kar (SZIE-VKK)</v>
      </c>
      <c r="B240" s="17">
        <v>24.4</v>
      </c>
      <c r="C240" s="17">
        <v>-24</v>
      </c>
      <c r="D240" s="17">
        <v>-24</v>
      </c>
      <c r="E240" s="17">
        <v>24.4</v>
      </c>
      <c r="F240" s="17">
        <v>0.8</v>
      </c>
      <c r="G240" s="17">
        <v>0</v>
      </c>
      <c r="H240" s="17">
        <v>-0.8</v>
      </c>
      <c r="I240" s="17">
        <v>0</v>
      </c>
      <c r="J240">
        <f t="shared" si="0"/>
        <v>0.8</v>
      </c>
    </row>
    <row r="241" spans="1:10" ht="45" hidden="1">
      <c r="A241" s="13" t="str">
        <f>Kimutatás!AG63</f>
        <v>2010Szolnoki Főiskola Műszaki és Mezőgazdasági Fakultás (SZF-MMF)</v>
      </c>
      <c r="B241" s="17">
        <v>-25</v>
      </c>
      <c r="C241" s="17">
        <v>-24</v>
      </c>
      <c r="D241" s="17">
        <v>25.4</v>
      </c>
      <c r="E241" s="17">
        <v>24.4</v>
      </c>
      <c r="F241" s="17">
        <v>0.8</v>
      </c>
      <c r="G241" s="17">
        <v>0</v>
      </c>
      <c r="H241" s="17">
        <v>-0.8</v>
      </c>
      <c r="I241" s="17">
        <v>0</v>
      </c>
      <c r="J241">
        <f t="shared" si="0"/>
        <v>0.8</v>
      </c>
    </row>
    <row r="242" spans="1:10" hidden="1">
      <c r="H242">
        <f>SUM(H187:H241)</f>
        <v>-1.4999999999999942</v>
      </c>
      <c r="I242">
        <f t="shared" ref="I242:J242" si="1">SUM(I187:I241)</f>
        <v>292433.67000000004</v>
      </c>
      <c r="J242">
        <f t="shared" si="1"/>
        <v>29.1</v>
      </c>
    </row>
    <row r="244" spans="1:10">
      <c r="B244">
        <f>SUBTOTAL(9,B195:B239)</f>
        <v>122</v>
      </c>
      <c r="C244">
        <f t="shared" ref="C244:F244" si="2">SUBTOTAL(9,C195:C239)</f>
        <v>-120</v>
      </c>
      <c r="D244">
        <f t="shared" si="2"/>
        <v>-120.5</v>
      </c>
      <c r="E244">
        <f t="shared" si="2"/>
        <v>122</v>
      </c>
      <c r="F244">
        <f t="shared" si="2"/>
        <v>3.5</v>
      </c>
    </row>
    <row r="245" spans="1:10">
      <c r="B245" s="44">
        <f>B244/$F$244</f>
        <v>34.857142857142854</v>
      </c>
      <c r="C245" s="44">
        <f t="shared" ref="C245:F245" si="3">C244/$F$244</f>
        <v>-34.285714285714285</v>
      </c>
      <c r="D245" s="44">
        <f t="shared" si="3"/>
        <v>-34.428571428571431</v>
      </c>
      <c r="E245" s="44">
        <f t="shared" si="3"/>
        <v>34.857142857142854</v>
      </c>
      <c r="F245" s="44">
        <f t="shared" si="3"/>
        <v>1</v>
      </c>
    </row>
  </sheetData>
  <autoFilter ref="A185:J242">
    <filterColumn colId="0">
      <customFilters>
        <customFilter val="*SZIE-GTK*"/>
      </customFilters>
    </filterColumn>
  </autoFilter>
  <mergeCells count="20">
    <mergeCell ref="G185:G186"/>
    <mergeCell ref="B127:B128"/>
    <mergeCell ref="C127:C128"/>
    <mergeCell ref="D127:D128"/>
    <mergeCell ref="E127:E128"/>
    <mergeCell ref="F11:F12"/>
    <mergeCell ref="A185:A186"/>
    <mergeCell ref="B185:B186"/>
    <mergeCell ref="C185:C186"/>
    <mergeCell ref="D185:D186"/>
    <mergeCell ref="E185:E186"/>
    <mergeCell ref="F185:F186"/>
    <mergeCell ref="B69:B70"/>
    <mergeCell ref="C69:C70"/>
    <mergeCell ref="D69:D70"/>
    <mergeCell ref="E69:E70"/>
    <mergeCell ref="B11:B12"/>
    <mergeCell ref="C11:C12"/>
    <mergeCell ref="D11:D12"/>
    <mergeCell ref="E11:E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M308"/>
  <sheetViews>
    <sheetView topLeftCell="A242" workbookViewId="0">
      <selection activeCell="I269" sqref="I269"/>
    </sheetView>
  </sheetViews>
  <sheetFormatPr defaultRowHeight="15"/>
  <cols>
    <col min="1" max="1" width="32.140625" customWidth="1"/>
    <col min="2" max="2" width="21.28515625" customWidth="1"/>
  </cols>
  <sheetData>
    <row r="1" spans="1:13">
      <c r="A1" s="7" t="s">
        <v>11</v>
      </c>
      <c r="B1" t="s">
        <v>149</v>
      </c>
    </row>
    <row r="2" spans="1:13">
      <c r="B2" t="s">
        <v>253</v>
      </c>
      <c r="C2">
        <v>0</v>
      </c>
      <c r="D2">
        <v>0</v>
      </c>
      <c r="E2">
        <v>0</v>
      </c>
      <c r="F2">
        <v>1</v>
      </c>
      <c r="G2">
        <v>0</v>
      </c>
    </row>
    <row r="3" spans="1:13">
      <c r="A3" s="9" t="s">
        <v>252</v>
      </c>
      <c r="B3" s="20"/>
      <c r="C3" s="9"/>
      <c r="D3" s="9"/>
      <c r="E3" s="20"/>
      <c r="F3" s="20"/>
      <c r="G3" s="20"/>
    </row>
    <row r="4" spans="1:13" ht="90">
      <c r="A4" s="20"/>
      <c r="B4" s="20"/>
      <c r="C4" s="19" t="s">
        <v>17</v>
      </c>
      <c r="D4" s="19" t="s">
        <v>20</v>
      </c>
      <c r="E4" s="19" t="s">
        <v>21</v>
      </c>
      <c r="F4" s="19" t="s">
        <v>22</v>
      </c>
      <c r="G4" s="19" t="s">
        <v>24</v>
      </c>
      <c r="I4" s="18" t="str">
        <f>C4</f>
        <v>Felvételiben legjobb középiskolából jött</v>
      </c>
      <c r="J4" s="18" t="str">
        <f t="shared" ref="J4:L5" si="0">E4</f>
        <v>Jelentkezők száma első helyen</v>
      </c>
      <c r="K4" s="18" t="str">
        <f t="shared" si="0"/>
        <v>Jelentkezőkből bejutottak aránya</v>
      </c>
      <c r="L4" s="18" t="str">
        <f t="shared" si="0"/>
        <v>OKTV-helyezettek száma</v>
      </c>
      <c r="M4" s="18" t="str">
        <f>D4</f>
        <v>Felvettek pontátlaga</v>
      </c>
    </row>
    <row r="5" spans="1:13">
      <c r="A5" s="9"/>
      <c r="B5" s="9"/>
      <c r="C5" s="19" t="s">
        <v>19</v>
      </c>
      <c r="D5" s="19" t="s">
        <v>251</v>
      </c>
      <c r="E5" s="19" t="s">
        <v>19</v>
      </c>
      <c r="F5" s="19" t="s">
        <v>23</v>
      </c>
      <c r="G5" s="19" t="s">
        <v>19</v>
      </c>
      <c r="I5" t="str">
        <f>C5</f>
        <v>fő</v>
      </c>
      <c r="J5" t="str">
        <f t="shared" si="0"/>
        <v>fő</v>
      </c>
      <c r="K5" t="str">
        <f t="shared" si="0"/>
        <v>%</v>
      </c>
      <c r="L5" t="str">
        <f t="shared" si="0"/>
        <v>fő</v>
      </c>
      <c r="M5" t="str">
        <f>D5</f>
        <v>(üres)</v>
      </c>
    </row>
    <row r="6" spans="1:13" ht="60">
      <c r="A6" s="48">
        <v>2006</v>
      </c>
      <c r="B6" s="19" t="s">
        <v>129</v>
      </c>
      <c r="C6" s="8">
        <v>1</v>
      </c>
      <c r="D6" s="8">
        <v>141.69999999999999</v>
      </c>
      <c r="E6" s="8">
        <v>48</v>
      </c>
      <c r="F6" s="8">
        <v>0.16669999999999999</v>
      </c>
      <c r="G6" s="8">
        <v>0</v>
      </c>
      <c r="I6">
        <f>RANK(C6,C$6:C$60,C$2)</f>
        <v>10</v>
      </c>
      <c r="J6">
        <f t="shared" ref="J6:L60" si="1">RANK(E6,E$6:E$60,E$2)</f>
        <v>17</v>
      </c>
      <c r="K6">
        <f t="shared" si="1"/>
        <v>9</v>
      </c>
      <c r="L6">
        <f t="shared" si="1"/>
        <v>6</v>
      </c>
      <c r="M6">
        <f>INT(D6*10)</f>
        <v>1417</v>
      </c>
    </row>
    <row r="7" spans="1:13" ht="60">
      <c r="A7" s="49"/>
      <c r="B7" s="19" t="s">
        <v>150</v>
      </c>
      <c r="C7" s="8">
        <v>10</v>
      </c>
      <c r="D7" s="8">
        <v>131.80000000000001</v>
      </c>
      <c r="E7" s="8">
        <v>165</v>
      </c>
      <c r="F7" s="8">
        <v>0.2485</v>
      </c>
      <c r="G7" s="8">
        <v>1</v>
      </c>
      <c r="I7">
        <f t="shared" ref="I7:I60" si="2">RANK(C7,C$6:C$60,C$2)</f>
        <v>1</v>
      </c>
      <c r="J7">
        <f t="shared" si="1"/>
        <v>1</v>
      </c>
      <c r="K7">
        <f t="shared" si="1"/>
        <v>25</v>
      </c>
      <c r="L7">
        <f t="shared" si="1"/>
        <v>3</v>
      </c>
      <c r="M7">
        <f t="shared" ref="M7:M60" si="3">INT(D7*10)</f>
        <v>1318</v>
      </c>
    </row>
    <row r="8" spans="1:13" ht="45">
      <c r="A8" s="49"/>
      <c r="B8" s="19" t="s">
        <v>145</v>
      </c>
      <c r="C8" s="8">
        <v>0</v>
      </c>
      <c r="D8" s="8">
        <v>115.3</v>
      </c>
      <c r="E8" s="8">
        <v>73</v>
      </c>
      <c r="F8" s="8">
        <v>0.6986</v>
      </c>
      <c r="G8" s="8">
        <v>0</v>
      </c>
      <c r="I8">
        <f t="shared" si="2"/>
        <v>21</v>
      </c>
      <c r="J8">
        <f t="shared" si="1"/>
        <v>9</v>
      </c>
      <c r="K8">
        <f t="shared" si="1"/>
        <v>52</v>
      </c>
      <c r="L8">
        <f t="shared" si="1"/>
        <v>6</v>
      </c>
      <c r="M8">
        <f t="shared" si="3"/>
        <v>1153</v>
      </c>
    </row>
    <row r="9" spans="1:13" ht="60">
      <c r="A9" s="49"/>
      <c r="B9" s="19" t="s">
        <v>151</v>
      </c>
      <c r="C9" s="8">
        <v>0</v>
      </c>
      <c r="D9" s="8">
        <v>111.7</v>
      </c>
      <c r="E9" s="8">
        <v>31</v>
      </c>
      <c r="F9" s="8">
        <v>0.4839</v>
      </c>
      <c r="G9" s="8">
        <v>0</v>
      </c>
      <c r="I9">
        <f t="shared" si="2"/>
        <v>21</v>
      </c>
      <c r="J9">
        <f t="shared" si="1"/>
        <v>34</v>
      </c>
      <c r="K9">
        <f t="shared" si="1"/>
        <v>42</v>
      </c>
      <c r="L9">
        <f t="shared" si="1"/>
        <v>6</v>
      </c>
      <c r="M9">
        <f t="shared" si="3"/>
        <v>1117</v>
      </c>
    </row>
    <row r="10" spans="1:13" ht="45">
      <c r="A10" s="49"/>
      <c r="B10" s="19" t="s">
        <v>146</v>
      </c>
      <c r="C10" s="8">
        <v>0</v>
      </c>
      <c r="D10" s="8">
        <v>116.8</v>
      </c>
      <c r="E10" s="8">
        <v>38</v>
      </c>
      <c r="F10" s="8">
        <v>0.42109999999999997</v>
      </c>
      <c r="G10" s="8">
        <v>0</v>
      </c>
      <c r="I10">
        <f t="shared" si="2"/>
        <v>21</v>
      </c>
      <c r="J10">
        <f t="shared" si="1"/>
        <v>27</v>
      </c>
      <c r="K10">
        <f t="shared" si="1"/>
        <v>39</v>
      </c>
      <c r="L10">
        <f t="shared" si="1"/>
        <v>6</v>
      </c>
      <c r="M10">
        <f t="shared" si="3"/>
        <v>1168</v>
      </c>
    </row>
    <row r="11" spans="1:13" ht="75">
      <c r="A11" s="49"/>
      <c r="B11" s="19" t="s">
        <v>34</v>
      </c>
      <c r="C11" s="8">
        <v>0</v>
      </c>
      <c r="D11" s="8">
        <v>116.5</v>
      </c>
      <c r="E11" s="8">
        <v>43</v>
      </c>
      <c r="F11" s="8">
        <v>0.60470000000000002</v>
      </c>
      <c r="G11" s="8">
        <v>3</v>
      </c>
      <c r="I11">
        <f t="shared" si="2"/>
        <v>21</v>
      </c>
      <c r="J11">
        <f t="shared" si="1"/>
        <v>21</v>
      </c>
      <c r="K11">
        <f t="shared" si="1"/>
        <v>49</v>
      </c>
      <c r="L11">
        <f t="shared" si="1"/>
        <v>1</v>
      </c>
      <c r="M11">
        <f t="shared" si="3"/>
        <v>1165</v>
      </c>
    </row>
    <row r="12" spans="1:13" ht="30">
      <c r="A12" s="49"/>
      <c r="B12" s="19" t="s">
        <v>35</v>
      </c>
      <c r="C12" s="8">
        <v>0</v>
      </c>
      <c r="D12" s="8">
        <v>119.4</v>
      </c>
      <c r="E12" s="8">
        <v>29</v>
      </c>
      <c r="F12" s="8">
        <v>0.48280000000000001</v>
      </c>
      <c r="G12" s="8">
        <v>0</v>
      </c>
      <c r="I12">
        <f t="shared" si="2"/>
        <v>21</v>
      </c>
      <c r="J12">
        <f t="shared" si="1"/>
        <v>38</v>
      </c>
      <c r="K12">
        <f t="shared" si="1"/>
        <v>41</v>
      </c>
      <c r="L12">
        <f t="shared" si="1"/>
        <v>6</v>
      </c>
      <c r="M12">
        <f t="shared" si="3"/>
        <v>1194</v>
      </c>
    </row>
    <row r="13" spans="1:13" ht="60">
      <c r="A13" s="49"/>
      <c r="B13" s="19" t="s">
        <v>95</v>
      </c>
      <c r="C13" s="8">
        <v>1</v>
      </c>
      <c r="D13" s="8">
        <v>118.8</v>
      </c>
      <c r="E13" s="8">
        <v>70</v>
      </c>
      <c r="F13" s="8">
        <v>0.57140000000000002</v>
      </c>
      <c r="G13" s="8">
        <v>0</v>
      </c>
      <c r="I13">
        <f t="shared" si="2"/>
        <v>10</v>
      </c>
      <c r="J13">
        <f t="shared" si="1"/>
        <v>12</v>
      </c>
      <c r="K13">
        <f t="shared" si="1"/>
        <v>46</v>
      </c>
      <c r="L13">
        <f t="shared" si="1"/>
        <v>6</v>
      </c>
      <c r="M13">
        <f t="shared" si="3"/>
        <v>1188</v>
      </c>
    </row>
    <row r="14" spans="1:13" ht="60">
      <c r="A14" s="49"/>
      <c r="B14" s="19" t="s">
        <v>52</v>
      </c>
      <c r="C14" s="8">
        <v>0</v>
      </c>
      <c r="D14" s="8">
        <v>133.4</v>
      </c>
      <c r="E14" s="8">
        <v>61</v>
      </c>
      <c r="F14" s="8">
        <v>0.24590000000000001</v>
      </c>
      <c r="G14" s="8">
        <v>0</v>
      </c>
      <c r="I14">
        <f t="shared" si="2"/>
        <v>21</v>
      </c>
      <c r="J14">
        <f t="shared" si="1"/>
        <v>14</v>
      </c>
      <c r="K14">
        <f t="shared" si="1"/>
        <v>24</v>
      </c>
      <c r="L14">
        <f t="shared" si="1"/>
        <v>6</v>
      </c>
      <c r="M14">
        <f t="shared" si="3"/>
        <v>1334</v>
      </c>
    </row>
    <row r="15" spans="1:13" ht="75">
      <c r="A15" s="49"/>
      <c r="B15" s="19" t="s">
        <v>238</v>
      </c>
      <c r="C15" s="8">
        <v>0</v>
      </c>
      <c r="D15" s="8">
        <v>112.2</v>
      </c>
      <c r="E15" s="8">
        <v>35</v>
      </c>
      <c r="F15" s="8">
        <v>0.54290000000000005</v>
      </c>
      <c r="G15" s="8">
        <v>0</v>
      </c>
      <c r="I15">
        <f t="shared" si="2"/>
        <v>21</v>
      </c>
      <c r="J15">
        <f t="shared" si="1"/>
        <v>29</v>
      </c>
      <c r="K15">
        <f t="shared" si="1"/>
        <v>44</v>
      </c>
      <c r="L15">
        <f t="shared" si="1"/>
        <v>6</v>
      </c>
      <c r="M15">
        <f t="shared" si="3"/>
        <v>1122</v>
      </c>
    </row>
    <row r="16" spans="1:13" ht="60">
      <c r="A16" s="49"/>
      <c r="B16" s="19" t="s">
        <v>147</v>
      </c>
      <c r="C16" s="8">
        <v>0</v>
      </c>
      <c r="D16" s="8">
        <v>111.3</v>
      </c>
      <c r="E16" s="8">
        <v>50</v>
      </c>
      <c r="F16" s="8">
        <v>0.4</v>
      </c>
      <c r="G16" s="8">
        <v>0</v>
      </c>
      <c r="I16">
        <f t="shared" si="2"/>
        <v>21</v>
      </c>
      <c r="J16">
        <f t="shared" si="1"/>
        <v>16</v>
      </c>
      <c r="K16">
        <f t="shared" si="1"/>
        <v>37</v>
      </c>
      <c r="L16">
        <f t="shared" si="1"/>
        <v>6</v>
      </c>
      <c r="M16">
        <f t="shared" si="3"/>
        <v>1113</v>
      </c>
    </row>
    <row r="17" spans="1:13" ht="60">
      <c r="A17" s="48">
        <v>2007</v>
      </c>
      <c r="B17" s="19" t="s">
        <v>129</v>
      </c>
      <c r="C17" s="8">
        <v>0</v>
      </c>
      <c r="D17" s="8">
        <v>133.1</v>
      </c>
      <c r="E17" s="8">
        <v>19</v>
      </c>
      <c r="F17" s="8">
        <v>0.73680000000000001</v>
      </c>
      <c r="G17" s="8">
        <v>0</v>
      </c>
      <c r="I17">
        <f t="shared" si="2"/>
        <v>21</v>
      </c>
      <c r="J17">
        <f t="shared" si="1"/>
        <v>43</v>
      </c>
      <c r="K17">
        <f t="shared" si="1"/>
        <v>55</v>
      </c>
      <c r="L17">
        <f t="shared" si="1"/>
        <v>6</v>
      </c>
      <c r="M17">
        <f t="shared" si="3"/>
        <v>1331</v>
      </c>
    </row>
    <row r="18" spans="1:13" ht="60">
      <c r="A18" s="49"/>
      <c r="B18" s="19" t="s">
        <v>150</v>
      </c>
      <c r="C18" s="8">
        <v>3</v>
      </c>
      <c r="D18" s="8">
        <v>126.8</v>
      </c>
      <c r="E18" s="8">
        <v>91</v>
      </c>
      <c r="F18" s="8">
        <v>0.57140000000000002</v>
      </c>
      <c r="G18" s="8">
        <v>0</v>
      </c>
      <c r="I18">
        <f t="shared" si="2"/>
        <v>2</v>
      </c>
      <c r="J18">
        <f t="shared" si="1"/>
        <v>5</v>
      </c>
      <c r="K18">
        <f t="shared" si="1"/>
        <v>46</v>
      </c>
      <c r="L18">
        <f t="shared" si="1"/>
        <v>6</v>
      </c>
      <c r="M18">
        <f t="shared" si="3"/>
        <v>1268</v>
      </c>
    </row>
    <row r="19" spans="1:13" ht="45">
      <c r="A19" s="49"/>
      <c r="B19" s="19" t="s">
        <v>145</v>
      </c>
      <c r="C19" s="8">
        <v>0</v>
      </c>
      <c r="D19" s="8">
        <v>122.3</v>
      </c>
      <c r="E19" s="8">
        <v>73</v>
      </c>
      <c r="F19" s="8">
        <v>0.26029999999999998</v>
      </c>
      <c r="G19" s="8">
        <v>0</v>
      </c>
      <c r="I19">
        <f t="shared" si="2"/>
        <v>21</v>
      </c>
      <c r="J19">
        <f t="shared" si="1"/>
        <v>9</v>
      </c>
      <c r="K19">
        <f t="shared" si="1"/>
        <v>26</v>
      </c>
      <c r="L19">
        <f t="shared" si="1"/>
        <v>6</v>
      </c>
      <c r="M19">
        <f t="shared" si="3"/>
        <v>1223</v>
      </c>
    </row>
    <row r="20" spans="1:13" ht="60">
      <c r="A20" s="49"/>
      <c r="B20" s="19" t="s">
        <v>151</v>
      </c>
      <c r="C20" s="8">
        <v>0</v>
      </c>
      <c r="D20" s="8">
        <v>121</v>
      </c>
      <c r="E20" s="8">
        <v>34</v>
      </c>
      <c r="F20" s="8">
        <v>0.17649999999999999</v>
      </c>
      <c r="G20" s="8">
        <v>0</v>
      </c>
      <c r="I20">
        <f t="shared" si="2"/>
        <v>21</v>
      </c>
      <c r="J20">
        <f t="shared" si="1"/>
        <v>30</v>
      </c>
      <c r="K20">
        <f t="shared" si="1"/>
        <v>10</v>
      </c>
      <c r="L20">
        <f t="shared" si="1"/>
        <v>6</v>
      </c>
      <c r="M20">
        <f t="shared" si="3"/>
        <v>1210</v>
      </c>
    </row>
    <row r="21" spans="1:13" ht="45">
      <c r="A21" s="49"/>
      <c r="B21" s="19" t="s">
        <v>146</v>
      </c>
      <c r="C21" s="8">
        <v>0</v>
      </c>
      <c r="D21" s="8">
        <v>122.5</v>
      </c>
      <c r="E21" s="8">
        <v>30</v>
      </c>
      <c r="F21" s="8">
        <v>0.1333</v>
      </c>
      <c r="G21" s="8">
        <v>0</v>
      </c>
      <c r="I21">
        <f t="shared" si="2"/>
        <v>21</v>
      </c>
      <c r="J21">
        <f t="shared" si="1"/>
        <v>37</v>
      </c>
      <c r="K21">
        <f t="shared" si="1"/>
        <v>7</v>
      </c>
      <c r="L21">
        <f t="shared" si="1"/>
        <v>6</v>
      </c>
      <c r="M21">
        <f t="shared" si="3"/>
        <v>1225</v>
      </c>
    </row>
    <row r="22" spans="1:13" ht="75">
      <c r="A22" s="49"/>
      <c r="B22" s="19" t="s">
        <v>34</v>
      </c>
      <c r="C22" s="8">
        <v>0</v>
      </c>
      <c r="D22" s="8">
        <v>126.6</v>
      </c>
      <c r="E22" s="8">
        <v>40</v>
      </c>
      <c r="F22" s="8">
        <v>0.375</v>
      </c>
      <c r="G22" s="8">
        <v>0</v>
      </c>
      <c r="I22">
        <f t="shared" si="2"/>
        <v>21</v>
      </c>
      <c r="J22">
        <f t="shared" si="1"/>
        <v>26</v>
      </c>
      <c r="K22">
        <f t="shared" si="1"/>
        <v>36</v>
      </c>
      <c r="L22">
        <f t="shared" si="1"/>
        <v>6</v>
      </c>
      <c r="M22">
        <f t="shared" si="3"/>
        <v>1266</v>
      </c>
    </row>
    <row r="23" spans="1:13" ht="30">
      <c r="A23" s="49"/>
      <c r="B23" s="19" t="s">
        <v>35</v>
      </c>
      <c r="C23" s="8">
        <v>1</v>
      </c>
      <c r="D23" s="8">
        <v>124.3</v>
      </c>
      <c r="E23" s="8">
        <v>28</v>
      </c>
      <c r="F23" s="8">
        <v>0.35709999999999997</v>
      </c>
      <c r="G23" s="8">
        <v>0</v>
      </c>
      <c r="I23">
        <f t="shared" si="2"/>
        <v>10</v>
      </c>
      <c r="J23">
        <f t="shared" si="1"/>
        <v>39</v>
      </c>
      <c r="K23">
        <f t="shared" si="1"/>
        <v>34</v>
      </c>
      <c r="L23">
        <f t="shared" si="1"/>
        <v>6</v>
      </c>
      <c r="M23">
        <f t="shared" si="3"/>
        <v>1243</v>
      </c>
    </row>
    <row r="24" spans="1:13" ht="60">
      <c r="A24" s="49"/>
      <c r="B24" s="19" t="s">
        <v>95</v>
      </c>
      <c r="C24" s="8">
        <v>1</v>
      </c>
      <c r="D24" s="8">
        <v>121.6</v>
      </c>
      <c r="E24" s="8">
        <v>112</v>
      </c>
      <c r="F24" s="8">
        <v>0.36609999999999998</v>
      </c>
      <c r="G24" s="8">
        <v>0</v>
      </c>
      <c r="I24">
        <f t="shared" si="2"/>
        <v>10</v>
      </c>
      <c r="J24">
        <f t="shared" si="1"/>
        <v>4</v>
      </c>
      <c r="K24">
        <f t="shared" si="1"/>
        <v>35</v>
      </c>
      <c r="L24">
        <f t="shared" si="1"/>
        <v>6</v>
      </c>
      <c r="M24">
        <f t="shared" si="3"/>
        <v>1216</v>
      </c>
    </row>
    <row r="25" spans="1:13" ht="60">
      <c r="A25" s="49"/>
      <c r="B25" s="19" t="s">
        <v>52</v>
      </c>
      <c r="C25" s="8">
        <v>2</v>
      </c>
      <c r="D25" s="8">
        <v>129.1</v>
      </c>
      <c r="E25" s="8">
        <v>42</v>
      </c>
      <c r="F25" s="8">
        <v>0.42859999999999998</v>
      </c>
      <c r="G25" s="8">
        <v>0</v>
      </c>
      <c r="I25">
        <f t="shared" si="2"/>
        <v>5</v>
      </c>
      <c r="J25">
        <f t="shared" si="1"/>
        <v>22</v>
      </c>
      <c r="K25">
        <f t="shared" si="1"/>
        <v>40</v>
      </c>
      <c r="L25">
        <f t="shared" si="1"/>
        <v>6</v>
      </c>
      <c r="M25">
        <f t="shared" si="3"/>
        <v>1291</v>
      </c>
    </row>
    <row r="26" spans="1:13" ht="75">
      <c r="A26" s="49"/>
      <c r="B26" s="19" t="s">
        <v>238</v>
      </c>
      <c r="C26" s="8">
        <v>0</v>
      </c>
      <c r="D26" s="8">
        <v>119.2</v>
      </c>
      <c r="E26" s="8">
        <v>32</v>
      </c>
      <c r="F26" s="8">
        <v>0.3125</v>
      </c>
      <c r="G26" s="8">
        <v>0</v>
      </c>
      <c r="I26">
        <f t="shared" si="2"/>
        <v>21</v>
      </c>
      <c r="J26">
        <f t="shared" si="1"/>
        <v>31</v>
      </c>
      <c r="K26">
        <f t="shared" si="1"/>
        <v>32</v>
      </c>
      <c r="L26">
        <f t="shared" si="1"/>
        <v>6</v>
      </c>
      <c r="M26">
        <f t="shared" si="3"/>
        <v>1192</v>
      </c>
    </row>
    <row r="27" spans="1:13" ht="60">
      <c r="A27" s="49"/>
      <c r="B27" s="19" t="s">
        <v>147</v>
      </c>
      <c r="C27" s="8">
        <v>0</v>
      </c>
      <c r="D27" s="8">
        <v>112</v>
      </c>
      <c r="E27" s="8">
        <v>17</v>
      </c>
      <c r="F27" s="8">
        <v>0.17649999999999999</v>
      </c>
      <c r="G27" s="8">
        <v>0</v>
      </c>
      <c r="I27">
        <f t="shared" si="2"/>
        <v>21</v>
      </c>
      <c r="J27">
        <f t="shared" si="1"/>
        <v>48</v>
      </c>
      <c r="K27">
        <f t="shared" si="1"/>
        <v>10</v>
      </c>
      <c r="L27">
        <f t="shared" si="1"/>
        <v>6</v>
      </c>
      <c r="M27">
        <f t="shared" si="3"/>
        <v>1120</v>
      </c>
    </row>
    <row r="28" spans="1:13" ht="60">
      <c r="A28" s="48">
        <v>2008</v>
      </c>
      <c r="B28" s="19" t="s">
        <v>129</v>
      </c>
      <c r="C28" s="8">
        <v>3</v>
      </c>
      <c r="D28" s="8">
        <v>428.5</v>
      </c>
      <c r="E28" s="8">
        <v>37</v>
      </c>
      <c r="F28" s="8">
        <v>0.40539999999999998</v>
      </c>
      <c r="G28" s="8">
        <v>0</v>
      </c>
      <c r="I28">
        <f t="shared" si="2"/>
        <v>2</v>
      </c>
      <c r="J28">
        <f t="shared" si="1"/>
        <v>28</v>
      </c>
      <c r="K28">
        <f t="shared" si="1"/>
        <v>38</v>
      </c>
      <c r="L28">
        <f t="shared" si="1"/>
        <v>6</v>
      </c>
      <c r="M28">
        <f t="shared" si="3"/>
        <v>4285</v>
      </c>
    </row>
    <row r="29" spans="1:13" ht="60">
      <c r="A29" s="49"/>
      <c r="B29" s="19" t="s">
        <v>150</v>
      </c>
      <c r="C29" s="8">
        <v>2</v>
      </c>
      <c r="D29" s="8">
        <v>326.89999999999998</v>
      </c>
      <c r="E29" s="8">
        <v>77</v>
      </c>
      <c r="F29" s="8">
        <v>0.58440000000000003</v>
      </c>
      <c r="G29" s="8">
        <v>0</v>
      </c>
      <c r="I29">
        <f t="shared" si="2"/>
        <v>5</v>
      </c>
      <c r="J29">
        <f t="shared" si="1"/>
        <v>7</v>
      </c>
      <c r="K29">
        <f t="shared" si="1"/>
        <v>48</v>
      </c>
      <c r="L29">
        <f t="shared" si="1"/>
        <v>6</v>
      </c>
      <c r="M29">
        <f t="shared" si="3"/>
        <v>3269</v>
      </c>
    </row>
    <row r="30" spans="1:13" ht="45">
      <c r="A30" s="49"/>
      <c r="B30" s="19" t="s">
        <v>145</v>
      </c>
      <c r="C30" s="8">
        <v>0</v>
      </c>
      <c r="D30" s="8">
        <v>306.7</v>
      </c>
      <c r="E30" s="8">
        <v>32</v>
      </c>
      <c r="F30" s="8">
        <v>0.5625</v>
      </c>
      <c r="G30" s="8">
        <v>0</v>
      </c>
      <c r="I30">
        <f t="shared" si="2"/>
        <v>21</v>
      </c>
      <c r="J30">
        <f t="shared" si="1"/>
        <v>31</v>
      </c>
      <c r="K30">
        <f t="shared" si="1"/>
        <v>45</v>
      </c>
      <c r="L30">
        <f t="shared" si="1"/>
        <v>6</v>
      </c>
      <c r="M30">
        <f t="shared" si="3"/>
        <v>3067</v>
      </c>
    </row>
    <row r="31" spans="1:13" ht="60">
      <c r="A31" s="49"/>
      <c r="B31" s="19" t="s">
        <v>151</v>
      </c>
      <c r="C31" s="8">
        <v>0</v>
      </c>
      <c r="D31" s="8">
        <v>332</v>
      </c>
      <c r="E31" s="8">
        <v>16</v>
      </c>
      <c r="F31" s="8">
        <v>0.3125</v>
      </c>
      <c r="G31" s="8">
        <v>0</v>
      </c>
      <c r="I31">
        <f t="shared" si="2"/>
        <v>21</v>
      </c>
      <c r="J31">
        <f t="shared" si="1"/>
        <v>50</v>
      </c>
      <c r="K31">
        <f t="shared" si="1"/>
        <v>32</v>
      </c>
      <c r="L31">
        <f t="shared" si="1"/>
        <v>6</v>
      </c>
      <c r="M31">
        <f t="shared" si="3"/>
        <v>3320</v>
      </c>
    </row>
    <row r="32" spans="1:13" ht="45">
      <c r="A32" s="49"/>
      <c r="B32" s="19" t="s">
        <v>146</v>
      </c>
      <c r="C32" s="8">
        <v>0</v>
      </c>
      <c r="D32" s="8">
        <v>293.8</v>
      </c>
      <c r="E32" s="8">
        <v>31</v>
      </c>
      <c r="F32" s="8">
        <v>0.19350000000000001</v>
      </c>
      <c r="G32" s="8">
        <v>0</v>
      </c>
      <c r="I32">
        <f t="shared" si="2"/>
        <v>21</v>
      </c>
      <c r="J32">
        <f t="shared" si="1"/>
        <v>34</v>
      </c>
      <c r="K32">
        <f t="shared" si="1"/>
        <v>14</v>
      </c>
      <c r="L32">
        <f t="shared" si="1"/>
        <v>6</v>
      </c>
      <c r="M32">
        <f t="shared" si="3"/>
        <v>2938</v>
      </c>
    </row>
    <row r="33" spans="1:13" ht="75">
      <c r="A33" s="49"/>
      <c r="B33" s="19" t="s">
        <v>34</v>
      </c>
      <c r="C33" s="8">
        <v>0</v>
      </c>
      <c r="D33" s="8">
        <v>344.2</v>
      </c>
      <c r="E33" s="8">
        <v>18</v>
      </c>
      <c r="F33" s="8">
        <v>0.72219999999999995</v>
      </c>
      <c r="G33" s="8">
        <v>0</v>
      </c>
      <c r="I33">
        <f t="shared" si="2"/>
        <v>21</v>
      </c>
      <c r="J33">
        <f t="shared" si="1"/>
        <v>47</v>
      </c>
      <c r="K33">
        <f t="shared" si="1"/>
        <v>54</v>
      </c>
      <c r="L33">
        <f t="shared" si="1"/>
        <v>6</v>
      </c>
      <c r="M33">
        <f t="shared" si="3"/>
        <v>3442</v>
      </c>
    </row>
    <row r="34" spans="1:13" ht="30">
      <c r="A34" s="49"/>
      <c r="B34" s="19" t="s">
        <v>35</v>
      </c>
      <c r="C34" s="8">
        <v>2</v>
      </c>
      <c r="D34" s="8">
        <v>312.3</v>
      </c>
      <c r="E34" s="8">
        <v>19</v>
      </c>
      <c r="F34" s="8">
        <v>0.63160000000000005</v>
      </c>
      <c r="G34" s="8">
        <v>0</v>
      </c>
      <c r="I34">
        <f t="shared" si="2"/>
        <v>5</v>
      </c>
      <c r="J34">
        <f t="shared" si="1"/>
        <v>43</v>
      </c>
      <c r="K34">
        <f t="shared" si="1"/>
        <v>50</v>
      </c>
      <c r="L34">
        <f t="shared" si="1"/>
        <v>6</v>
      </c>
      <c r="M34">
        <f t="shared" si="3"/>
        <v>3123</v>
      </c>
    </row>
    <row r="35" spans="1:13" ht="60">
      <c r="A35" s="49"/>
      <c r="B35" s="19" t="s">
        <v>95</v>
      </c>
      <c r="C35" s="8">
        <v>1</v>
      </c>
      <c r="D35" s="8">
        <v>323.2</v>
      </c>
      <c r="E35" s="8">
        <v>41</v>
      </c>
      <c r="F35" s="8">
        <v>0.70730000000000004</v>
      </c>
      <c r="G35" s="8">
        <v>0</v>
      </c>
      <c r="I35">
        <f t="shared" si="2"/>
        <v>10</v>
      </c>
      <c r="J35">
        <f t="shared" si="1"/>
        <v>24</v>
      </c>
      <c r="K35">
        <f t="shared" si="1"/>
        <v>53</v>
      </c>
      <c r="L35">
        <f t="shared" si="1"/>
        <v>6</v>
      </c>
      <c r="M35">
        <f t="shared" si="3"/>
        <v>3232</v>
      </c>
    </row>
    <row r="36" spans="1:13" ht="60">
      <c r="A36" s="49"/>
      <c r="B36" s="19" t="s">
        <v>52</v>
      </c>
      <c r="C36" s="8">
        <v>1</v>
      </c>
      <c r="D36" s="8">
        <v>336.7</v>
      </c>
      <c r="E36" s="8">
        <v>26</v>
      </c>
      <c r="F36" s="8">
        <v>0.65380000000000005</v>
      </c>
      <c r="G36" s="8">
        <v>0</v>
      </c>
      <c r="I36">
        <f t="shared" si="2"/>
        <v>10</v>
      </c>
      <c r="J36">
        <f t="shared" si="1"/>
        <v>40</v>
      </c>
      <c r="K36">
        <f t="shared" si="1"/>
        <v>51</v>
      </c>
      <c r="L36">
        <f t="shared" si="1"/>
        <v>6</v>
      </c>
      <c r="M36">
        <f t="shared" si="3"/>
        <v>3367</v>
      </c>
    </row>
    <row r="37" spans="1:13" ht="75">
      <c r="A37" s="49"/>
      <c r="B37" s="19" t="s">
        <v>238</v>
      </c>
      <c r="C37" s="8">
        <v>0</v>
      </c>
      <c r="D37" s="8">
        <v>273.7</v>
      </c>
      <c r="E37" s="8">
        <v>15</v>
      </c>
      <c r="F37" s="8">
        <v>0.2</v>
      </c>
      <c r="G37" s="8">
        <v>0</v>
      </c>
      <c r="I37">
        <f t="shared" si="2"/>
        <v>21</v>
      </c>
      <c r="J37">
        <f t="shared" si="1"/>
        <v>51</v>
      </c>
      <c r="K37">
        <f t="shared" si="1"/>
        <v>17</v>
      </c>
      <c r="L37">
        <f t="shared" si="1"/>
        <v>6</v>
      </c>
      <c r="M37">
        <f t="shared" si="3"/>
        <v>2737</v>
      </c>
    </row>
    <row r="38" spans="1:13" ht="60">
      <c r="A38" s="49"/>
      <c r="B38" s="19" t="s">
        <v>147</v>
      </c>
      <c r="C38" s="8">
        <v>0</v>
      </c>
      <c r="D38" s="8">
        <v>311.3</v>
      </c>
      <c r="E38" s="8">
        <v>13</v>
      </c>
      <c r="F38" s="8">
        <v>0.30769999999999997</v>
      </c>
      <c r="G38" s="8">
        <v>0</v>
      </c>
      <c r="I38">
        <f t="shared" si="2"/>
        <v>21</v>
      </c>
      <c r="J38">
        <f t="shared" si="1"/>
        <v>54</v>
      </c>
      <c r="K38">
        <f t="shared" si="1"/>
        <v>31</v>
      </c>
      <c r="L38">
        <f t="shared" si="1"/>
        <v>6</v>
      </c>
      <c r="M38">
        <f t="shared" si="3"/>
        <v>3113</v>
      </c>
    </row>
    <row r="39" spans="1:13" ht="60">
      <c r="A39" s="48">
        <v>2009</v>
      </c>
      <c r="B39" s="19" t="s">
        <v>129</v>
      </c>
      <c r="C39" s="8">
        <v>1</v>
      </c>
      <c r="D39" s="8">
        <v>399.5</v>
      </c>
      <c r="E39" s="8">
        <v>46</v>
      </c>
      <c r="F39" s="8">
        <v>0.52170000000000005</v>
      </c>
      <c r="G39" s="8">
        <v>0</v>
      </c>
      <c r="I39">
        <f t="shared" si="2"/>
        <v>10</v>
      </c>
      <c r="J39">
        <f t="shared" si="1"/>
        <v>19</v>
      </c>
      <c r="K39">
        <f t="shared" si="1"/>
        <v>43</v>
      </c>
      <c r="L39">
        <f t="shared" si="1"/>
        <v>6</v>
      </c>
      <c r="M39">
        <f t="shared" si="3"/>
        <v>3995</v>
      </c>
    </row>
    <row r="40" spans="1:13" ht="60">
      <c r="A40" s="49"/>
      <c r="B40" s="19" t="s">
        <v>143</v>
      </c>
      <c r="C40" s="8">
        <v>3</v>
      </c>
      <c r="D40" s="8">
        <v>365.6</v>
      </c>
      <c r="E40" s="8">
        <v>117</v>
      </c>
      <c r="F40" s="8">
        <v>0.23930000000000001</v>
      </c>
      <c r="G40" s="8">
        <v>0</v>
      </c>
      <c r="I40">
        <f t="shared" si="2"/>
        <v>2</v>
      </c>
      <c r="J40">
        <f t="shared" si="1"/>
        <v>3</v>
      </c>
      <c r="K40">
        <f t="shared" si="1"/>
        <v>23</v>
      </c>
      <c r="L40">
        <f t="shared" si="1"/>
        <v>6</v>
      </c>
      <c r="M40">
        <f t="shared" si="3"/>
        <v>3656</v>
      </c>
    </row>
    <row r="41" spans="1:13" ht="45">
      <c r="A41" s="49"/>
      <c r="B41" s="19" t="s">
        <v>145</v>
      </c>
      <c r="C41" s="8">
        <v>0</v>
      </c>
      <c r="D41" s="8">
        <v>374.1</v>
      </c>
      <c r="E41" s="8">
        <v>41</v>
      </c>
      <c r="F41" s="8">
        <v>0.1951</v>
      </c>
      <c r="G41" s="8">
        <v>1</v>
      </c>
      <c r="I41">
        <f t="shared" si="2"/>
        <v>21</v>
      </c>
      <c r="J41">
        <f t="shared" si="1"/>
        <v>24</v>
      </c>
      <c r="K41">
        <f t="shared" si="1"/>
        <v>16</v>
      </c>
      <c r="L41">
        <f t="shared" si="1"/>
        <v>3</v>
      </c>
      <c r="M41">
        <f t="shared" si="3"/>
        <v>3741</v>
      </c>
    </row>
    <row r="42" spans="1:13" ht="75">
      <c r="A42" s="49"/>
      <c r="B42" s="19" t="s">
        <v>144</v>
      </c>
      <c r="C42" s="8">
        <v>0</v>
      </c>
      <c r="D42" s="8">
        <v>0</v>
      </c>
      <c r="E42" s="8">
        <v>14</v>
      </c>
      <c r="F42" s="8">
        <v>0</v>
      </c>
      <c r="G42" s="8">
        <v>0</v>
      </c>
      <c r="I42">
        <f t="shared" si="2"/>
        <v>21</v>
      </c>
      <c r="J42">
        <f t="shared" si="1"/>
        <v>53</v>
      </c>
      <c r="K42">
        <f t="shared" si="1"/>
        <v>1</v>
      </c>
      <c r="L42">
        <f t="shared" si="1"/>
        <v>6</v>
      </c>
      <c r="M42">
        <f t="shared" si="3"/>
        <v>0</v>
      </c>
    </row>
    <row r="43" spans="1:13" ht="45">
      <c r="A43" s="49"/>
      <c r="B43" s="19" t="s">
        <v>146</v>
      </c>
      <c r="C43" s="8">
        <v>0</v>
      </c>
      <c r="D43" s="8">
        <v>362.8</v>
      </c>
      <c r="E43" s="8">
        <v>31</v>
      </c>
      <c r="F43" s="8">
        <v>0.19350000000000001</v>
      </c>
      <c r="G43" s="8">
        <v>0</v>
      </c>
      <c r="I43">
        <f t="shared" si="2"/>
        <v>21</v>
      </c>
      <c r="J43">
        <f t="shared" si="1"/>
        <v>34</v>
      </c>
      <c r="K43">
        <f t="shared" si="1"/>
        <v>14</v>
      </c>
      <c r="L43">
        <f t="shared" si="1"/>
        <v>6</v>
      </c>
      <c r="M43">
        <f t="shared" si="3"/>
        <v>3628</v>
      </c>
    </row>
    <row r="44" spans="1:13" ht="75">
      <c r="A44" s="49"/>
      <c r="B44" s="19" t="s">
        <v>34</v>
      </c>
      <c r="C44" s="8">
        <v>0</v>
      </c>
      <c r="D44" s="8">
        <v>350.3</v>
      </c>
      <c r="E44" s="8">
        <v>19</v>
      </c>
      <c r="F44" s="8">
        <v>0.15790000000000001</v>
      </c>
      <c r="G44" s="8">
        <v>0</v>
      </c>
      <c r="I44">
        <f t="shared" si="2"/>
        <v>21</v>
      </c>
      <c r="J44">
        <f t="shared" si="1"/>
        <v>43</v>
      </c>
      <c r="K44">
        <f t="shared" si="1"/>
        <v>8</v>
      </c>
      <c r="L44">
        <f t="shared" si="1"/>
        <v>6</v>
      </c>
      <c r="M44">
        <f t="shared" si="3"/>
        <v>3503</v>
      </c>
    </row>
    <row r="45" spans="1:13" ht="30">
      <c r="A45" s="49"/>
      <c r="B45" s="19" t="s">
        <v>35</v>
      </c>
      <c r="C45" s="8">
        <v>0</v>
      </c>
      <c r="D45" s="8">
        <v>362.8</v>
      </c>
      <c r="E45" s="8">
        <v>46</v>
      </c>
      <c r="F45" s="8">
        <v>0.21740000000000001</v>
      </c>
      <c r="G45" s="8">
        <v>0</v>
      </c>
      <c r="I45">
        <f t="shared" si="2"/>
        <v>21</v>
      </c>
      <c r="J45">
        <f t="shared" si="1"/>
        <v>19</v>
      </c>
      <c r="K45">
        <f t="shared" si="1"/>
        <v>20</v>
      </c>
      <c r="L45">
        <f t="shared" si="1"/>
        <v>6</v>
      </c>
      <c r="M45">
        <f t="shared" si="3"/>
        <v>3628</v>
      </c>
    </row>
    <row r="46" spans="1:13" ht="60">
      <c r="A46" s="49"/>
      <c r="B46" s="19" t="s">
        <v>95</v>
      </c>
      <c r="C46" s="8">
        <v>0</v>
      </c>
      <c r="D46" s="8">
        <v>366</v>
      </c>
      <c r="E46" s="8">
        <v>75</v>
      </c>
      <c r="F46" s="8">
        <v>0.29330000000000001</v>
      </c>
      <c r="G46" s="8">
        <v>0</v>
      </c>
      <c r="I46">
        <f t="shared" si="2"/>
        <v>21</v>
      </c>
      <c r="J46">
        <f t="shared" si="1"/>
        <v>8</v>
      </c>
      <c r="K46">
        <f t="shared" si="1"/>
        <v>29</v>
      </c>
      <c r="L46">
        <f t="shared" si="1"/>
        <v>6</v>
      </c>
      <c r="M46">
        <f t="shared" si="3"/>
        <v>3660</v>
      </c>
    </row>
    <row r="47" spans="1:13" ht="60">
      <c r="A47" s="49"/>
      <c r="B47" s="19" t="s">
        <v>52</v>
      </c>
      <c r="C47" s="8">
        <v>2</v>
      </c>
      <c r="D47" s="8">
        <v>359.6</v>
      </c>
      <c r="E47" s="8">
        <v>59</v>
      </c>
      <c r="F47" s="8">
        <v>0.2203</v>
      </c>
      <c r="G47" s="8">
        <v>0</v>
      </c>
      <c r="I47">
        <f t="shared" si="2"/>
        <v>5</v>
      </c>
      <c r="J47">
        <f t="shared" si="1"/>
        <v>15</v>
      </c>
      <c r="K47">
        <f t="shared" si="1"/>
        <v>21</v>
      </c>
      <c r="L47">
        <f t="shared" si="1"/>
        <v>6</v>
      </c>
      <c r="M47">
        <f t="shared" si="3"/>
        <v>3596</v>
      </c>
    </row>
    <row r="48" spans="1:13" ht="60">
      <c r="A48" s="49"/>
      <c r="B48" s="19" t="s">
        <v>148</v>
      </c>
      <c r="C48" s="8">
        <v>0</v>
      </c>
      <c r="D48" s="8">
        <v>356.5</v>
      </c>
      <c r="E48" s="8">
        <v>21</v>
      </c>
      <c r="F48" s="8">
        <v>9.5200000000000007E-2</v>
      </c>
      <c r="G48" s="8">
        <v>1</v>
      </c>
      <c r="I48">
        <f t="shared" si="2"/>
        <v>21</v>
      </c>
      <c r="J48">
        <f t="shared" si="1"/>
        <v>42</v>
      </c>
      <c r="K48">
        <f t="shared" si="1"/>
        <v>5</v>
      </c>
      <c r="L48">
        <f t="shared" si="1"/>
        <v>3</v>
      </c>
      <c r="M48">
        <f t="shared" si="3"/>
        <v>3565</v>
      </c>
    </row>
    <row r="49" spans="1:13" ht="60">
      <c r="A49" s="49"/>
      <c r="B49" s="19" t="s">
        <v>147</v>
      </c>
      <c r="C49" s="8">
        <v>0</v>
      </c>
      <c r="D49" s="8">
        <v>0</v>
      </c>
      <c r="E49" s="8">
        <v>9</v>
      </c>
      <c r="F49" s="8">
        <v>0</v>
      </c>
      <c r="G49" s="8">
        <v>0</v>
      </c>
      <c r="I49">
        <f t="shared" si="2"/>
        <v>21</v>
      </c>
      <c r="J49">
        <f t="shared" si="1"/>
        <v>55</v>
      </c>
      <c r="K49">
        <f t="shared" si="1"/>
        <v>1</v>
      </c>
      <c r="L49">
        <f t="shared" si="1"/>
        <v>6</v>
      </c>
      <c r="M49">
        <f t="shared" si="3"/>
        <v>0</v>
      </c>
    </row>
    <row r="50" spans="1:13" ht="60">
      <c r="A50" s="48">
        <v>2010</v>
      </c>
      <c r="B50" s="19" t="s">
        <v>129</v>
      </c>
      <c r="C50" s="8">
        <v>2</v>
      </c>
      <c r="D50" s="8">
        <v>414.4</v>
      </c>
      <c r="E50" s="8">
        <v>72</v>
      </c>
      <c r="F50" s="8">
        <v>0.27779999999999999</v>
      </c>
      <c r="G50" s="8">
        <v>0</v>
      </c>
      <c r="I50">
        <f t="shared" si="2"/>
        <v>5</v>
      </c>
      <c r="J50">
        <f t="shared" si="1"/>
        <v>11</v>
      </c>
      <c r="K50">
        <f t="shared" si="1"/>
        <v>27</v>
      </c>
      <c r="L50">
        <f t="shared" si="1"/>
        <v>6</v>
      </c>
      <c r="M50">
        <f t="shared" si="3"/>
        <v>4144</v>
      </c>
    </row>
    <row r="51" spans="1:13" ht="60">
      <c r="A51" s="49"/>
      <c r="B51" s="19" t="s">
        <v>143</v>
      </c>
      <c r="C51" s="8">
        <v>1</v>
      </c>
      <c r="D51" s="8">
        <v>379.3</v>
      </c>
      <c r="E51" s="8">
        <v>133</v>
      </c>
      <c r="F51" s="8">
        <v>0.18049999999999999</v>
      </c>
      <c r="G51" s="8">
        <v>0</v>
      </c>
      <c r="I51">
        <f t="shared" si="2"/>
        <v>10</v>
      </c>
      <c r="J51">
        <f t="shared" si="1"/>
        <v>2</v>
      </c>
      <c r="K51">
        <f t="shared" si="1"/>
        <v>12</v>
      </c>
      <c r="L51">
        <f t="shared" si="1"/>
        <v>6</v>
      </c>
      <c r="M51">
        <f t="shared" si="3"/>
        <v>3793</v>
      </c>
    </row>
    <row r="52" spans="1:13" ht="45">
      <c r="A52" s="49"/>
      <c r="B52" s="19" t="s">
        <v>145</v>
      </c>
      <c r="C52" s="8">
        <v>0</v>
      </c>
      <c r="D52" s="8">
        <v>368.1</v>
      </c>
      <c r="E52" s="8">
        <v>42</v>
      </c>
      <c r="F52" s="8">
        <v>0.21429999999999999</v>
      </c>
      <c r="G52" s="8">
        <v>2</v>
      </c>
      <c r="I52">
        <f t="shared" si="2"/>
        <v>21</v>
      </c>
      <c r="J52">
        <f t="shared" si="1"/>
        <v>22</v>
      </c>
      <c r="K52">
        <f t="shared" si="1"/>
        <v>19</v>
      </c>
      <c r="L52">
        <f t="shared" si="1"/>
        <v>2</v>
      </c>
      <c r="M52">
        <f t="shared" si="3"/>
        <v>3681</v>
      </c>
    </row>
    <row r="53" spans="1:13" ht="75">
      <c r="A53" s="49"/>
      <c r="B53" s="19" t="s">
        <v>144</v>
      </c>
      <c r="C53" s="8">
        <v>1</v>
      </c>
      <c r="D53" s="8">
        <v>347</v>
      </c>
      <c r="E53" s="8">
        <v>15</v>
      </c>
      <c r="F53" s="8">
        <v>6.6699999999999995E-2</v>
      </c>
      <c r="G53" s="8">
        <v>0</v>
      </c>
      <c r="I53">
        <f t="shared" si="2"/>
        <v>10</v>
      </c>
      <c r="J53">
        <f t="shared" si="1"/>
        <v>51</v>
      </c>
      <c r="K53">
        <f t="shared" si="1"/>
        <v>4</v>
      </c>
      <c r="L53">
        <f t="shared" si="1"/>
        <v>6</v>
      </c>
      <c r="M53">
        <f t="shared" si="3"/>
        <v>3470</v>
      </c>
    </row>
    <row r="54" spans="1:13" ht="45">
      <c r="A54" s="49"/>
      <c r="B54" s="19" t="s">
        <v>146</v>
      </c>
      <c r="C54" s="8">
        <v>0</v>
      </c>
      <c r="D54" s="8">
        <v>392.3</v>
      </c>
      <c r="E54" s="8">
        <v>32</v>
      </c>
      <c r="F54" s="8">
        <v>0.1875</v>
      </c>
      <c r="G54" s="8">
        <v>0</v>
      </c>
      <c r="I54">
        <f t="shared" si="2"/>
        <v>21</v>
      </c>
      <c r="J54">
        <f t="shared" si="1"/>
        <v>31</v>
      </c>
      <c r="K54">
        <f t="shared" si="1"/>
        <v>13</v>
      </c>
      <c r="L54">
        <f t="shared" si="1"/>
        <v>6</v>
      </c>
      <c r="M54">
        <f t="shared" si="3"/>
        <v>3923</v>
      </c>
    </row>
    <row r="55" spans="1:13" ht="75">
      <c r="A55" s="49"/>
      <c r="B55" s="19" t="s">
        <v>34</v>
      </c>
      <c r="C55" s="8">
        <v>0</v>
      </c>
      <c r="D55" s="8">
        <v>373</v>
      </c>
      <c r="E55" s="8">
        <v>17</v>
      </c>
      <c r="F55" s="8">
        <v>0.1176</v>
      </c>
      <c r="G55" s="8">
        <v>0</v>
      </c>
      <c r="I55">
        <f t="shared" si="2"/>
        <v>21</v>
      </c>
      <c r="J55">
        <f t="shared" si="1"/>
        <v>48</v>
      </c>
      <c r="K55">
        <f t="shared" si="1"/>
        <v>6</v>
      </c>
      <c r="L55">
        <f t="shared" si="1"/>
        <v>6</v>
      </c>
      <c r="M55">
        <f t="shared" si="3"/>
        <v>3730</v>
      </c>
    </row>
    <row r="56" spans="1:13" ht="30">
      <c r="A56" s="49"/>
      <c r="B56" s="19" t="s">
        <v>35</v>
      </c>
      <c r="C56" s="8">
        <v>0</v>
      </c>
      <c r="D56" s="8">
        <v>369</v>
      </c>
      <c r="E56" s="8">
        <v>48</v>
      </c>
      <c r="F56" s="8">
        <v>0.29170000000000001</v>
      </c>
      <c r="G56" s="8">
        <v>0</v>
      </c>
      <c r="I56">
        <f t="shared" si="2"/>
        <v>21</v>
      </c>
      <c r="J56">
        <f t="shared" si="1"/>
        <v>17</v>
      </c>
      <c r="K56">
        <f t="shared" si="1"/>
        <v>28</v>
      </c>
      <c r="L56">
        <f t="shared" si="1"/>
        <v>6</v>
      </c>
      <c r="M56">
        <f t="shared" si="3"/>
        <v>3690</v>
      </c>
    </row>
    <row r="57" spans="1:13" ht="60">
      <c r="A57" s="49"/>
      <c r="B57" s="19" t="s">
        <v>95</v>
      </c>
      <c r="C57" s="8">
        <v>1</v>
      </c>
      <c r="D57" s="8">
        <v>376.8</v>
      </c>
      <c r="E57" s="8">
        <v>81</v>
      </c>
      <c r="F57" s="8">
        <v>0.2346</v>
      </c>
      <c r="G57" s="8">
        <v>0</v>
      </c>
      <c r="I57">
        <f t="shared" si="2"/>
        <v>10</v>
      </c>
      <c r="J57">
        <f t="shared" si="1"/>
        <v>6</v>
      </c>
      <c r="K57">
        <f t="shared" si="1"/>
        <v>22</v>
      </c>
      <c r="L57">
        <f t="shared" si="1"/>
        <v>6</v>
      </c>
      <c r="M57">
        <f t="shared" si="3"/>
        <v>3768</v>
      </c>
    </row>
    <row r="58" spans="1:13" ht="60">
      <c r="A58" s="49"/>
      <c r="B58" s="19" t="s">
        <v>52</v>
      </c>
      <c r="C58" s="8">
        <v>1</v>
      </c>
      <c r="D58" s="8">
        <v>376.8</v>
      </c>
      <c r="E58" s="8">
        <v>63</v>
      </c>
      <c r="F58" s="8">
        <v>0.30159999999999998</v>
      </c>
      <c r="G58" s="8">
        <v>0</v>
      </c>
      <c r="I58">
        <f t="shared" si="2"/>
        <v>10</v>
      </c>
      <c r="J58">
        <f t="shared" si="1"/>
        <v>13</v>
      </c>
      <c r="K58">
        <f t="shared" si="1"/>
        <v>30</v>
      </c>
      <c r="L58">
        <f t="shared" si="1"/>
        <v>6</v>
      </c>
      <c r="M58">
        <f t="shared" si="3"/>
        <v>3768</v>
      </c>
    </row>
    <row r="59" spans="1:13" ht="60">
      <c r="A59" s="49"/>
      <c r="B59" s="19" t="s">
        <v>148</v>
      </c>
      <c r="C59" s="8">
        <v>0</v>
      </c>
      <c r="D59" s="8">
        <v>367.5</v>
      </c>
      <c r="E59" s="8">
        <v>19</v>
      </c>
      <c r="F59" s="8">
        <v>0.21049999999999999</v>
      </c>
      <c r="G59" s="8">
        <v>0</v>
      </c>
      <c r="I59">
        <f t="shared" si="2"/>
        <v>21</v>
      </c>
      <c r="J59">
        <f t="shared" si="1"/>
        <v>43</v>
      </c>
      <c r="K59">
        <f t="shared" si="1"/>
        <v>18</v>
      </c>
      <c r="L59">
        <f t="shared" si="1"/>
        <v>6</v>
      </c>
      <c r="M59">
        <f t="shared" si="3"/>
        <v>3675</v>
      </c>
    </row>
    <row r="60" spans="1:13" ht="60">
      <c r="A60" s="49"/>
      <c r="B60" s="19" t="s">
        <v>147</v>
      </c>
      <c r="C60" s="8">
        <v>0</v>
      </c>
      <c r="D60" s="8">
        <v>0</v>
      </c>
      <c r="E60" s="8">
        <v>22</v>
      </c>
      <c r="F60" s="8">
        <v>0</v>
      </c>
      <c r="G60" s="8">
        <v>0</v>
      </c>
      <c r="I60">
        <f t="shared" si="2"/>
        <v>21</v>
      </c>
      <c r="J60">
        <f t="shared" si="1"/>
        <v>41</v>
      </c>
      <c r="K60">
        <f t="shared" si="1"/>
        <v>1</v>
      </c>
      <c r="L60">
        <f t="shared" si="1"/>
        <v>6</v>
      </c>
      <c r="M60">
        <f t="shared" si="3"/>
        <v>0</v>
      </c>
    </row>
    <row r="64" spans="1:13" ht="18">
      <c r="A64" s="12" t="s">
        <v>372</v>
      </c>
    </row>
    <row r="66" spans="1:6" ht="30">
      <c r="A66" s="13" t="s">
        <v>373</v>
      </c>
      <c r="B66" s="14" t="s">
        <v>258</v>
      </c>
    </row>
    <row r="67" spans="1:6">
      <c r="A67" s="13" t="s">
        <v>374</v>
      </c>
      <c r="B67" s="14" t="s">
        <v>463</v>
      </c>
    </row>
    <row r="68" spans="1:6" ht="30">
      <c r="A68" s="13" t="s">
        <v>376</v>
      </c>
      <c r="B68" s="14">
        <v>55</v>
      </c>
    </row>
    <row r="69" spans="1:6">
      <c r="A69" s="13" t="s">
        <v>377</v>
      </c>
      <c r="B69" s="14">
        <v>4</v>
      </c>
    </row>
    <row r="70" spans="1:6">
      <c r="A70" s="13" t="s">
        <v>378</v>
      </c>
      <c r="B70" s="14">
        <v>55</v>
      </c>
    </row>
    <row r="71" spans="1:6">
      <c r="A71" s="13" t="s">
        <v>379</v>
      </c>
      <c r="B71" s="14">
        <v>0</v>
      </c>
    </row>
    <row r="72" spans="1:6" ht="30">
      <c r="A72" s="13" t="s">
        <v>380</v>
      </c>
      <c r="B72" s="14" t="s">
        <v>461</v>
      </c>
    </row>
    <row r="74" spans="1:6">
      <c r="A74" s="21" t="s">
        <v>382</v>
      </c>
      <c r="B74" s="51" t="s">
        <v>269</v>
      </c>
      <c r="C74" s="51" t="s">
        <v>270</v>
      </c>
      <c r="D74" s="51" t="s">
        <v>271</v>
      </c>
      <c r="E74" s="51" t="s">
        <v>272</v>
      </c>
      <c r="F74" s="51" t="s">
        <v>384</v>
      </c>
    </row>
    <row r="75" spans="1:6">
      <c r="A75" s="22" t="s">
        <v>464</v>
      </c>
      <c r="B75" s="52"/>
      <c r="C75" s="52"/>
      <c r="D75" s="52"/>
      <c r="E75" s="52"/>
      <c r="F75" s="52"/>
    </row>
    <row r="76" spans="1:6">
      <c r="A76" s="13" t="s">
        <v>275</v>
      </c>
      <c r="B76" s="17">
        <v>10</v>
      </c>
      <c r="C76" s="17">
        <v>17</v>
      </c>
      <c r="D76" s="17">
        <v>9</v>
      </c>
      <c r="E76" s="17">
        <v>6</v>
      </c>
      <c r="F76" s="17">
        <v>1417</v>
      </c>
    </row>
    <row r="77" spans="1:6">
      <c r="A77" s="13" t="s">
        <v>276</v>
      </c>
      <c r="B77" s="17">
        <v>1</v>
      </c>
      <c r="C77" s="17">
        <v>1</v>
      </c>
      <c r="D77" s="17">
        <v>25</v>
      </c>
      <c r="E77" s="17">
        <v>3</v>
      </c>
      <c r="F77" s="17">
        <v>1318</v>
      </c>
    </row>
    <row r="78" spans="1:6">
      <c r="A78" s="13" t="s">
        <v>277</v>
      </c>
      <c r="B78" s="17">
        <v>21</v>
      </c>
      <c r="C78" s="17">
        <v>9</v>
      </c>
      <c r="D78" s="17">
        <v>52</v>
      </c>
      <c r="E78" s="17">
        <v>6</v>
      </c>
      <c r="F78" s="17">
        <v>1153</v>
      </c>
    </row>
    <row r="79" spans="1:6">
      <c r="A79" s="13" t="s">
        <v>278</v>
      </c>
      <c r="B79" s="17">
        <v>21</v>
      </c>
      <c r="C79" s="17">
        <v>34</v>
      </c>
      <c r="D79" s="17">
        <v>42</v>
      </c>
      <c r="E79" s="17">
        <v>6</v>
      </c>
      <c r="F79" s="17">
        <v>1117</v>
      </c>
    </row>
    <row r="80" spans="1:6">
      <c r="A80" s="13" t="s">
        <v>279</v>
      </c>
      <c r="B80" s="17">
        <v>21</v>
      </c>
      <c r="C80" s="17">
        <v>27</v>
      </c>
      <c r="D80" s="17">
        <v>39</v>
      </c>
      <c r="E80" s="17">
        <v>6</v>
      </c>
      <c r="F80" s="17">
        <v>1168</v>
      </c>
    </row>
    <row r="81" spans="1:6">
      <c r="A81" s="13" t="s">
        <v>280</v>
      </c>
      <c r="B81" s="17">
        <v>21</v>
      </c>
      <c r="C81" s="17">
        <v>21</v>
      </c>
      <c r="D81" s="17">
        <v>49</v>
      </c>
      <c r="E81" s="17">
        <v>1</v>
      </c>
      <c r="F81" s="17">
        <v>1165</v>
      </c>
    </row>
    <row r="82" spans="1:6">
      <c r="A82" s="13" t="s">
        <v>281</v>
      </c>
      <c r="B82" s="17">
        <v>21</v>
      </c>
      <c r="C82" s="17">
        <v>38</v>
      </c>
      <c r="D82" s="17">
        <v>41</v>
      </c>
      <c r="E82" s="17">
        <v>6</v>
      </c>
      <c r="F82" s="17">
        <v>1194</v>
      </c>
    </row>
    <row r="83" spans="1:6">
      <c r="A83" s="13" t="s">
        <v>282</v>
      </c>
      <c r="B83" s="17">
        <v>10</v>
      </c>
      <c r="C83" s="17">
        <v>12</v>
      </c>
      <c r="D83" s="17">
        <v>46</v>
      </c>
      <c r="E83" s="17">
        <v>6</v>
      </c>
      <c r="F83" s="17">
        <v>1188</v>
      </c>
    </row>
    <row r="84" spans="1:6">
      <c r="A84" s="13" t="s">
        <v>283</v>
      </c>
      <c r="B84" s="17">
        <v>21</v>
      </c>
      <c r="C84" s="17">
        <v>14</v>
      </c>
      <c r="D84" s="17">
        <v>24</v>
      </c>
      <c r="E84" s="17">
        <v>6</v>
      </c>
      <c r="F84" s="17">
        <v>1334</v>
      </c>
    </row>
    <row r="85" spans="1:6">
      <c r="A85" s="13" t="s">
        <v>284</v>
      </c>
      <c r="B85" s="17">
        <v>21</v>
      </c>
      <c r="C85" s="17">
        <v>29</v>
      </c>
      <c r="D85" s="17">
        <v>44</v>
      </c>
      <c r="E85" s="17">
        <v>6</v>
      </c>
      <c r="F85" s="17">
        <v>1122</v>
      </c>
    </row>
    <row r="86" spans="1:6">
      <c r="A86" s="13" t="s">
        <v>285</v>
      </c>
      <c r="B86" s="17">
        <v>21</v>
      </c>
      <c r="C86" s="17">
        <v>16</v>
      </c>
      <c r="D86" s="17">
        <v>37</v>
      </c>
      <c r="E86" s="17">
        <v>6</v>
      </c>
      <c r="F86" s="17">
        <v>1113</v>
      </c>
    </row>
    <row r="87" spans="1:6">
      <c r="A87" s="13" t="s">
        <v>286</v>
      </c>
      <c r="B87" s="17">
        <v>21</v>
      </c>
      <c r="C87" s="17">
        <v>43</v>
      </c>
      <c r="D87" s="17">
        <v>55</v>
      </c>
      <c r="E87" s="17">
        <v>6</v>
      </c>
      <c r="F87" s="17">
        <v>1331</v>
      </c>
    </row>
    <row r="88" spans="1:6">
      <c r="A88" s="13" t="s">
        <v>287</v>
      </c>
      <c r="B88" s="17">
        <v>2</v>
      </c>
      <c r="C88" s="17">
        <v>5</v>
      </c>
      <c r="D88" s="17">
        <v>46</v>
      </c>
      <c r="E88" s="17">
        <v>6</v>
      </c>
      <c r="F88" s="17">
        <v>1268</v>
      </c>
    </row>
    <row r="89" spans="1:6">
      <c r="A89" s="13" t="s">
        <v>288</v>
      </c>
      <c r="B89" s="17">
        <v>21</v>
      </c>
      <c r="C89" s="17">
        <v>9</v>
      </c>
      <c r="D89" s="17">
        <v>26</v>
      </c>
      <c r="E89" s="17">
        <v>6</v>
      </c>
      <c r="F89" s="17">
        <v>1223</v>
      </c>
    </row>
    <row r="90" spans="1:6">
      <c r="A90" s="13" t="s">
        <v>289</v>
      </c>
      <c r="B90" s="17">
        <v>21</v>
      </c>
      <c r="C90" s="17">
        <v>30</v>
      </c>
      <c r="D90" s="17">
        <v>10</v>
      </c>
      <c r="E90" s="17">
        <v>6</v>
      </c>
      <c r="F90" s="17">
        <v>1210</v>
      </c>
    </row>
    <row r="91" spans="1:6">
      <c r="A91" s="13" t="s">
        <v>290</v>
      </c>
      <c r="B91" s="17">
        <v>21</v>
      </c>
      <c r="C91" s="17">
        <v>37</v>
      </c>
      <c r="D91" s="17">
        <v>7</v>
      </c>
      <c r="E91" s="17">
        <v>6</v>
      </c>
      <c r="F91" s="17">
        <v>1225</v>
      </c>
    </row>
    <row r="92" spans="1:6">
      <c r="A92" s="13" t="s">
        <v>291</v>
      </c>
      <c r="B92" s="17">
        <v>21</v>
      </c>
      <c r="C92" s="17">
        <v>26</v>
      </c>
      <c r="D92" s="17">
        <v>36</v>
      </c>
      <c r="E92" s="17">
        <v>6</v>
      </c>
      <c r="F92" s="17">
        <v>1266</v>
      </c>
    </row>
    <row r="93" spans="1:6">
      <c r="A93" s="13" t="s">
        <v>292</v>
      </c>
      <c r="B93" s="17">
        <v>10</v>
      </c>
      <c r="C93" s="17">
        <v>39</v>
      </c>
      <c r="D93" s="17">
        <v>34</v>
      </c>
      <c r="E93" s="17">
        <v>6</v>
      </c>
      <c r="F93" s="17">
        <v>1243</v>
      </c>
    </row>
    <row r="94" spans="1:6">
      <c r="A94" s="13" t="s">
        <v>293</v>
      </c>
      <c r="B94" s="17">
        <v>10</v>
      </c>
      <c r="C94" s="17">
        <v>4</v>
      </c>
      <c r="D94" s="17">
        <v>35</v>
      </c>
      <c r="E94" s="17">
        <v>6</v>
      </c>
      <c r="F94" s="17">
        <v>1216</v>
      </c>
    </row>
    <row r="95" spans="1:6">
      <c r="A95" s="13" t="s">
        <v>294</v>
      </c>
      <c r="B95" s="17">
        <v>5</v>
      </c>
      <c r="C95" s="17">
        <v>22</v>
      </c>
      <c r="D95" s="17">
        <v>40</v>
      </c>
      <c r="E95" s="17">
        <v>6</v>
      </c>
      <c r="F95" s="17">
        <v>1291</v>
      </c>
    </row>
    <row r="96" spans="1:6">
      <c r="A96" s="13" t="s">
        <v>295</v>
      </c>
      <c r="B96" s="17">
        <v>21</v>
      </c>
      <c r="C96" s="17">
        <v>31</v>
      </c>
      <c r="D96" s="17">
        <v>32</v>
      </c>
      <c r="E96" s="17">
        <v>6</v>
      </c>
      <c r="F96" s="17">
        <v>1192</v>
      </c>
    </row>
    <row r="97" spans="1:6">
      <c r="A97" s="13" t="s">
        <v>296</v>
      </c>
      <c r="B97" s="17">
        <v>21</v>
      </c>
      <c r="C97" s="17">
        <v>48</v>
      </c>
      <c r="D97" s="17">
        <v>10</v>
      </c>
      <c r="E97" s="17">
        <v>6</v>
      </c>
      <c r="F97" s="17">
        <v>1120</v>
      </c>
    </row>
    <row r="98" spans="1:6">
      <c r="A98" s="13" t="s">
        <v>297</v>
      </c>
      <c r="B98" s="17">
        <v>2</v>
      </c>
      <c r="C98" s="17">
        <v>28</v>
      </c>
      <c r="D98" s="17">
        <v>38</v>
      </c>
      <c r="E98" s="17">
        <v>6</v>
      </c>
      <c r="F98" s="17">
        <v>4285</v>
      </c>
    </row>
    <row r="99" spans="1:6">
      <c r="A99" s="13" t="s">
        <v>298</v>
      </c>
      <c r="B99" s="17">
        <v>5</v>
      </c>
      <c r="C99" s="17">
        <v>7</v>
      </c>
      <c r="D99" s="17">
        <v>48</v>
      </c>
      <c r="E99" s="17">
        <v>6</v>
      </c>
      <c r="F99" s="17">
        <v>3269</v>
      </c>
    </row>
    <row r="100" spans="1:6">
      <c r="A100" s="13" t="s">
        <v>299</v>
      </c>
      <c r="B100" s="17">
        <v>21</v>
      </c>
      <c r="C100" s="17">
        <v>31</v>
      </c>
      <c r="D100" s="17">
        <v>45</v>
      </c>
      <c r="E100" s="17">
        <v>6</v>
      </c>
      <c r="F100" s="17">
        <v>3067</v>
      </c>
    </row>
    <row r="101" spans="1:6">
      <c r="A101" s="13" t="s">
        <v>300</v>
      </c>
      <c r="B101" s="17">
        <v>21</v>
      </c>
      <c r="C101" s="17">
        <v>50</v>
      </c>
      <c r="D101" s="17">
        <v>32</v>
      </c>
      <c r="E101" s="17">
        <v>6</v>
      </c>
      <c r="F101" s="17">
        <v>3320</v>
      </c>
    </row>
    <row r="102" spans="1:6">
      <c r="A102" s="13" t="s">
        <v>301</v>
      </c>
      <c r="B102" s="17">
        <v>21</v>
      </c>
      <c r="C102" s="17">
        <v>34</v>
      </c>
      <c r="D102" s="17">
        <v>14</v>
      </c>
      <c r="E102" s="17">
        <v>6</v>
      </c>
      <c r="F102" s="17">
        <v>2938</v>
      </c>
    </row>
    <row r="103" spans="1:6">
      <c r="A103" s="13" t="s">
        <v>302</v>
      </c>
      <c r="B103" s="17">
        <v>21</v>
      </c>
      <c r="C103" s="17">
        <v>47</v>
      </c>
      <c r="D103" s="17">
        <v>54</v>
      </c>
      <c r="E103" s="17">
        <v>6</v>
      </c>
      <c r="F103" s="17">
        <v>3442</v>
      </c>
    </row>
    <row r="104" spans="1:6">
      <c r="A104" s="13" t="s">
        <v>303</v>
      </c>
      <c r="B104" s="17">
        <v>5</v>
      </c>
      <c r="C104" s="17">
        <v>43</v>
      </c>
      <c r="D104" s="17">
        <v>50</v>
      </c>
      <c r="E104" s="17">
        <v>6</v>
      </c>
      <c r="F104" s="17">
        <v>3123</v>
      </c>
    </row>
    <row r="105" spans="1:6">
      <c r="A105" s="13" t="s">
        <v>304</v>
      </c>
      <c r="B105" s="17">
        <v>10</v>
      </c>
      <c r="C105" s="17">
        <v>24</v>
      </c>
      <c r="D105" s="17">
        <v>53</v>
      </c>
      <c r="E105" s="17">
        <v>6</v>
      </c>
      <c r="F105" s="17">
        <v>3232</v>
      </c>
    </row>
    <row r="106" spans="1:6">
      <c r="A106" s="13" t="s">
        <v>305</v>
      </c>
      <c r="B106" s="17">
        <v>10</v>
      </c>
      <c r="C106" s="17">
        <v>40</v>
      </c>
      <c r="D106" s="17">
        <v>51</v>
      </c>
      <c r="E106" s="17">
        <v>6</v>
      </c>
      <c r="F106" s="17">
        <v>3367</v>
      </c>
    </row>
    <row r="107" spans="1:6">
      <c r="A107" s="13" t="s">
        <v>306</v>
      </c>
      <c r="B107" s="17">
        <v>21</v>
      </c>
      <c r="C107" s="17">
        <v>51</v>
      </c>
      <c r="D107" s="17">
        <v>17</v>
      </c>
      <c r="E107" s="17">
        <v>6</v>
      </c>
      <c r="F107" s="17">
        <v>2737</v>
      </c>
    </row>
    <row r="108" spans="1:6">
      <c r="A108" s="13" t="s">
        <v>307</v>
      </c>
      <c r="B108" s="17">
        <v>21</v>
      </c>
      <c r="C108" s="17">
        <v>54</v>
      </c>
      <c r="D108" s="17">
        <v>31</v>
      </c>
      <c r="E108" s="17">
        <v>6</v>
      </c>
      <c r="F108" s="17">
        <v>3113</v>
      </c>
    </row>
    <row r="109" spans="1:6">
      <c r="A109" s="13" t="s">
        <v>308</v>
      </c>
      <c r="B109" s="17">
        <v>10</v>
      </c>
      <c r="C109" s="17">
        <v>19</v>
      </c>
      <c r="D109" s="17">
        <v>43</v>
      </c>
      <c r="E109" s="17">
        <v>6</v>
      </c>
      <c r="F109" s="17">
        <v>3995</v>
      </c>
    </row>
    <row r="110" spans="1:6">
      <c r="A110" s="13" t="s">
        <v>309</v>
      </c>
      <c r="B110" s="17">
        <v>2</v>
      </c>
      <c r="C110" s="17">
        <v>3</v>
      </c>
      <c r="D110" s="17">
        <v>23</v>
      </c>
      <c r="E110" s="17">
        <v>6</v>
      </c>
      <c r="F110" s="17">
        <v>3656</v>
      </c>
    </row>
    <row r="111" spans="1:6">
      <c r="A111" s="13" t="s">
        <v>310</v>
      </c>
      <c r="B111" s="17">
        <v>21</v>
      </c>
      <c r="C111" s="17">
        <v>24</v>
      </c>
      <c r="D111" s="17">
        <v>16</v>
      </c>
      <c r="E111" s="17">
        <v>3</v>
      </c>
      <c r="F111" s="17">
        <v>3741</v>
      </c>
    </row>
    <row r="112" spans="1:6">
      <c r="A112" s="13" t="s">
        <v>311</v>
      </c>
      <c r="B112" s="17">
        <v>21</v>
      </c>
      <c r="C112" s="17">
        <v>53</v>
      </c>
      <c r="D112" s="17">
        <v>1</v>
      </c>
      <c r="E112" s="17">
        <v>6</v>
      </c>
      <c r="F112" s="17">
        <v>0</v>
      </c>
    </row>
    <row r="113" spans="1:6">
      <c r="A113" s="13" t="s">
        <v>312</v>
      </c>
      <c r="B113" s="17">
        <v>21</v>
      </c>
      <c r="C113" s="17">
        <v>34</v>
      </c>
      <c r="D113" s="17">
        <v>14</v>
      </c>
      <c r="E113" s="17">
        <v>6</v>
      </c>
      <c r="F113" s="17">
        <v>3628</v>
      </c>
    </row>
    <row r="114" spans="1:6">
      <c r="A114" s="13" t="s">
        <v>313</v>
      </c>
      <c r="B114" s="17">
        <v>21</v>
      </c>
      <c r="C114" s="17">
        <v>43</v>
      </c>
      <c r="D114" s="17">
        <v>8</v>
      </c>
      <c r="E114" s="17">
        <v>6</v>
      </c>
      <c r="F114" s="17">
        <v>3503</v>
      </c>
    </row>
    <row r="115" spans="1:6">
      <c r="A115" s="13" t="s">
        <v>314</v>
      </c>
      <c r="B115" s="17">
        <v>21</v>
      </c>
      <c r="C115" s="17">
        <v>19</v>
      </c>
      <c r="D115" s="17">
        <v>20</v>
      </c>
      <c r="E115" s="17">
        <v>6</v>
      </c>
      <c r="F115" s="17">
        <v>3628</v>
      </c>
    </row>
    <row r="116" spans="1:6">
      <c r="A116" s="13" t="s">
        <v>315</v>
      </c>
      <c r="B116" s="17">
        <v>21</v>
      </c>
      <c r="C116" s="17">
        <v>8</v>
      </c>
      <c r="D116" s="17">
        <v>29</v>
      </c>
      <c r="E116" s="17">
        <v>6</v>
      </c>
      <c r="F116" s="17">
        <v>3660</v>
      </c>
    </row>
    <row r="117" spans="1:6">
      <c r="A117" s="13" t="s">
        <v>316</v>
      </c>
      <c r="B117" s="17">
        <v>5</v>
      </c>
      <c r="C117" s="17">
        <v>15</v>
      </c>
      <c r="D117" s="17">
        <v>21</v>
      </c>
      <c r="E117" s="17">
        <v>6</v>
      </c>
      <c r="F117" s="17">
        <v>3596</v>
      </c>
    </row>
    <row r="118" spans="1:6">
      <c r="A118" s="13" t="s">
        <v>317</v>
      </c>
      <c r="B118" s="17">
        <v>21</v>
      </c>
      <c r="C118" s="17">
        <v>42</v>
      </c>
      <c r="D118" s="17">
        <v>5</v>
      </c>
      <c r="E118" s="17">
        <v>3</v>
      </c>
      <c r="F118" s="17">
        <v>3565</v>
      </c>
    </row>
    <row r="119" spans="1:6">
      <c r="A119" s="13" t="s">
        <v>318</v>
      </c>
      <c r="B119" s="17">
        <v>21</v>
      </c>
      <c r="C119" s="17">
        <v>55</v>
      </c>
      <c r="D119" s="17">
        <v>1</v>
      </c>
      <c r="E119" s="17">
        <v>6</v>
      </c>
      <c r="F119" s="17">
        <v>0</v>
      </c>
    </row>
    <row r="120" spans="1:6">
      <c r="A120" s="13" t="s">
        <v>319</v>
      </c>
      <c r="B120" s="17">
        <v>5</v>
      </c>
      <c r="C120" s="17">
        <v>11</v>
      </c>
      <c r="D120" s="17">
        <v>27</v>
      </c>
      <c r="E120" s="17">
        <v>6</v>
      </c>
      <c r="F120" s="17">
        <v>4144</v>
      </c>
    </row>
    <row r="121" spans="1:6">
      <c r="A121" s="13" t="s">
        <v>320</v>
      </c>
      <c r="B121" s="17">
        <v>10</v>
      </c>
      <c r="C121" s="17">
        <v>2</v>
      </c>
      <c r="D121" s="17">
        <v>12</v>
      </c>
      <c r="E121" s="17">
        <v>6</v>
      </c>
      <c r="F121" s="17">
        <v>3793</v>
      </c>
    </row>
    <row r="122" spans="1:6">
      <c r="A122" s="13" t="s">
        <v>321</v>
      </c>
      <c r="B122" s="17">
        <v>21</v>
      </c>
      <c r="C122" s="17">
        <v>22</v>
      </c>
      <c r="D122" s="17">
        <v>19</v>
      </c>
      <c r="E122" s="17">
        <v>2</v>
      </c>
      <c r="F122" s="17">
        <v>3681</v>
      </c>
    </row>
    <row r="123" spans="1:6">
      <c r="A123" s="13" t="s">
        <v>322</v>
      </c>
      <c r="B123" s="17">
        <v>10</v>
      </c>
      <c r="C123" s="17">
        <v>51</v>
      </c>
      <c r="D123" s="17">
        <v>4</v>
      </c>
      <c r="E123" s="17">
        <v>6</v>
      </c>
      <c r="F123" s="17">
        <v>3470</v>
      </c>
    </row>
    <row r="124" spans="1:6">
      <c r="A124" s="13" t="s">
        <v>323</v>
      </c>
      <c r="B124" s="17">
        <v>21</v>
      </c>
      <c r="C124" s="17">
        <v>31</v>
      </c>
      <c r="D124" s="17">
        <v>13</v>
      </c>
      <c r="E124" s="17">
        <v>6</v>
      </c>
      <c r="F124" s="17">
        <v>3923</v>
      </c>
    </row>
    <row r="125" spans="1:6">
      <c r="A125" s="13" t="s">
        <v>324</v>
      </c>
      <c r="B125" s="17">
        <v>21</v>
      </c>
      <c r="C125" s="17">
        <v>48</v>
      </c>
      <c r="D125" s="17">
        <v>6</v>
      </c>
      <c r="E125" s="17">
        <v>6</v>
      </c>
      <c r="F125" s="17">
        <v>3730</v>
      </c>
    </row>
    <row r="126" spans="1:6">
      <c r="A126" s="13" t="s">
        <v>325</v>
      </c>
      <c r="B126" s="17">
        <v>21</v>
      </c>
      <c r="C126" s="17">
        <v>17</v>
      </c>
      <c r="D126" s="17">
        <v>28</v>
      </c>
      <c r="E126" s="17">
        <v>6</v>
      </c>
      <c r="F126" s="17">
        <v>3690</v>
      </c>
    </row>
    <row r="127" spans="1:6">
      <c r="A127" s="13" t="s">
        <v>326</v>
      </c>
      <c r="B127" s="17">
        <v>10</v>
      </c>
      <c r="C127" s="17">
        <v>6</v>
      </c>
      <c r="D127" s="17">
        <v>22</v>
      </c>
      <c r="E127" s="17">
        <v>6</v>
      </c>
      <c r="F127" s="17">
        <v>3768</v>
      </c>
    </row>
    <row r="128" spans="1:6">
      <c r="A128" s="13" t="s">
        <v>327</v>
      </c>
      <c r="B128" s="17">
        <v>10</v>
      </c>
      <c r="C128" s="17">
        <v>13</v>
      </c>
      <c r="D128" s="17">
        <v>30</v>
      </c>
      <c r="E128" s="17">
        <v>6</v>
      </c>
      <c r="F128" s="17">
        <v>3768</v>
      </c>
    </row>
    <row r="129" spans="1:6">
      <c r="A129" s="13" t="s">
        <v>328</v>
      </c>
      <c r="B129" s="17">
        <v>21</v>
      </c>
      <c r="C129" s="17">
        <v>43</v>
      </c>
      <c r="D129" s="17">
        <v>18</v>
      </c>
      <c r="E129" s="17">
        <v>6</v>
      </c>
      <c r="F129" s="17">
        <v>3675</v>
      </c>
    </row>
    <row r="130" spans="1:6">
      <c r="A130" s="13" t="s">
        <v>329</v>
      </c>
      <c r="B130" s="17">
        <v>21</v>
      </c>
      <c r="C130" s="17">
        <v>41</v>
      </c>
      <c r="D130" s="17">
        <v>1</v>
      </c>
      <c r="E130" s="17">
        <v>6</v>
      </c>
      <c r="F130" s="17">
        <v>0</v>
      </c>
    </row>
    <row r="132" spans="1:6">
      <c r="A132" s="21" t="s">
        <v>385</v>
      </c>
      <c r="B132" s="51" t="s">
        <v>269</v>
      </c>
      <c r="C132" s="51" t="s">
        <v>270</v>
      </c>
      <c r="D132" s="51" t="s">
        <v>271</v>
      </c>
      <c r="E132" s="51" t="s">
        <v>272</v>
      </c>
    </row>
    <row r="133" spans="1:6">
      <c r="A133" s="22" t="s">
        <v>464</v>
      </c>
      <c r="B133" s="52"/>
      <c r="C133" s="52"/>
      <c r="D133" s="52"/>
      <c r="E133" s="52"/>
    </row>
    <row r="134" spans="1:6" ht="60">
      <c r="A134" s="13" t="s">
        <v>331</v>
      </c>
      <c r="B134" s="17" t="s">
        <v>465</v>
      </c>
      <c r="C134" s="17" t="s">
        <v>466</v>
      </c>
      <c r="D134" s="17" t="s">
        <v>467</v>
      </c>
      <c r="E134" s="17" t="s">
        <v>468</v>
      </c>
    </row>
    <row r="135" spans="1:6" ht="60">
      <c r="A135" s="13" t="s">
        <v>337</v>
      </c>
      <c r="B135" s="17" t="s">
        <v>465</v>
      </c>
      <c r="C135" s="17" t="s">
        <v>466</v>
      </c>
      <c r="D135" s="17" t="s">
        <v>467</v>
      </c>
      <c r="E135" s="17" t="s">
        <v>468</v>
      </c>
    </row>
    <row r="136" spans="1:6" ht="60">
      <c r="A136" s="13" t="s">
        <v>342</v>
      </c>
      <c r="B136" s="17" t="s">
        <v>469</v>
      </c>
      <c r="C136" s="17" t="s">
        <v>466</v>
      </c>
      <c r="D136" s="17" t="s">
        <v>467</v>
      </c>
      <c r="E136" s="17" t="s">
        <v>470</v>
      </c>
    </row>
    <row r="137" spans="1:6" ht="60">
      <c r="A137" s="13" t="s">
        <v>347</v>
      </c>
      <c r="B137" s="17" t="s">
        <v>469</v>
      </c>
      <c r="C137" s="17" t="s">
        <v>466</v>
      </c>
      <c r="D137" s="17" t="s">
        <v>467</v>
      </c>
      <c r="E137" s="17" t="s">
        <v>358</v>
      </c>
    </row>
    <row r="138" spans="1:6" ht="60">
      <c r="A138" s="13" t="s">
        <v>352</v>
      </c>
      <c r="B138" s="17" t="s">
        <v>469</v>
      </c>
      <c r="C138" s="17" t="s">
        <v>466</v>
      </c>
      <c r="D138" s="17" t="s">
        <v>467</v>
      </c>
      <c r="E138" s="17" t="s">
        <v>358</v>
      </c>
    </row>
    <row r="139" spans="1:6" ht="60">
      <c r="A139" s="13" t="s">
        <v>357</v>
      </c>
      <c r="B139" s="17" t="s">
        <v>471</v>
      </c>
      <c r="C139" s="17" t="s">
        <v>466</v>
      </c>
      <c r="D139" s="17" t="s">
        <v>467</v>
      </c>
      <c r="E139" s="17" t="s">
        <v>358</v>
      </c>
    </row>
    <row r="140" spans="1:6" ht="60">
      <c r="A140" s="13" t="s">
        <v>392</v>
      </c>
      <c r="B140" s="17" t="s">
        <v>472</v>
      </c>
      <c r="C140" s="17" t="s">
        <v>466</v>
      </c>
      <c r="D140" s="17" t="s">
        <v>467</v>
      </c>
      <c r="E140" s="17" t="s">
        <v>358</v>
      </c>
    </row>
    <row r="141" spans="1:6" ht="60">
      <c r="A141" s="13" t="s">
        <v>393</v>
      </c>
      <c r="B141" s="17" t="s">
        <v>472</v>
      </c>
      <c r="C141" s="17" t="s">
        <v>466</v>
      </c>
      <c r="D141" s="17" t="s">
        <v>467</v>
      </c>
      <c r="E141" s="17" t="s">
        <v>358</v>
      </c>
    </row>
    <row r="142" spans="1:6" ht="60">
      <c r="A142" s="13" t="s">
        <v>395</v>
      </c>
      <c r="B142" s="17" t="s">
        <v>472</v>
      </c>
      <c r="C142" s="17" t="s">
        <v>466</v>
      </c>
      <c r="D142" s="17" t="s">
        <v>467</v>
      </c>
      <c r="E142" s="17" t="s">
        <v>358</v>
      </c>
    </row>
    <row r="143" spans="1:6" ht="60">
      <c r="A143" s="13" t="s">
        <v>396</v>
      </c>
      <c r="B143" s="17" t="s">
        <v>472</v>
      </c>
      <c r="C143" s="17" t="s">
        <v>466</v>
      </c>
      <c r="D143" s="17" t="s">
        <v>467</v>
      </c>
      <c r="E143" s="17" t="s">
        <v>358</v>
      </c>
    </row>
    <row r="144" spans="1:6" ht="60">
      <c r="A144" s="13" t="s">
        <v>397</v>
      </c>
      <c r="B144" s="17" t="s">
        <v>358</v>
      </c>
      <c r="C144" s="17" t="s">
        <v>466</v>
      </c>
      <c r="D144" s="17" t="s">
        <v>467</v>
      </c>
      <c r="E144" s="17" t="s">
        <v>358</v>
      </c>
    </row>
    <row r="145" spans="1:5" ht="45">
      <c r="A145" s="13" t="s">
        <v>398</v>
      </c>
      <c r="B145" s="17" t="s">
        <v>358</v>
      </c>
      <c r="C145" s="17" t="s">
        <v>473</v>
      </c>
      <c r="D145" s="17" t="s">
        <v>467</v>
      </c>
      <c r="E145" s="17" t="s">
        <v>358</v>
      </c>
    </row>
    <row r="146" spans="1:5" ht="45">
      <c r="A146" s="13" t="s">
        <v>399</v>
      </c>
      <c r="B146" s="17" t="s">
        <v>358</v>
      </c>
      <c r="C146" s="17" t="s">
        <v>473</v>
      </c>
      <c r="D146" s="17" t="s">
        <v>467</v>
      </c>
      <c r="E146" s="17" t="s">
        <v>358</v>
      </c>
    </row>
    <row r="147" spans="1:5" ht="45">
      <c r="A147" s="13" t="s">
        <v>400</v>
      </c>
      <c r="B147" s="17" t="s">
        <v>358</v>
      </c>
      <c r="C147" s="17" t="s">
        <v>473</v>
      </c>
      <c r="D147" s="17" t="s">
        <v>474</v>
      </c>
      <c r="E147" s="17" t="s">
        <v>358</v>
      </c>
    </row>
    <row r="148" spans="1:5" ht="45">
      <c r="A148" s="13" t="s">
        <v>401</v>
      </c>
      <c r="B148" s="17" t="s">
        <v>358</v>
      </c>
      <c r="C148" s="17" t="s">
        <v>473</v>
      </c>
      <c r="D148" s="17" t="s">
        <v>474</v>
      </c>
      <c r="E148" s="17" t="s">
        <v>358</v>
      </c>
    </row>
    <row r="149" spans="1:5" ht="45">
      <c r="A149" s="13" t="s">
        <v>402</v>
      </c>
      <c r="B149" s="17" t="s">
        <v>358</v>
      </c>
      <c r="C149" s="17" t="s">
        <v>473</v>
      </c>
      <c r="D149" s="17" t="s">
        <v>474</v>
      </c>
      <c r="E149" s="17" t="s">
        <v>358</v>
      </c>
    </row>
    <row r="150" spans="1:5" ht="45">
      <c r="A150" s="13" t="s">
        <v>403</v>
      </c>
      <c r="B150" s="17" t="s">
        <v>358</v>
      </c>
      <c r="C150" s="17" t="s">
        <v>473</v>
      </c>
      <c r="D150" s="17" t="s">
        <v>474</v>
      </c>
      <c r="E150" s="17" t="s">
        <v>358</v>
      </c>
    </row>
    <row r="151" spans="1:5" ht="45">
      <c r="A151" s="13" t="s">
        <v>404</v>
      </c>
      <c r="B151" s="17" t="s">
        <v>358</v>
      </c>
      <c r="C151" s="17" t="s">
        <v>473</v>
      </c>
      <c r="D151" s="17" t="s">
        <v>474</v>
      </c>
      <c r="E151" s="17" t="s">
        <v>358</v>
      </c>
    </row>
    <row r="152" spans="1:5" ht="45">
      <c r="A152" s="13" t="s">
        <v>405</v>
      </c>
      <c r="B152" s="17" t="s">
        <v>358</v>
      </c>
      <c r="C152" s="17" t="s">
        <v>473</v>
      </c>
      <c r="D152" s="17" t="s">
        <v>474</v>
      </c>
      <c r="E152" s="17" t="s">
        <v>358</v>
      </c>
    </row>
    <row r="153" spans="1:5" ht="45">
      <c r="A153" s="13" t="s">
        <v>406</v>
      </c>
      <c r="B153" s="17" t="s">
        <v>358</v>
      </c>
      <c r="C153" s="17" t="s">
        <v>473</v>
      </c>
      <c r="D153" s="17" t="s">
        <v>474</v>
      </c>
      <c r="E153" s="17" t="s">
        <v>358</v>
      </c>
    </row>
    <row r="154" spans="1:5" ht="45">
      <c r="A154" s="13" t="s">
        <v>407</v>
      </c>
      <c r="B154" s="17" t="s">
        <v>358</v>
      </c>
      <c r="C154" s="17" t="s">
        <v>473</v>
      </c>
      <c r="D154" s="17" t="s">
        <v>474</v>
      </c>
      <c r="E154" s="17" t="s">
        <v>358</v>
      </c>
    </row>
    <row r="155" spans="1:5" ht="45">
      <c r="A155" s="13" t="s">
        <v>408</v>
      </c>
      <c r="B155" s="17" t="s">
        <v>358</v>
      </c>
      <c r="C155" s="17" t="s">
        <v>473</v>
      </c>
      <c r="D155" s="17" t="s">
        <v>474</v>
      </c>
      <c r="E155" s="17" t="s">
        <v>358</v>
      </c>
    </row>
    <row r="156" spans="1:5" ht="45">
      <c r="A156" s="13" t="s">
        <v>409</v>
      </c>
      <c r="B156" s="17" t="s">
        <v>358</v>
      </c>
      <c r="C156" s="17" t="s">
        <v>473</v>
      </c>
      <c r="D156" s="17" t="s">
        <v>474</v>
      </c>
      <c r="E156" s="17" t="s">
        <v>358</v>
      </c>
    </row>
    <row r="157" spans="1:5" ht="45">
      <c r="A157" s="13" t="s">
        <v>410</v>
      </c>
      <c r="B157" s="17" t="s">
        <v>358</v>
      </c>
      <c r="C157" s="17" t="s">
        <v>473</v>
      </c>
      <c r="D157" s="17" t="s">
        <v>474</v>
      </c>
      <c r="E157" s="17" t="s">
        <v>358</v>
      </c>
    </row>
    <row r="158" spans="1:5" ht="45">
      <c r="A158" s="13" t="s">
        <v>411</v>
      </c>
      <c r="B158" s="17" t="s">
        <v>358</v>
      </c>
      <c r="C158" s="17" t="s">
        <v>473</v>
      </c>
      <c r="D158" s="17" t="s">
        <v>474</v>
      </c>
      <c r="E158" s="17" t="s">
        <v>358</v>
      </c>
    </row>
    <row r="159" spans="1:5" ht="45">
      <c r="A159" s="13" t="s">
        <v>412</v>
      </c>
      <c r="B159" s="17" t="s">
        <v>358</v>
      </c>
      <c r="C159" s="17" t="s">
        <v>473</v>
      </c>
      <c r="D159" s="17" t="s">
        <v>474</v>
      </c>
      <c r="E159" s="17" t="s">
        <v>358</v>
      </c>
    </row>
    <row r="160" spans="1:5" ht="45">
      <c r="A160" s="13" t="s">
        <v>413</v>
      </c>
      <c r="B160" s="17" t="s">
        <v>358</v>
      </c>
      <c r="C160" s="17" t="s">
        <v>473</v>
      </c>
      <c r="D160" s="17" t="s">
        <v>474</v>
      </c>
      <c r="E160" s="17" t="s">
        <v>358</v>
      </c>
    </row>
    <row r="161" spans="1:5" ht="45">
      <c r="A161" s="13" t="s">
        <v>414</v>
      </c>
      <c r="B161" s="17" t="s">
        <v>358</v>
      </c>
      <c r="C161" s="17" t="s">
        <v>473</v>
      </c>
      <c r="D161" s="17" t="s">
        <v>474</v>
      </c>
      <c r="E161" s="17" t="s">
        <v>358</v>
      </c>
    </row>
    <row r="162" spans="1:5" ht="45">
      <c r="A162" s="13" t="s">
        <v>415</v>
      </c>
      <c r="B162" s="17" t="s">
        <v>358</v>
      </c>
      <c r="C162" s="17" t="s">
        <v>473</v>
      </c>
      <c r="D162" s="17" t="s">
        <v>474</v>
      </c>
      <c r="E162" s="17" t="s">
        <v>358</v>
      </c>
    </row>
    <row r="163" spans="1:5" ht="45">
      <c r="A163" s="13" t="s">
        <v>416</v>
      </c>
      <c r="B163" s="17" t="s">
        <v>358</v>
      </c>
      <c r="C163" s="17" t="s">
        <v>473</v>
      </c>
      <c r="D163" s="17" t="s">
        <v>474</v>
      </c>
      <c r="E163" s="17" t="s">
        <v>358</v>
      </c>
    </row>
    <row r="164" spans="1:5" ht="45">
      <c r="A164" s="13" t="s">
        <v>417</v>
      </c>
      <c r="B164" s="17" t="s">
        <v>358</v>
      </c>
      <c r="C164" s="17" t="s">
        <v>473</v>
      </c>
      <c r="D164" s="17" t="s">
        <v>474</v>
      </c>
      <c r="E164" s="17" t="s">
        <v>358</v>
      </c>
    </row>
    <row r="165" spans="1:5" ht="45">
      <c r="A165" s="13" t="s">
        <v>418</v>
      </c>
      <c r="B165" s="17" t="s">
        <v>358</v>
      </c>
      <c r="C165" s="17" t="s">
        <v>475</v>
      </c>
      <c r="D165" s="17" t="s">
        <v>474</v>
      </c>
      <c r="E165" s="17" t="s">
        <v>358</v>
      </c>
    </row>
    <row r="166" spans="1:5" ht="45">
      <c r="A166" s="13" t="s">
        <v>419</v>
      </c>
      <c r="B166" s="17" t="s">
        <v>358</v>
      </c>
      <c r="C166" s="17" t="s">
        <v>475</v>
      </c>
      <c r="D166" s="17" t="s">
        <v>474</v>
      </c>
      <c r="E166" s="17" t="s">
        <v>358</v>
      </c>
    </row>
    <row r="167" spans="1:5" ht="45">
      <c r="A167" s="13" t="s">
        <v>420</v>
      </c>
      <c r="B167" s="17" t="s">
        <v>358</v>
      </c>
      <c r="C167" s="17" t="s">
        <v>475</v>
      </c>
      <c r="D167" s="17" t="s">
        <v>474</v>
      </c>
      <c r="E167" s="17" t="s">
        <v>358</v>
      </c>
    </row>
    <row r="168" spans="1:5" ht="45">
      <c r="A168" s="13" t="s">
        <v>421</v>
      </c>
      <c r="B168" s="17" t="s">
        <v>358</v>
      </c>
      <c r="C168" s="17" t="s">
        <v>475</v>
      </c>
      <c r="D168" s="17" t="s">
        <v>474</v>
      </c>
      <c r="E168" s="17" t="s">
        <v>358</v>
      </c>
    </row>
    <row r="169" spans="1:5" ht="45">
      <c r="A169" s="13" t="s">
        <v>422</v>
      </c>
      <c r="B169" s="17" t="s">
        <v>358</v>
      </c>
      <c r="C169" s="17" t="s">
        <v>475</v>
      </c>
      <c r="D169" s="17" t="s">
        <v>474</v>
      </c>
      <c r="E169" s="17" t="s">
        <v>358</v>
      </c>
    </row>
    <row r="170" spans="1:5" ht="45">
      <c r="A170" s="13" t="s">
        <v>423</v>
      </c>
      <c r="B170" s="17" t="s">
        <v>358</v>
      </c>
      <c r="C170" s="17" t="s">
        <v>475</v>
      </c>
      <c r="D170" s="17" t="s">
        <v>474</v>
      </c>
      <c r="E170" s="17" t="s">
        <v>358</v>
      </c>
    </row>
    <row r="171" spans="1:5" ht="45">
      <c r="A171" s="13" t="s">
        <v>424</v>
      </c>
      <c r="B171" s="17" t="s">
        <v>358</v>
      </c>
      <c r="C171" s="17" t="s">
        <v>475</v>
      </c>
      <c r="D171" s="17" t="s">
        <v>474</v>
      </c>
      <c r="E171" s="17" t="s">
        <v>358</v>
      </c>
    </row>
    <row r="172" spans="1:5" ht="45">
      <c r="A172" s="13" t="s">
        <v>425</v>
      </c>
      <c r="B172" s="17" t="s">
        <v>358</v>
      </c>
      <c r="C172" s="17" t="s">
        <v>475</v>
      </c>
      <c r="D172" s="17" t="s">
        <v>474</v>
      </c>
      <c r="E172" s="17" t="s">
        <v>358</v>
      </c>
    </row>
    <row r="173" spans="1:5" ht="45">
      <c r="A173" s="13" t="s">
        <v>426</v>
      </c>
      <c r="B173" s="17" t="s">
        <v>358</v>
      </c>
      <c r="C173" s="17" t="s">
        <v>475</v>
      </c>
      <c r="D173" s="17" t="s">
        <v>474</v>
      </c>
      <c r="E173" s="17" t="s">
        <v>358</v>
      </c>
    </row>
    <row r="174" spans="1:5" ht="45">
      <c r="A174" s="13" t="s">
        <v>427</v>
      </c>
      <c r="B174" s="17" t="s">
        <v>358</v>
      </c>
      <c r="C174" s="17" t="s">
        <v>476</v>
      </c>
      <c r="D174" s="17" t="s">
        <v>474</v>
      </c>
      <c r="E174" s="17" t="s">
        <v>358</v>
      </c>
    </row>
    <row r="175" spans="1:5" ht="45">
      <c r="A175" s="13" t="s">
        <v>428</v>
      </c>
      <c r="B175" s="17" t="s">
        <v>358</v>
      </c>
      <c r="C175" s="17" t="s">
        <v>476</v>
      </c>
      <c r="D175" s="17" t="s">
        <v>474</v>
      </c>
      <c r="E175" s="17" t="s">
        <v>358</v>
      </c>
    </row>
    <row r="176" spans="1:5" ht="45">
      <c r="A176" s="13" t="s">
        <v>429</v>
      </c>
      <c r="B176" s="17" t="s">
        <v>358</v>
      </c>
      <c r="C176" s="17" t="s">
        <v>476</v>
      </c>
      <c r="D176" s="17" t="s">
        <v>474</v>
      </c>
      <c r="E176" s="17" t="s">
        <v>358</v>
      </c>
    </row>
    <row r="177" spans="1:5" ht="45">
      <c r="A177" s="13" t="s">
        <v>430</v>
      </c>
      <c r="B177" s="17" t="s">
        <v>358</v>
      </c>
      <c r="C177" s="17" t="s">
        <v>476</v>
      </c>
      <c r="D177" s="17" t="s">
        <v>358</v>
      </c>
      <c r="E177" s="17" t="s">
        <v>358</v>
      </c>
    </row>
    <row r="178" spans="1:5" ht="45">
      <c r="A178" s="13" t="s">
        <v>431</v>
      </c>
      <c r="B178" s="17" t="s">
        <v>358</v>
      </c>
      <c r="C178" s="17" t="s">
        <v>476</v>
      </c>
      <c r="D178" s="17" t="s">
        <v>358</v>
      </c>
      <c r="E178" s="17" t="s">
        <v>358</v>
      </c>
    </row>
    <row r="179" spans="1:5" ht="45">
      <c r="A179" s="13" t="s">
        <v>432</v>
      </c>
      <c r="B179" s="17" t="s">
        <v>358</v>
      </c>
      <c r="C179" s="17" t="s">
        <v>476</v>
      </c>
      <c r="D179" s="17" t="s">
        <v>358</v>
      </c>
      <c r="E179" s="17" t="s">
        <v>358</v>
      </c>
    </row>
    <row r="180" spans="1:5" ht="45">
      <c r="A180" s="13" t="s">
        <v>433</v>
      </c>
      <c r="B180" s="17" t="s">
        <v>358</v>
      </c>
      <c r="C180" s="17" t="s">
        <v>476</v>
      </c>
      <c r="D180" s="17" t="s">
        <v>358</v>
      </c>
      <c r="E180" s="17" t="s">
        <v>358</v>
      </c>
    </row>
    <row r="181" spans="1:5" ht="45">
      <c r="A181" s="13" t="s">
        <v>434</v>
      </c>
      <c r="B181" s="17" t="s">
        <v>358</v>
      </c>
      <c r="C181" s="17" t="s">
        <v>477</v>
      </c>
      <c r="D181" s="17" t="s">
        <v>358</v>
      </c>
      <c r="E181" s="17" t="s">
        <v>358</v>
      </c>
    </row>
    <row r="182" spans="1:5" ht="45">
      <c r="A182" s="13" t="s">
        <v>435</v>
      </c>
      <c r="B182" s="17" t="s">
        <v>358</v>
      </c>
      <c r="C182" s="17" t="s">
        <v>477</v>
      </c>
      <c r="D182" s="17" t="s">
        <v>358</v>
      </c>
      <c r="E182" s="17" t="s">
        <v>358</v>
      </c>
    </row>
    <row r="183" spans="1:5" ht="45">
      <c r="A183" s="13" t="s">
        <v>436</v>
      </c>
      <c r="B183" s="17" t="s">
        <v>358</v>
      </c>
      <c r="C183" s="17" t="s">
        <v>478</v>
      </c>
      <c r="D183" s="17" t="s">
        <v>358</v>
      </c>
      <c r="E183" s="17" t="s">
        <v>358</v>
      </c>
    </row>
    <row r="184" spans="1:5" ht="45">
      <c r="A184" s="13" t="s">
        <v>437</v>
      </c>
      <c r="B184" s="17" t="s">
        <v>358</v>
      </c>
      <c r="C184" s="17" t="s">
        <v>479</v>
      </c>
      <c r="D184" s="17" t="s">
        <v>358</v>
      </c>
      <c r="E184" s="17" t="s">
        <v>358</v>
      </c>
    </row>
    <row r="185" spans="1:5" ht="45">
      <c r="A185" s="13" t="s">
        <v>438</v>
      </c>
      <c r="B185" s="17" t="s">
        <v>358</v>
      </c>
      <c r="C185" s="17" t="s">
        <v>479</v>
      </c>
      <c r="D185" s="17" t="s">
        <v>358</v>
      </c>
      <c r="E185" s="17" t="s">
        <v>358</v>
      </c>
    </row>
    <row r="186" spans="1:5" ht="45">
      <c r="A186" s="13" t="s">
        <v>439</v>
      </c>
      <c r="B186" s="17" t="s">
        <v>358</v>
      </c>
      <c r="C186" s="17" t="s">
        <v>479</v>
      </c>
      <c r="D186" s="17" t="s">
        <v>358</v>
      </c>
      <c r="E186" s="17" t="s">
        <v>358</v>
      </c>
    </row>
    <row r="187" spans="1:5" ht="45">
      <c r="A187" s="13" t="s">
        <v>440</v>
      </c>
      <c r="B187" s="17" t="s">
        <v>358</v>
      </c>
      <c r="C187" s="17" t="s">
        <v>479</v>
      </c>
      <c r="D187" s="17" t="s">
        <v>358</v>
      </c>
      <c r="E187" s="17" t="s">
        <v>358</v>
      </c>
    </row>
    <row r="188" spans="1:5" ht="30">
      <c r="A188" s="13" t="s">
        <v>441</v>
      </c>
      <c r="B188" s="17" t="s">
        <v>358</v>
      </c>
      <c r="C188" s="17" t="s">
        <v>358</v>
      </c>
      <c r="D188" s="17" t="s">
        <v>358</v>
      </c>
      <c r="E188" s="17" t="s">
        <v>358</v>
      </c>
    </row>
    <row r="190" spans="1:5">
      <c r="A190" s="21" t="s">
        <v>385</v>
      </c>
      <c r="B190" s="51" t="s">
        <v>269</v>
      </c>
      <c r="C190" s="51" t="s">
        <v>270</v>
      </c>
      <c r="D190" s="51" t="s">
        <v>271</v>
      </c>
      <c r="E190" s="51" t="s">
        <v>272</v>
      </c>
    </row>
    <row r="191" spans="1:5">
      <c r="A191" s="22" t="s">
        <v>464</v>
      </c>
      <c r="B191" s="52"/>
      <c r="C191" s="52"/>
      <c r="D191" s="52"/>
      <c r="E191" s="52"/>
    </row>
    <row r="192" spans="1:5">
      <c r="A192" s="13" t="s">
        <v>331</v>
      </c>
      <c r="B192" s="17">
        <v>355.7</v>
      </c>
      <c r="C192" s="17">
        <v>2464.5</v>
      </c>
      <c r="D192" s="17">
        <v>220</v>
      </c>
      <c r="E192" s="17">
        <v>27.6</v>
      </c>
    </row>
    <row r="193" spans="1:5">
      <c r="A193" s="13" t="s">
        <v>337</v>
      </c>
      <c r="B193" s="17">
        <v>355.7</v>
      </c>
      <c r="C193" s="17">
        <v>2464.5</v>
      </c>
      <c r="D193" s="17">
        <v>220</v>
      </c>
      <c r="E193" s="17">
        <v>27.6</v>
      </c>
    </row>
    <row r="194" spans="1:5">
      <c r="A194" s="13" t="s">
        <v>342</v>
      </c>
      <c r="B194" s="17">
        <v>281</v>
      </c>
      <c r="C194" s="17">
        <v>2464.5</v>
      </c>
      <c r="D194" s="17">
        <v>220</v>
      </c>
      <c r="E194" s="17">
        <v>26.5</v>
      </c>
    </row>
    <row r="195" spans="1:5">
      <c r="A195" s="13" t="s">
        <v>347</v>
      </c>
      <c r="B195" s="17">
        <v>281</v>
      </c>
      <c r="C195" s="17">
        <v>2464.5</v>
      </c>
      <c r="D195" s="17">
        <v>220</v>
      </c>
      <c r="E195" s="17">
        <v>0</v>
      </c>
    </row>
    <row r="196" spans="1:5">
      <c r="A196" s="13" t="s">
        <v>352</v>
      </c>
      <c r="B196" s="17">
        <v>281</v>
      </c>
      <c r="C196" s="17">
        <v>2464.5</v>
      </c>
      <c r="D196" s="17">
        <v>220</v>
      </c>
      <c r="E196" s="17">
        <v>0</v>
      </c>
    </row>
    <row r="197" spans="1:5">
      <c r="A197" s="13" t="s">
        <v>357</v>
      </c>
      <c r="B197" s="17">
        <v>202</v>
      </c>
      <c r="C197" s="17">
        <v>2464.5</v>
      </c>
      <c r="D197" s="17">
        <v>220</v>
      </c>
      <c r="E197" s="17">
        <v>0</v>
      </c>
    </row>
    <row r="198" spans="1:5">
      <c r="A198" s="13" t="s">
        <v>392</v>
      </c>
      <c r="B198" s="17">
        <v>174.4</v>
      </c>
      <c r="C198" s="17">
        <v>2464.5</v>
      </c>
      <c r="D198" s="17">
        <v>220</v>
      </c>
      <c r="E198" s="17">
        <v>0</v>
      </c>
    </row>
    <row r="199" spans="1:5">
      <c r="A199" s="13" t="s">
        <v>393</v>
      </c>
      <c r="B199" s="17">
        <v>174.4</v>
      </c>
      <c r="C199" s="17">
        <v>2464.5</v>
      </c>
      <c r="D199" s="17">
        <v>220</v>
      </c>
      <c r="E199" s="17">
        <v>0</v>
      </c>
    </row>
    <row r="200" spans="1:5">
      <c r="A200" s="13" t="s">
        <v>395</v>
      </c>
      <c r="B200" s="17">
        <v>174.4</v>
      </c>
      <c r="C200" s="17">
        <v>2464.5</v>
      </c>
      <c r="D200" s="17">
        <v>220</v>
      </c>
      <c r="E200" s="17">
        <v>0</v>
      </c>
    </row>
    <row r="201" spans="1:5">
      <c r="A201" s="13" t="s">
        <v>396</v>
      </c>
      <c r="B201" s="17">
        <v>174.4</v>
      </c>
      <c r="C201" s="17">
        <v>2464.5</v>
      </c>
      <c r="D201" s="17">
        <v>220</v>
      </c>
      <c r="E201" s="17">
        <v>0</v>
      </c>
    </row>
    <row r="202" spans="1:5">
      <c r="A202" s="13" t="s">
        <v>397</v>
      </c>
      <c r="B202" s="17">
        <v>0</v>
      </c>
      <c r="C202" s="17">
        <v>2464.5</v>
      </c>
      <c r="D202" s="17">
        <v>220</v>
      </c>
      <c r="E202" s="17">
        <v>0</v>
      </c>
    </row>
    <row r="203" spans="1:5">
      <c r="A203" s="13" t="s">
        <v>398</v>
      </c>
      <c r="B203" s="17">
        <v>0</v>
      </c>
      <c r="C203" s="17">
        <v>2449.6</v>
      </c>
      <c r="D203" s="17">
        <v>220</v>
      </c>
      <c r="E203" s="17">
        <v>0</v>
      </c>
    </row>
    <row r="204" spans="1:5">
      <c r="A204" s="13" t="s">
        <v>399</v>
      </c>
      <c r="B204" s="17">
        <v>0</v>
      </c>
      <c r="C204" s="17">
        <v>2449.6</v>
      </c>
      <c r="D204" s="17">
        <v>220</v>
      </c>
      <c r="E204" s="17">
        <v>0</v>
      </c>
    </row>
    <row r="205" spans="1:5">
      <c r="A205" s="13" t="s">
        <v>400</v>
      </c>
      <c r="B205" s="17">
        <v>0</v>
      </c>
      <c r="C205" s="17">
        <v>2449.6</v>
      </c>
      <c r="D205" s="17">
        <v>123.5</v>
      </c>
      <c r="E205" s="17">
        <v>0</v>
      </c>
    </row>
    <row r="206" spans="1:5">
      <c r="A206" s="13" t="s">
        <v>401</v>
      </c>
      <c r="B206" s="17">
        <v>0</v>
      </c>
      <c r="C206" s="17">
        <v>2449.6</v>
      </c>
      <c r="D206" s="17">
        <v>123.5</v>
      </c>
      <c r="E206" s="17">
        <v>0</v>
      </c>
    </row>
    <row r="207" spans="1:5">
      <c r="A207" s="13" t="s">
        <v>402</v>
      </c>
      <c r="B207" s="17">
        <v>0</v>
      </c>
      <c r="C207" s="17">
        <v>2449.6</v>
      </c>
      <c r="D207" s="17">
        <v>123.5</v>
      </c>
      <c r="E207" s="17">
        <v>0</v>
      </c>
    </row>
    <row r="208" spans="1:5">
      <c r="A208" s="13" t="s">
        <v>403</v>
      </c>
      <c r="B208" s="17">
        <v>0</v>
      </c>
      <c r="C208" s="17">
        <v>2449.6</v>
      </c>
      <c r="D208" s="17">
        <v>123.5</v>
      </c>
      <c r="E208" s="17">
        <v>0</v>
      </c>
    </row>
    <row r="209" spans="1:5">
      <c r="A209" s="13" t="s">
        <v>404</v>
      </c>
      <c r="B209" s="17">
        <v>0</v>
      </c>
      <c r="C209" s="17">
        <v>2449.6</v>
      </c>
      <c r="D209" s="17">
        <v>123.5</v>
      </c>
      <c r="E209" s="17">
        <v>0</v>
      </c>
    </row>
    <row r="210" spans="1:5">
      <c r="A210" s="13" t="s">
        <v>405</v>
      </c>
      <c r="B210" s="17">
        <v>0</v>
      </c>
      <c r="C210" s="17">
        <v>2449.6</v>
      </c>
      <c r="D210" s="17">
        <v>123.5</v>
      </c>
      <c r="E210" s="17">
        <v>0</v>
      </c>
    </row>
    <row r="211" spans="1:5">
      <c r="A211" s="13" t="s">
        <v>406</v>
      </c>
      <c r="B211" s="17">
        <v>0</v>
      </c>
      <c r="C211" s="17">
        <v>2449.6</v>
      </c>
      <c r="D211" s="17">
        <v>123.5</v>
      </c>
      <c r="E211" s="17">
        <v>0</v>
      </c>
    </row>
    <row r="212" spans="1:5">
      <c r="A212" s="13" t="s">
        <v>407</v>
      </c>
      <c r="B212" s="17">
        <v>0</v>
      </c>
      <c r="C212" s="17">
        <v>2449.6</v>
      </c>
      <c r="D212" s="17">
        <v>123.5</v>
      </c>
      <c r="E212" s="17">
        <v>0</v>
      </c>
    </row>
    <row r="213" spans="1:5">
      <c r="A213" s="13" t="s">
        <v>408</v>
      </c>
      <c r="B213" s="17">
        <v>0</v>
      </c>
      <c r="C213" s="17">
        <v>2449.6</v>
      </c>
      <c r="D213" s="17">
        <v>123.5</v>
      </c>
      <c r="E213" s="17">
        <v>0</v>
      </c>
    </row>
    <row r="214" spans="1:5">
      <c r="A214" s="13" t="s">
        <v>409</v>
      </c>
      <c r="B214" s="17">
        <v>0</v>
      </c>
      <c r="C214" s="17">
        <v>2449.6</v>
      </c>
      <c r="D214" s="17">
        <v>123.5</v>
      </c>
      <c r="E214" s="17">
        <v>0</v>
      </c>
    </row>
    <row r="215" spans="1:5">
      <c r="A215" s="13" t="s">
        <v>410</v>
      </c>
      <c r="B215" s="17">
        <v>0</v>
      </c>
      <c r="C215" s="17">
        <v>2449.6</v>
      </c>
      <c r="D215" s="17">
        <v>123.5</v>
      </c>
      <c r="E215" s="17">
        <v>0</v>
      </c>
    </row>
    <row r="216" spans="1:5">
      <c r="A216" s="13" t="s">
        <v>411</v>
      </c>
      <c r="B216" s="17">
        <v>0</v>
      </c>
      <c r="C216" s="17">
        <v>2449.6</v>
      </c>
      <c r="D216" s="17">
        <v>123.5</v>
      </c>
      <c r="E216" s="17">
        <v>0</v>
      </c>
    </row>
    <row r="217" spans="1:5">
      <c r="A217" s="13" t="s">
        <v>412</v>
      </c>
      <c r="B217" s="17">
        <v>0</v>
      </c>
      <c r="C217" s="17">
        <v>2449.6</v>
      </c>
      <c r="D217" s="17">
        <v>123.5</v>
      </c>
      <c r="E217" s="17">
        <v>0</v>
      </c>
    </row>
    <row r="218" spans="1:5">
      <c r="A218" s="13" t="s">
        <v>413</v>
      </c>
      <c r="B218" s="17">
        <v>0</v>
      </c>
      <c r="C218" s="17">
        <v>2449.6</v>
      </c>
      <c r="D218" s="17">
        <v>123.5</v>
      </c>
      <c r="E218" s="17">
        <v>0</v>
      </c>
    </row>
    <row r="219" spans="1:5">
      <c r="A219" s="13" t="s">
        <v>414</v>
      </c>
      <c r="B219" s="17">
        <v>0</v>
      </c>
      <c r="C219" s="17">
        <v>2449.6</v>
      </c>
      <c r="D219" s="17">
        <v>123.5</v>
      </c>
      <c r="E219" s="17">
        <v>0</v>
      </c>
    </row>
    <row r="220" spans="1:5">
      <c r="A220" s="13" t="s">
        <v>415</v>
      </c>
      <c r="B220" s="17">
        <v>0</v>
      </c>
      <c r="C220" s="17">
        <v>2449.6</v>
      </c>
      <c r="D220" s="17">
        <v>123.5</v>
      </c>
      <c r="E220" s="17">
        <v>0</v>
      </c>
    </row>
    <row r="221" spans="1:5">
      <c r="A221" s="13" t="s">
        <v>416</v>
      </c>
      <c r="B221" s="17">
        <v>0</v>
      </c>
      <c r="C221" s="17">
        <v>2449.6</v>
      </c>
      <c r="D221" s="17">
        <v>123.5</v>
      </c>
      <c r="E221" s="17">
        <v>0</v>
      </c>
    </row>
    <row r="222" spans="1:5">
      <c r="A222" s="13" t="s">
        <v>417</v>
      </c>
      <c r="B222" s="17">
        <v>0</v>
      </c>
      <c r="C222" s="17">
        <v>2449.6</v>
      </c>
      <c r="D222" s="17">
        <v>123.5</v>
      </c>
      <c r="E222" s="17">
        <v>0</v>
      </c>
    </row>
    <row r="223" spans="1:5">
      <c r="A223" s="13" t="s">
        <v>418</v>
      </c>
      <c r="B223" s="17">
        <v>0</v>
      </c>
      <c r="C223" s="17">
        <v>2414.6999999999998</v>
      </c>
      <c r="D223" s="17">
        <v>123.5</v>
      </c>
      <c r="E223" s="17">
        <v>0</v>
      </c>
    </row>
    <row r="224" spans="1:5">
      <c r="A224" s="13" t="s">
        <v>419</v>
      </c>
      <c r="B224" s="17">
        <v>0</v>
      </c>
      <c r="C224" s="17">
        <v>2414.6999999999998</v>
      </c>
      <c r="D224" s="17">
        <v>123.5</v>
      </c>
      <c r="E224" s="17">
        <v>0</v>
      </c>
    </row>
    <row r="225" spans="1:5">
      <c r="A225" s="13" t="s">
        <v>420</v>
      </c>
      <c r="B225" s="17">
        <v>0</v>
      </c>
      <c r="C225" s="17">
        <v>2414.6999999999998</v>
      </c>
      <c r="D225" s="17">
        <v>123.5</v>
      </c>
      <c r="E225" s="17">
        <v>0</v>
      </c>
    </row>
    <row r="226" spans="1:5">
      <c r="A226" s="13" t="s">
        <v>421</v>
      </c>
      <c r="B226" s="17">
        <v>0</v>
      </c>
      <c r="C226" s="17">
        <v>2414.6999999999998</v>
      </c>
      <c r="D226" s="17">
        <v>123.5</v>
      </c>
      <c r="E226" s="17">
        <v>0</v>
      </c>
    </row>
    <row r="227" spans="1:5">
      <c r="A227" s="13" t="s">
        <v>422</v>
      </c>
      <c r="B227" s="17">
        <v>0</v>
      </c>
      <c r="C227" s="17">
        <v>2414.6999999999998</v>
      </c>
      <c r="D227" s="17">
        <v>123.5</v>
      </c>
      <c r="E227" s="17">
        <v>0</v>
      </c>
    </row>
    <row r="228" spans="1:5">
      <c r="A228" s="13" t="s">
        <v>423</v>
      </c>
      <c r="B228" s="17">
        <v>0</v>
      </c>
      <c r="C228" s="17">
        <v>2414.6999999999998</v>
      </c>
      <c r="D228" s="17">
        <v>123.5</v>
      </c>
      <c r="E228" s="17">
        <v>0</v>
      </c>
    </row>
    <row r="229" spans="1:5">
      <c r="A229" s="13" t="s">
        <v>424</v>
      </c>
      <c r="B229" s="17">
        <v>0</v>
      </c>
      <c r="C229" s="17">
        <v>2414.6999999999998</v>
      </c>
      <c r="D229" s="17">
        <v>123.5</v>
      </c>
      <c r="E229" s="17">
        <v>0</v>
      </c>
    </row>
    <row r="230" spans="1:5">
      <c r="A230" s="13" t="s">
        <v>425</v>
      </c>
      <c r="B230" s="17">
        <v>0</v>
      </c>
      <c r="C230" s="17">
        <v>2414.6999999999998</v>
      </c>
      <c r="D230" s="17">
        <v>123.5</v>
      </c>
      <c r="E230" s="17">
        <v>0</v>
      </c>
    </row>
    <row r="231" spans="1:5">
      <c r="A231" s="13" t="s">
        <v>426</v>
      </c>
      <c r="B231" s="17">
        <v>0</v>
      </c>
      <c r="C231" s="17">
        <v>2414.6999999999998</v>
      </c>
      <c r="D231" s="17">
        <v>123.5</v>
      </c>
      <c r="E231" s="17">
        <v>0</v>
      </c>
    </row>
    <row r="232" spans="1:5">
      <c r="A232" s="13" t="s">
        <v>427</v>
      </c>
      <c r="B232" s="17">
        <v>0</v>
      </c>
      <c r="C232" s="17">
        <v>1824.6</v>
      </c>
      <c r="D232" s="17">
        <v>123.5</v>
      </c>
      <c r="E232" s="17">
        <v>0</v>
      </c>
    </row>
    <row r="233" spans="1:5">
      <c r="A233" s="13" t="s">
        <v>428</v>
      </c>
      <c r="B233" s="17">
        <v>0</v>
      </c>
      <c r="C233" s="17">
        <v>1824.6</v>
      </c>
      <c r="D233" s="17">
        <v>123.5</v>
      </c>
      <c r="E233" s="17">
        <v>0</v>
      </c>
    </row>
    <row r="234" spans="1:5">
      <c r="A234" s="13" t="s">
        <v>429</v>
      </c>
      <c r="B234" s="17">
        <v>0</v>
      </c>
      <c r="C234" s="17">
        <v>1824.6</v>
      </c>
      <c r="D234" s="17">
        <v>123.5</v>
      </c>
      <c r="E234" s="17">
        <v>0</v>
      </c>
    </row>
    <row r="235" spans="1:5">
      <c r="A235" s="13" t="s">
        <v>430</v>
      </c>
      <c r="B235" s="17">
        <v>0</v>
      </c>
      <c r="C235" s="17">
        <v>1824.6</v>
      </c>
      <c r="D235" s="17">
        <v>0</v>
      </c>
      <c r="E235" s="17">
        <v>0</v>
      </c>
    </row>
    <row r="236" spans="1:5">
      <c r="A236" s="13" t="s">
        <v>431</v>
      </c>
      <c r="B236" s="17">
        <v>0</v>
      </c>
      <c r="C236" s="17">
        <v>1824.6</v>
      </c>
      <c r="D236" s="17">
        <v>0</v>
      </c>
      <c r="E236" s="17">
        <v>0</v>
      </c>
    </row>
    <row r="237" spans="1:5">
      <c r="A237" s="13" t="s">
        <v>432</v>
      </c>
      <c r="B237" s="17">
        <v>0</v>
      </c>
      <c r="C237" s="17">
        <v>1824.6</v>
      </c>
      <c r="D237" s="17">
        <v>0</v>
      </c>
      <c r="E237" s="17">
        <v>0</v>
      </c>
    </row>
    <row r="238" spans="1:5">
      <c r="A238" s="13" t="s">
        <v>433</v>
      </c>
      <c r="B238" s="17">
        <v>0</v>
      </c>
      <c r="C238" s="17">
        <v>1824.6</v>
      </c>
      <c r="D238" s="17">
        <v>0</v>
      </c>
      <c r="E238" s="17">
        <v>0</v>
      </c>
    </row>
    <row r="239" spans="1:5">
      <c r="A239" s="13" t="s">
        <v>434</v>
      </c>
      <c r="B239" s="17">
        <v>0</v>
      </c>
      <c r="C239" s="17">
        <v>1757.3</v>
      </c>
      <c r="D239" s="17">
        <v>0</v>
      </c>
      <c r="E239" s="17">
        <v>0</v>
      </c>
    </row>
    <row r="240" spans="1:5">
      <c r="A240" s="13" t="s">
        <v>435</v>
      </c>
      <c r="B240" s="17">
        <v>0</v>
      </c>
      <c r="C240" s="17">
        <v>1757.3</v>
      </c>
      <c r="D240" s="17">
        <v>0</v>
      </c>
      <c r="E240" s="17">
        <v>0</v>
      </c>
    </row>
    <row r="241" spans="1:9">
      <c r="A241" s="13" t="s">
        <v>436</v>
      </c>
      <c r="B241" s="17">
        <v>0</v>
      </c>
      <c r="C241" s="17">
        <v>1636.5</v>
      </c>
      <c r="D241" s="17">
        <v>0</v>
      </c>
      <c r="E241" s="17">
        <v>0</v>
      </c>
    </row>
    <row r="242" spans="1:9">
      <c r="A242" s="13" t="s">
        <v>437</v>
      </c>
      <c r="B242" s="17">
        <v>0</v>
      </c>
      <c r="C242" s="17">
        <v>1526.7</v>
      </c>
      <c r="D242" s="17">
        <v>0</v>
      </c>
      <c r="E242" s="17">
        <v>0</v>
      </c>
    </row>
    <row r="243" spans="1:9">
      <c r="A243" s="13" t="s">
        <v>438</v>
      </c>
      <c r="B243" s="17">
        <v>0</v>
      </c>
      <c r="C243" s="17">
        <v>1526.7</v>
      </c>
      <c r="D243" s="17">
        <v>0</v>
      </c>
      <c r="E243" s="17">
        <v>0</v>
      </c>
    </row>
    <row r="244" spans="1:9">
      <c r="A244" s="13" t="s">
        <v>439</v>
      </c>
      <c r="B244" s="17">
        <v>0</v>
      </c>
      <c r="C244" s="17">
        <v>1526.7</v>
      </c>
      <c r="D244" s="17">
        <v>0</v>
      </c>
      <c r="E244" s="17">
        <v>0</v>
      </c>
    </row>
    <row r="245" spans="1:9">
      <c r="A245" s="13" t="s">
        <v>440</v>
      </c>
      <c r="B245" s="17">
        <v>0</v>
      </c>
      <c r="C245" s="17">
        <v>1526.7</v>
      </c>
      <c r="D245" s="17">
        <v>0</v>
      </c>
      <c r="E245" s="17">
        <v>0</v>
      </c>
    </row>
    <row r="246" spans="1:9">
      <c r="A246" s="13" t="s">
        <v>441</v>
      </c>
      <c r="B246" s="17">
        <v>0</v>
      </c>
      <c r="C246" s="17">
        <v>0</v>
      </c>
      <c r="D246" s="17">
        <v>0</v>
      </c>
      <c r="E246" s="17">
        <v>0</v>
      </c>
    </row>
    <row r="247" spans="1:9" ht="75">
      <c r="B247" s="47" t="s">
        <v>17</v>
      </c>
      <c r="C247" s="47" t="s">
        <v>21</v>
      </c>
      <c r="D247" s="47" t="s">
        <v>22</v>
      </c>
      <c r="E247" s="47" t="s">
        <v>24</v>
      </c>
    </row>
    <row r="248" spans="1:9" ht="30" customHeight="1">
      <c r="A248" s="51" t="s">
        <v>480</v>
      </c>
      <c r="B248" s="51" t="s">
        <v>269</v>
      </c>
      <c r="C248" s="51" t="s">
        <v>270</v>
      </c>
      <c r="D248" s="51" t="s">
        <v>271</v>
      </c>
      <c r="E248" s="51" t="s">
        <v>272</v>
      </c>
      <c r="F248" s="58" t="s">
        <v>443</v>
      </c>
      <c r="G248" s="56" t="s">
        <v>362</v>
      </c>
      <c r="H248" s="21" t="s">
        <v>363</v>
      </c>
      <c r="I248" s="21" t="s">
        <v>23</v>
      </c>
    </row>
    <row r="249" spans="1:9" ht="30" hidden="1">
      <c r="A249" s="52"/>
      <c r="B249" s="52"/>
      <c r="C249" s="52"/>
      <c r="D249" s="52"/>
      <c r="E249" s="52"/>
      <c r="F249" s="52"/>
      <c r="G249" s="52"/>
      <c r="H249" s="22" t="s">
        <v>364</v>
      </c>
      <c r="I249" s="22" t="s">
        <v>365</v>
      </c>
    </row>
    <row r="250" spans="1:9" ht="52.5" hidden="1" customHeight="1">
      <c r="A250" s="13" t="str">
        <f>Kimutatás!AG9</f>
        <v>2006Budapesti Corvinus Egyetem Gazdálkodástudományi Kar (BCE-GTK)</v>
      </c>
      <c r="B250" s="17">
        <v>174.4</v>
      </c>
      <c r="C250" s="17">
        <v>2449.6</v>
      </c>
      <c r="D250" s="17">
        <v>220</v>
      </c>
      <c r="E250" s="17">
        <v>0</v>
      </c>
      <c r="F250" s="17">
        <v>2844.1</v>
      </c>
      <c r="G250" s="17">
        <v>1417</v>
      </c>
      <c r="H250" s="17">
        <v>-1427.1</v>
      </c>
      <c r="I250" s="17">
        <v>-100.71</v>
      </c>
    </row>
    <row r="251" spans="1:9" ht="45" hidden="1">
      <c r="A251" s="13" t="str">
        <f>Kimutatás!AG10</f>
        <v>2006Debreceni Egyetem Agrárgazdasági és Vidékfejlesztési Kar (DE-AVK)</v>
      </c>
      <c r="B251" s="17">
        <v>355.7</v>
      </c>
      <c r="C251" s="17">
        <v>2464.5</v>
      </c>
      <c r="D251" s="17">
        <v>123.5</v>
      </c>
      <c r="E251" s="17">
        <v>26.5</v>
      </c>
      <c r="F251" s="17">
        <v>2970.2</v>
      </c>
      <c r="G251" s="17">
        <v>1318</v>
      </c>
      <c r="H251" s="17">
        <v>-1652.2</v>
      </c>
      <c r="I251" s="17">
        <v>-125.36</v>
      </c>
    </row>
    <row r="252" spans="1:9" ht="30" hidden="1">
      <c r="A252" s="13" t="str">
        <f>Kimutatás!AG11</f>
        <v>2006Kaposvári Egyetem Gazdaságtudományi Kar (KE-GTK)</v>
      </c>
      <c r="B252" s="17">
        <v>0</v>
      </c>
      <c r="C252" s="17">
        <v>2464.5</v>
      </c>
      <c r="D252" s="17">
        <v>0</v>
      </c>
      <c r="E252" s="17">
        <v>0</v>
      </c>
      <c r="F252" s="17">
        <v>2464.5</v>
      </c>
      <c r="G252" s="17">
        <v>1153</v>
      </c>
      <c r="H252" s="17">
        <v>-1311.5</v>
      </c>
      <c r="I252" s="17">
        <v>-113.75</v>
      </c>
    </row>
    <row r="253" spans="1:9" ht="30" hidden="1">
      <c r="A253" s="13" t="str">
        <f>Kimutatás!AG12</f>
        <v>2006Károly Róbert Főiskola Agrár- és Vidékfejlesztési Kar (KRF-AVK)</v>
      </c>
      <c r="B253" s="17">
        <v>0</v>
      </c>
      <c r="C253" s="17">
        <v>2414.6999999999998</v>
      </c>
      <c r="D253" s="17">
        <v>123.5</v>
      </c>
      <c r="E253" s="17">
        <v>0</v>
      </c>
      <c r="F253" s="17">
        <v>2538.1999999999998</v>
      </c>
      <c r="G253" s="17">
        <v>1117</v>
      </c>
      <c r="H253" s="17">
        <v>-1421.2</v>
      </c>
      <c r="I253" s="17">
        <v>-127.23</v>
      </c>
    </row>
    <row r="254" spans="1:9" ht="30" hidden="1">
      <c r="A254" s="13" t="str">
        <f>Kimutatás!AG13</f>
        <v>2006Kecskeméti Főiskola Kertészeti Főiskolai Kar (KF-KFK)</v>
      </c>
      <c r="B254" s="17">
        <v>0</v>
      </c>
      <c r="C254" s="17">
        <v>2449.6</v>
      </c>
      <c r="D254" s="17">
        <v>123.5</v>
      </c>
      <c r="E254" s="17">
        <v>0</v>
      </c>
      <c r="F254" s="17">
        <v>2573.1999999999998</v>
      </c>
      <c r="G254" s="17">
        <v>1168</v>
      </c>
      <c r="H254" s="17">
        <v>-1405.2</v>
      </c>
      <c r="I254" s="17">
        <v>-120.31</v>
      </c>
    </row>
    <row r="255" spans="1:9" ht="60" hidden="1">
      <c r="A255" s="13" t="str">
        <f>Kimutatás!AG14</f>
        <v>2006Nyugat-magyarországi Egyetem Mezőgazdaság- és Élelmiszertudományi Kar (NYME-MÉK)</v>
      </c>
      <c r="B255" s="17">
        <v>0</v>
      </c>
      <c r="C255" s="17">
        <v>2449.6</v>
      </c>
      <c r="D255" s="17">
        <v>0</v>
      </c>
      <c r="E255" s="17">
        <v>27.6</v>
      </c>
      <c r="F255" s="17">
        <v>2477.1999999999998</v>
      </c>
      <c r="G255" s="17">
        <v>1165</v>
      </c>
      <c r="H255" s="17">
        <v>-1312.2</v>
      </c>
      <c r="I255" s="17">
        <v>-112.64</v>
      </c>
    </row>
    <row r="256" spans="1:9" ht="30" hidden="1">
      <c r="A256" s="13" t="str">
        <f>Kimutatás!AG15</f>
        <v>2006Pannon Egyetem Georgikon Kar (PE-GK)</v>
      </c>
      <c r="B256" s="17">
        <v>0</v>
      </c>
      <c r="C256" s="17">
        <v>2414.6999999999998</v>
      </c>
      <c r="D256" s="17">
        <v>123.5</v>
      </c>
      <c r="E256" s="17">
        <v>0</v>
      </c>
      <c r="F256" s="17">
        <v>2538.1999999999998</v>
      </c>
      <c r="G256" s="17">
        <v>1194</v>
      </c>
      <c r="H256" s="17">
        <v>-1344.2</v>
      </c>
      <c r="I256" s="17">
        <v>-112.58</v>
      </c>
    </row>
    <row r="257" spans="1:10" ht="30" hidden="1">
      <c r="A257" s="13" t="str">
        <f>Kimutatás!AG16</f>
        <v>2006Szegedi Tudományegyetem Mérnöki Kar (SZTE-MK)</v>
      </c>
      <c r="B257" s="17">
        <v>174.4</v>
      </c>
      <c r="C257" s="17">
        <v>2449.6</v>
      </c>
      <c r="D257" s="17">
        <v>0</v>
      </c>
      <c r="E257" s="17">
        <v>0</v>
      </c>
      <c r="F257" s="17">
        <v>2624.1</v>
      </c>
      <c r="G257" s="17">
        <v>1188</v>
      </c>
      <c r="H257" s="17">
        <v>-1436.1</v>
      </c>
      <c r="I257" s="17">
        <v>-120.88</v>
      </c>
    </row>
    <row r="258" spans="1:10" ht="60">
      <c r="A258" s="13" t="str">
        <f>Kimutatás!AG17</f>
        <v>2006Szent István Egyetem Gazdaság- és Társadalomtudományi Kar (SZIE-GTK)</v>
      </c>
      <c r="B258" s="17">
        <v>0</v>
      </c>
      <c r="C258" s="17">
        <v>2449.6</v>
      </c>
      <c r="D258" s="17">
        <v>123.5</v>
      </c>
      <c r="E258" s="17">
        <v>0</v>
      </c>
      <c r="F258" s="59">
        <v>2573.1999999999998</v>
      </c>
      <c r="G258" s="57">
        <v>1334</v>
      </c>
      <c r="H258" s="17">
        <v>-1239.2</v>
      </c>
      <c r="I258" s="17">
        <v>-92.89</v>
      </c>
      <c r="J258" s="60">
        <v>2006</v>
      </c>
    </row>
    <row r="259" spans="1:10" ht="45" hidden="1">
      <c r="A259" s="13" t="str">
        <f>Kimutatás!AG18</f>
        <v>2006Szent István Egyetem Víz- és Környezetgazdálkodási Főiskolai Kar (TSF-MVK)</v>
      </c>
      <c r="B259" s="17">
        <v>0</v>
      </c>
      <c r="C259" s="17">
        <v>2449.6</v>
      </c>
      <c r="D259" s="17">
        <v>0</v>
      </c>
      <c r="E259" s="17">
        <v>0</v>
      </c>
      <c r="F259" s="17">
        <v>2449.6</v>
      </c>
      <c r="G259" s="17">
        <v>1122</v>
      </c>
      <c r="H259" s="17">
        <v>-1327.6</v>
      </c>
      <c r="I259" s="17">
        <v>-118.32</v>
      </c>
    </row>
    <row r="260" spans="1:10" ht="45" hidden="1">
      <c r="A260" s="13" t="str">
        <f>Kimutatás!AG19</f>
        <v>2006Szolnoki Főiskola Műszaki és Mezőgazdasági Fakultás (SZF-MMF)</v>
      </c>
      <c r="B260" s="17">
        <v>0</v>
      </c>
      <c r="C260" s="17">
        <v>2449.6</v>
      </c>
      <c r="D260" s="17">
        <v>123.5</v>
      </c>
      <c r="E260" s="17">
        <v>0</v>
      </c>
      <c r="F260" s="17">
        <v>2573.1999999999998</v>
      </c>
      <c r="G260" s="17">
        <v>1113</v>
      </c>
      <c r="H260" s="17">
        <v>-1460.2</v>
      </c>
      <c r="I260" s="17">
        <v>-131.19</v>
      </c>
    </row>
    <row r="261" spans="1:10" ht="52.5" hidden="1" customHeight="1">
      <c r="A261" s="13" t="str">
        <f>Kimutatás!AG20</f>
        <v>2007Budapesti Corvinus Egyetem Gazdálkodástudományi Kar (BCE-GTK)</v>
      </c>
      <c r="B261" s="17">
        <v>0</v>
      </c>
      <c r="C261" s="17">
        <v>1824.6</v>
      </c>
      <c r="D261" s="17">
        <v>0</v>
      </c>
      <c r="E261" s="17">
        <v>0</v>
      </c>
      <c r="F261" s="17">
        <v>1824.6</v>
      </c>
      <c r="G261" s="17">
        <v>1331</v>
      </c>
      <c r="H261" s="17">
        <v>-493.6</v>
      </c>
      <c r="I261" s="17">
        <v>-37.08</v>
      </c>
    </row>
    <row r="262" spans="1:10" ht="45" hidden="1">
      <c r="A262" s="13" t="str">
        <f>Kimutatás!AG21</f>
        <v>2007Debreceni Egyetem Agrárgazdasági és Vidékfejlesztési Kar (DE-AVK)</v>
      </c>
      <c r="B262" s="17">
        <v>355.7</v>
      </c>
      <c r="C262" s="17">
        <v>2464.5</v>
      </c>
      <c r="D262" s="17">
        <v>0</v>
      </c>
      <c r="E262" s="17">
        <v>0</v>
      </c>
      <c r="F262" s="17">
        <v>2820.2</v>
      </c>
      <c r="G262" s="17">
        <v>1268</v>
      </c>
      <c r="H262" s="17">
        <v>-1552.2</v>
      </c>
      <c r="I262" s="17">
        <v>-122.41</v>
      </c>
    </row>
    <row r="263" spans="1:10" ht="30" hidden="1">
      <c r="A263" s="13" t="str">
        <f>Kimutatás!AG22</f>
        <v>2007Kaposvári Egyetem Gazdaságtudományi Kar (KE-GTK)</v>
      </c>
      <c r="B263" s="17">
        <v>0</v>
      </c>
      <c r="C263" s="17">
        <v>2464.5</v>
      </c>
      <c r="D263" s="17">
        <v>123.5</v>
      </c>
      <c r="E263" s="17">
        <v>0</v>
      </c>
      <c r="F263" s="17">
        <v>2588</v>
      </c>
      <c r="G263" s="17">
        <v>1223</v>
      </c>
      <c r="H263" s="17">
        <v>-1365</v>
      </c>
      <c r="I263" s="17">
        <v>-111.61</v>
      </c>
    </row>
    <row r="264" spans="1:10" ht="30" hidden="1">
      <c r="A264" s="13" t="str">
        <f>Kimutatás!AG23</f>
        <v>2007Károly Róbert Főiskola Agrár- és Vidékfejlesztési Kar (KRF-AVK)</v>
      </c>
      <c r="B264" s="17">
        <v>0</v>
      </c>
      <c r="C264" s="17">
        <v>2449.6</v>
      </c>
      <c r="D264" s="17">
        <v>220</v>
      </c>
      <c r="E264" s="17">
        <v>0</v>
      </c>
      <c r="F264" s="17">
        <v>2669.6</v>
      </c>
      <c r="G264" s="17">
        <v>1210</v>
      </c>
      <c r="H264" s="17">
        <v>-1459.6</v>
      </c>
      <c r="I264" s="17">
        <v>-120.63</v>
      </c>
    </row>
    <row r="265" spans="1:10" ht="30" hidden="1">
      <c r="A265" s="13" t="str">
        <f>Kimutatás!AG24</f>
        <v>2007Kecskeméti Főiskola Kertészeti Főiskolai Kar (KF-KFK)</v>
      </c>
      <c r="B265" s="17">
        <v>0</v>
      </c>
      <c r="C265" s="17">
        <v>2414.6999999999998</v>
      </c>
      <c r="D265" s="17">
        <v>220</v>
      </c>
      <c r="E265" s="17">
        <v>0</v>
      </c>
      <c r="F265" s="17">
        <v>2634.7</v>
      </c>
      <c r="G265" s="17">
        <v>1225</v>
      </c>
      <c r="H265" s="17">
        <v>-1409.7</v>
      </c>
      <c r="I265" s="17">
        <v>-115.08</v>
      </c>
    </row>
    <row r="266" spans="1:10" ht="60" hidden="1">
      <c r="A266" s="13" t="str">
        <f>Kimutatás!AG25</f>
        <v>2007Nyugat-magyarországi Egyetem Mezőgazdaság- és Élelmiszertudományi Kar (NYME-MÉK)</v>
      </c>
      <c r="B266" s="17">
        <v>0</v>
      </c>
      <c r="C266" s="17">
        <v>2449.6</v>
      </c>
      <c r="D266" s="17">
        <v>123.5</v>
      </c>
      <c r="E266" s="17">
        <v>0</v>
      </c>
      <c r="F266" s="17">
        <v>2573.1999999999998</v>
      </c>
      <c r="G266" s="17">
        <v>1266</v>
      </c>
      <c r="H266" s="17">
        <v>-1307.2</v>
      </c>
      <c r="I266" s="17">
        <v>-103.25</v>
      </c>
    </row>
    <row r="267" spans="1:10" ht="30" hidden="1">
      <c r="A267" s="13" t="str">
        <f>Kimutatás!AG26</f>
        <v>2007Pannon Egyetem Georgikon Kar (PE-GK)</v>
      </c>
      <c r="B267" s="17">
        <v>174.4</v>
      </c>
      <c r="C267" s="17">
        <v>2414.6999999999998</v>
      </c>
      <c r="D267" s="17">
        <v>123.5</v>
      </c>
      <c r="E267" s="17">
        <v>0</v>
      </c>
      <c r="F267" s="17">
        <v>2712.6</v>
      </c>
      <c r="G267" s="17">
        <v>1243</v>
      </c>
      <c r="H267" s="17">
        <v>-1469.6</v>
      </c>
      <c r="I267" s="17">
        <v>-118.23</v>
      </c>
    </row>
    <row r="268" spans="1:10" ht="30" hidden="1">
      <c r="A268" s="13" t="str">
        <f>Kimutatás!AG27</f>
        <v>2007Szegedi Tudományegyetem Mérnöki Kar (SZTE-MK)</v>
      </c>
      <c r="B268" s="17">
        <v>174.4</v>
      </c>
      <c r="C268" s="17">
        <v>2464.5</v>
      </c>
      <c r="D268" s="17">
        <v>123.5</v>
      </c>
      <c r="E268" s="17">
        <v>0</v>
      </c>
      <c r="F268" s="17">
        <v>2762.4</v>
      </c>
      <c r="G268" s="17">
        <v>1216</v>
      </c>
      <c r="H268" s="17">
        <v>-1546.4</v>
      </c>
      <c r="I268" s="17">
        <v>-127.17</v>
      </c>
    </row>
    <row r="269" spans="1:10" ht="60">
      <c r="A269" s="13" t="str">
        <f>Kimutatás!AG28</f>
        <v>2007Szent István Egyetem Gazdaság- és Társadalomtudományi Kar (SZIE-GTK)</v>
      </c>
      <c r="B269" s="17">
        <v>281</v>
      </c>
      <c r="C269" s="17">
        <v>2449.6</v>
      </c>
      <c r="D269" s="17">
        <v>123.5</v>
      </c>
      <c r="E269" s="17">
        <v>0</v>
      </c>
      <c r="F269" s="59">
        <v>2854.1</v>
      </c>
      <c r="G269" s="57">
        <v>1291</v>
      </c>
      <c r="H269" s="17">
        <v>-1563.1</v>
      </c>
      <c r="I269" s="17">
        <v>-121.08</v>
      </c>
      <c r="J269" s="60">
        <v>2007</v>
      </c>
    </row>
    <row r="270" spans="1:10" ht="45" hidden="1">
      <c r="A270" s="13" t="str">
        <f>Kimutatás!AG29</f>
        <v>2007Szent István Egyetem Víz- és Környezetgazdálkodási Főiskolai Kar (TSF-MVK)</v>
      </c>
      <c r="B270" s="17">
        <v>0</v>
      </c>
      <c r="C270" s="17">
        <v>2449.6</v>
      </c>
      <c r="D270" s="17">
        <v>123.5</v>
      </c>
      <c r="E270" s="17">
        <v>0</v>
      </c>
      <c r="F270" s="17">
        <v>2573.1999999999998</v>
      </c>
      <c r="G270" s="17">
        <v>1192</v>
      </c>
      <c r="H270" s="17">
        <v>-1381.2</v>
      </c>
      <c r="I270" s="17">
        <v>-115.87</v>
      </c>
    </row>
    <row r="271" spans="1:10" ht="45" hidden="1">
      <c r="A271" s="13" t="str">
        <f>Kimutatás!AG30</f>
        <v>2007Szolnoki Főiskola Műszaki és Mezőgazdasági Fakultás (SZF-MMF)</v>
      </c>
      <c r="B271" s="17">
        <v>0</v>
      </c>
      <c r="C271" s="17">
        <v>1757.3</v>
      </c>
      <c r="D271" s="17">
        <v>220</v>
      </c>
      <c r="E271" s="17">
        <v>0</v>
      </c>
      <c r="F271" s="17">
        <v>1977.3</v>
      </c>
      <c r="G271" s="17">
        <v>1120</v>
      </c>
      <c r="H271" s="17">
        <v>-857.3</v>
      </c>
      <c r="I271" s="17">
        <v>-76.540000000000006</v>
      </c>
    </row>
    <row r="272" spans="1:10" ht="52.5" hidden="1" customHeight="1">
      <c r="A272" s="13" t="str">
        <f>Kimutatás!AG31</f>
        <v>2008Budapesti Corvinus Egyetem Gazdálkodástudományi Kar (BCE-GTK)</v>
      </c>
      <c r="B272" s="17">
        <v>355.7</v>
      </c>
      <c r="C272" s="17">
        <v>2449.6</v>
      </c>
      <c r="D272" s="17">
        <v>123.5</v>
      </c>
      <c r="E272" s="17">
        <v>0</v>
      </c>
      <c r="F272" s="17">
        <v>2928.9</v>
      </c>
      <c r="G272" s="17">
        <v>4285</v>
      </c>
      <c r="H272" s="17">
        <v>1356.1</v>
      </c>
      <c r="I272" s="17">
        <v>31.65</v>
      </c>
    </row>
    <row r="273" spans="1:10" ht="45" hidden="1">
      <c r="A273" s="13" t="str">
        <f>Kimutatás!AG32</f>
        <v>2008Debreceni Egyetem Agrárgazdasági és Vidékfejlesztési Kar (DE-AVK)</v>
      </c>
      <c r="B273" s="17">
        <v>281</v>
      </c>
      <c r="C273" s="17">
        <v>2464.5</v>
      </c>
      <c r="D273" s="17">
        <v>0</v>
      </c>
      <c r="E273" s="17">
        <v>0</v>
      </c>
      <c r="F273" s="17">
        <v>2745.5</v>
      </c>
      <c r="G273" s="17">
        <v>3269</v>
      </c>
      <c r="H273" s="17">
        <v>523.5</v>
      </c>
      <c r="I273" s="17">
        <v>16.010000000000002</v>
      </c>
    </row>
    <row r="274" spans="1:10" ht="30" hidden="1">
      <c r="A274" s="13" t="str">
        <f>Kimutatás!AG33</f>
        <v>2008Kaposvári Egyetem Gazdaságtudományi Kar (KE-GTK)</v>
      </c>
      <c r="B274" s="17">
        <v>0</v>
      </c>
      <c r="C274" s="17">
        <v>2449.6</v>
      </c>
      <c r="D274" s="17">
        <v>0</v>
      </c>
      <c r="E274" s="17">
        <v>0</v>
      </c>
      <c r="F274" s="17">
        <v>2449.6</v>
      </c>
      <c r="G274" s="17">
        <v>3067</v>
      </c>
      <c r="H274" s="17">
        <v>617.4</v>
      </c>
      <c r="I274" s="17">
        <v>20.13</v>
      </c>
    </row>
    <row r="275" spans="1:10" ht="30" hidden="1">
      <c r="A275" s="13" t="str">
        <f>Kimutatás!AG34</f>
        <v>2008Károly Róbert Főiskola Agrár- és Vidékfejlesztési Kar (KRF-AVK)</v>
      </c>
      <c r="B275" s="17">
        <v>0</v>
      </c>
      <c r="C275" s="17">
        <v>1636.5</v>
      </c>
      <c r="D275" s="17">
        <v>123.5</v>
      </c>
      <c r="E275" s="17">
        <v>0</v>
      </c>
      <c r="F275" s="17">
        <v>1760</v>
      </c>
      <c r="G275" s="17">
        <v>3320</v>
      </c>
      <c r="H275" s="17">
        <v>1560</v>
      </c>
      <c r="I275" s="17">
        <v>46.99</v>
      </c>
    </row>
    <row r="276" spans="1:10" ht="30" hidden="1">
      <c r="A276" s="13" t="str">
        <f>Kimutatás!AG35</f>
        <v>2008Kecskeméti Főiskola Kertészeti Főiskolai Kar (KF-KFK)</v>
      </c>
      <c r="B276" s="17">
        <v>0</v>
      </c>
      <c r="C276" s="17">
        <v>2414.6999999999998</v>
      </c>
      <c r="D276" s="17">
        <v>123.5</v>
      </c>
      <c r="E276" s="17">
        <v>0</v>
      </c>
      <c r="F276" s="17">
        <v>2538.1999999999998</v>
      </c>
      <c r="G276" s="17">
        <v>2938</v>
      </c>
      <c r="H276" s="17">
        <v>399.8</v>
      </c>
      <c r="I276" s="17">
        <v>13.61</v>
      </c>
    </row>
    <row r="277" spans="1:10" ht="60" hidden="1">
      <c r="A277" s="13" t="str">
        <f>Kimutatás!AG36</f>
        <v>2008Nyugat-magyarországi Egyetem Mezőgazdaság- és Élelmiszertudományi Kar (NYME-MÉK)</v>
      </c>
      <c r="B277" s="17">
        <v>0</v>
      </c>
      <c r="C277" s="17">
        <v>1824.6</v>
      </c>
      <c r="D277" s="17">
        <v>0</v>
      </c>
      <c r="E277" s="17">
        <v>0</v>
      </c>
      <c r="F277" s="17">
        <v>1824.6</v>
      </c>
      <c r="G277" s="17">
        <v>3442</v>
      </c>
      <c r="H277" s="17">
        <v>1617.4</v>
      </c>
      <c r="I277" s="17">
        <v>46.99</v>
      </c>
    </row>
    <row r="278" spans="1:10" ht="30" hidden="1">
      <c r="A278" s="13" t="str">
        <f>Kimutatás!AG37</f>
        <v>2008Pannon Egyetem Georgikon Kar (PE-GK)</v>
      </c>
      <c r="B278" s="17">
        <v>281</v>
      </c>
      <c r="C278" s="17">
        <v>1824.6</v>
      </c>
      <c r="D278" s="17">
        <v>0</v>
      </c>
      <c r="E278" s="17">
        <v>0</v>
      </c>
      <c r="F278" s="17">
        <v>2105.6</v>
      </c>
      <c r="G278" s="17">
        <v>3123</v>
      </c>
      <c r="H278" s="17">
        <v>1017.4</v>
      </c>
      <c r="I278" s="17">
        <v>32.58</v>
      </c>
    </row>
    <row r="279" spans="1:10" ht="30" hidden="1">
      <c r="A279" s="13" t="str">
        <f>Kimutatás!AG38</f>
        <v>2008Szegedi Tudományegyetem Mérnöki Kar (SZTE-MK)</v>
      </c>
      <c r="B279" s="17">
        <v>174.4</v>
      </c>
      <c r="C279" s="17">
        <v>2449.6</v>
      </c>
      <c r="D279" s="17">
        <v>0</v>
      </c>
      <c r="E279" s="17">
        <v>0</v>
      </c>
      <c r="F279" s="17">
        <v>2624.1</v>
      </c>
      <c r="G279" s="17">
        <v>3232</v>
      </c>
      <c r="H279" s="17">
        <v>607.9</v>
      </c>
      <c r="I279" s="17">
        <v>18.809999999999999</v>
      </c>
    </row>
    <row r="280" spans="1:10" ht="60">
      <c r="A280" s="13" t="str">
        <f>Kimutatás!AG39</f>
        <v>2008Szent István Egyetem Gazdaság- és Társadalomtudományi Kar (SZIE-GTK)</v>
      </c>
      <c r="B280" s="17">
        <v>174.4</v>
      </c>
      <c r="C280" s="17">
        <v>2414.6999999999998</v>
      </c>
      <c r="D280" s="17">
        <v>0</v>
      </c>
      <c r="E280" s="17">
        <v>0</v>
      </c>
      <c r="F280" s="59">
        <v>2589.1</v>
      </c>
      <c r="G280" s="57">
        <v>3367</v>
      </c>
      <c r="H280" s="17">
        <v>777.9</v>
      </c>
      <c r="I280" s="17">
        <v>23.1</v>
      </c>
      <c r="J280" s="60">
        <v>2008</v>
      </c>
    </row>
    <row r="281" spans="1:10" ht="45" hidden="1">
      <c r="A281" s="13" t="str">
        <f>Kimutatás!AG40</f>
        <v>2008Szent István Egyetem Víz- és Környezetgazdálkodási Főiskolai Kar (TSF-MVK)</v>
      </c>
      <c r="B281" s="17">
        <v>0</v>
      </c>
      <c r="C281" s="17">
        <v>1526.7</v>
      </c>
      <c r="D281" s="17">
        <v>123.5</v>
      </c>
      <c r="E281" s="17">
        <v>0</v>
      </c>
      <c r="F281" s="17">
        <v>1650.2</v>
      </c>
      <c r="G281" s="17">
        <v>2737</v>
      </c>
      <c r="H281" s="17">
        <v>1086.8</v>
      </c>
      <c r="I281" s="17">
        <v>39.71</v>
      </c>
    </row>
    <row r="282" spans="1:10" ht="45" hidden="1">
      <c r="A282" s="13" t="str">
        <f>Kimutatás!AG41</f>
        <v>2008Szolnoki Főiskola Műszaki és Mezőgazdasági Fakultás (SZF-MMF)</v>
      </c>
      <c r="B282" s="17">
        <v>0</v>
      </c>
      <c r="C282" s="17">
        <v>1526.7</v>
      </c>
      <c r="D282" s="17">
        <v>123.5</v>
      </c>
      <c r="E282" s="17">
        <v>0</v>
      </c>
      <c r="F282" s="17">
        <v>1650.2</v>
      </c>
      <c r="G282" s="17">
        <v>3113</v>
      </c>
      <c r="H282" s="17">
        <v>1462.8</v>
      </c>
      <c r="I282" s="17">
        <v>46.99</v>
      </c>
    </row>
    <row r="283" spans="1:10" ht="52.5" hidden="1" customHeight="1">
      <c r="A283" s="13" t="str">
        <f>Kimutatás!AG42</f>
        <v>2009Budapesti Corvinus Egyetem Gazdálkodástudományi Kar (BCE-GTK)</v>
      </c>
      <c r="B283" s="17">
        <v>174.4</v>
      </c>
      <c r="C283" s="17">
        <v>2449.6</v>
      </c>
      <c r="D283" s="17">
        <v>123.5</v>
      </c>
      <c r="E283" s="17">
        <v>0</v>
      </c>
      <c r="F283" s="17">
        <v>2747.6</v>
      </c>
      <c r="G283" s="17">
        <v>3995</v>
      </c>
      <c r="H283" s="17">
        <v>1247.4000000000001</v>
      </c>
      <c r="I283" s="17">
        <v>31.22</v>
      </c>
    </row>
    <row r="284" spans="1:10" ht="45" hidden="1">
      <c r="A284" s="13" t="str">
        <f>Kimutatás!AG43</f>
        <v>2009Debreceni Egyetem Gazdálkodástudományi és Vidékfejlesztési Kar (DE-GVK)</v>
      </c>
      <c r="B284" s="17">
        <v>355.7</v>
      </c>
      <c r="C284" s="17">
        <v>2464.5</v>
      </c>
      <c r="D284" s="17">
        <v>123.5</v>
      </c>
      <c r="E284" s="17">
        <v>0</v>
      </c>
      <c r="F284" s="17">
        <v>2943.7</v>
      </c>
      <c r="G284" s="17">
        <v>3656</v>
      </c>
      <c r="H284" s="17">
        <v>712.3</v>
      </c>
      <c r="I284" s="17">
        <v>19.48</v>
      </c>
    </row>
    <row r="285" spans="1:10" ht="30" hidden="1">
      <c r="A285" s="13" t="str">
        <f>Kimutatás!AG44</f>
        <v>2009Kaposvári Egyetem Gazdaságtudományi Kar (KE-GTK)</v>
      </c>
      <c r="B285" s="17">
        <v>0</v>
      </c>
      <c r="C285" s="17">
        <v>2449.6</v>
      </c>
      <c r="D285" s="17">
        <v>123.5</v>
      </c>
      <c r="E285" s="17">
        <v>26.5</v>
      </c>
      <c r="F285" s="17">
        <v>2599.6999999999998</v>
      </c>
      <c r="G285" s="17">
        <v>3741</v>
      </c>
      <c r="H285" s="17">
        <v>1141.3</v>
      </c>
      <c r="I285" s="17">
        <v>30.51</v>
      </c>
    </row>
    <row r="286" spans="1:10" ht="45" hidden="1">
      <c r="A286" s="13" t="str">
        <f>Kimutatás!AG45</f>
        <v>2009Károly Róbert Főiskola Természeti Erőforrás-gazdálkodási és Vidékfejlesztési Kar (KRF-TVK)</v>
      </c>
      <c r="B286" s="17">
        <v>0</v>
      </c>
      <c r="C286" s="17">
        <v>1526.7</v>
      </c>
      <c r="D286" s="17">
        <v>220</v>
      </c>
      <c r="E286" s="17">
        <v>0</v>
      </c>
      <c r="F286" s="17">
        <v>1746.7</v>
      </c>
      <c r="G286" s="17">
        <v>0</v>
      </c>
      <c r="H286" s="17">
        <v>-1746.7</v>
      </c>
      <c r="I286" s="17">
        <v>0</v>
      </c>
    </row>
    <row r="287" spans="1:10" ht="30" hidden="1">
      <c r="A287" s="13" t="str">
        <f>Kimutatás!AG46</f>
        <v>2009Kecskeméti Főiskola Kertészeti Főiskolai Kar (KF-KFK)</v>
      </c>
      <c r="B287" s="17">
        <v>0</v>
      </c>
      <c r="C287" s="17">
        <v>2414.6999999999998</v>
      </c>
      <c r="D287" s="17">
        <v>123.5</v>
      </c>
      <c r="E287" s="17">
        <v>0</v>
      </c>
      <c r="F287" s="17">
        <v>2538.1999999999998</v>
      </c>
      <c r="G287" s="17">
        <v>3628</v>
      </c>
      <c r="H287" s="17">
        <v>1089.8</v>
      </c>
      <c r="I287" s="17">
        <v>30.04</v>
      </c>
    </row>
    <row r="288" spans="1:10" ht="60" hidden="1">
      <c r="A288" s="13" t="str">
        <f>Kimutatás!AG47</f>
        <v>2009Nyugat-magyarországi Egyetem Mezőgazdaság- és Élelmiszertudományi Kar (NYME-MÉK)</v>
      </c>
      <c r="B288" s="17">
        <v>0</v>
      </c>
      <c r="C288" s="17">
        <v>1824.6</v>
      </c>
      <c r="D288" s="17">
        <v>220</v>
      </c>
      <c r="E288" s="17">
        <v>0</v>
      </c>
      <c r="F288" s="17">
        <v>2044.6</v>
      </c>
      <c r="G288" s="17">
        <v>3503</v>
      </c>
      <c r="H288" s="17">
        <v>1458.4</v>
      </c>
      <c r="I288" s="17">
        <v>41.63</v>
      </c>
    </row>
    <row r="289" spans="1:10" ht="30" hidden="1">
      <c r="A289" s="13" t="str">
        <f>Kimutatás!AG48</f>
        <v>2009Pannon Egyetem Georgikon Kar (PE-GK)</v>
      </c>
      <c r="B289" s="17">
        <v>0</v>
      </c>
      <c r="C289" s="17">
        <v>2449.6</v>
      </c>
      <c r="D289" s="17">
        <v>123.5</v>
      </c>
      <c r="E289" s="17">
        <v>0</v>
      </c>
      <c r="F289" s="17">
        <v>2573.1999999999998</v>
      </c>
      <c r="G289" s="17">
        <v>3628</v>
      </c>
      <c r="H289" s="17">
        <v>1054.8</v>
      </c>
      <c r="I289" s="17">
        <v>29.07</v>
      </c>
    </row>
    <row r="290" spans="1:10" ht="30" hidden="1">
      <c r="A290" s="13" t="str">
        <f>Kimutatás!AG49</f>
        <v>2009Szegedi Tudományegyetem Mérnöki Kar (SZTE-MK)</v>
      </c>
      <c r="B290" s="17">
        <v>0</v>
      </c>
      <c r="C290" s="17">
        <v>2464.5</v>
      </c>
      <c r="D290" s="17">
        <v>123.5</v>
      </c>
      <c r="E290" s="17">
        <v>0</v>
      </c>
      <c r="F290" s="17">
        <v>2588</v>
      </c>
      <c r="G290" s="17">
        <v>3660</v>
      </c>
      <c r="H290" s="17">
        <v>1072</v>
      </c>
      <c r="I290" s="17">
        <v>29.29</v>
      </c>
    </row>
    <row r="291" spans="1:10" ht="60">
      <c r="A291" s="13" t="str">
        <f>Kimutatás!AG50</f>
        <v>2009Szent István Egyetem Gazdaság- és Társadalomtudományi Kar (SZIE-GTK)</v>
      </c>
      <c r="B291" s="17">
        <v>281</v>
      </c>
      <c r="C291" s="17">
        <v>2449.6</v>
      </c>
      <c r="D291" s="17">
        <v>123.5</v>
      </c>
      <c r="E291" s="17">
        <v>0</v>
      </c>
      <c r="F291" s="59">
        <v>2854.1</v>
      </c>
      <c r="G291" s="57">
        <v>3596</v>
      </c>
      <c r="H291" s="17">
        <v>741.9</v>
      </c>
      <c r="I291" s="17">
        <v>20.63</v>
      </c>
      <c r="J291" s="60">
        <v>2009</v>
      </c>
    </row>
    <row r="292" spans="1:10" ht="45" hidden="1">
      <c r="A292" s="13" t="str">
        <f>Kimutatás!AG51</f>
        <v>2009Szent István Egyetem Víz- és Környezetgazdálkodási Kar (SZIE-VKK)</v>
      </c>
      <c r="B292" s="17">
        <v>0</v>
      </c>
      <c r="C292" s="17">
        <v>1824.6</v>
      </c>
      <c r="D292" s="17">
        <v>220</v>
      </c>
      <c r="E292" s="17">
        <v>26.5</v>
      </c>
      <c r="F292" s="17">
        <v>2071.1</v>
      </c>
      <c r="G292" s="17">
        <v>3565</v>
      </c>
      <c r="H292" s="17">
        <v>1493.9</v>
      </c>
      <c r="I292" s="17">
        <v>41.9</v>
      </c>
    </row>
    <row r="293" spans="1:10" ht="45" hidden="1">
      <c r="A293" s="13" t="str">
        <f>Kimutatás!AG52</f>
        <v>2009Szolnoki Főiskola Műszaki és Mezőgazdasági Fakultás (SZF-MMF)</v>
      </c>
      <c r="B293" s="17">
        <v>0</v>
      </c>
      <c r="C293" s="17">
        <v>0</v>
      </c>
      <c r="D293" s="17">
        <v>220</v>
      </c>
      <c r="E293" s="17">
        <v>0</v>
      </c>
      <c r="F293" s="17">
        <v>220</v>
      </c>
      <c r="G293" s="17">
        <v>0</v>
      </c>
      <c r="H293" s="17">
        <v>-220</v>
      </c>
      <c r="I293" s="17">
        <v>0</v>
      </c>
    </row>
    <row r="294" spans="1:10" ht="52.5" hidden="1" customHeight="1">
      <c r="A294" s="13" t="str">
        <f>Kimutatás!AG53</f>
        <v>2010Budapesti Corvinus Egyetem Gazdálkodástudományi Kar (BCE-GTK)</v>
      </c>
      <c r="B294" s="17">
        <v>281</v>
      </c>
      <c r="C294" s="17">
        <v>2464.5</v>
      </c>
      <c r="D294" s="17">
        <v>123.5</v>
      </c>
      <c r="E294" s="17">
        <v>0</v>
      </c>
      <c r="F294" s="17">
        <v>2869</v>
      </c>
      <c r="G294" s="17">
        <v>4144</v>
      </c>
      <c r="H294" s="17">
        <v>1275</v>
      </c>
      <c r="I294" s="17">
        <v>30.77</v>
      </c>
    </row>
    <row r="295" spans="1:10" ht="45" hidden="1">
      <c r="A295" s="13" t="str">
        <f>Kimutatás!AG54</f>
        <v>2010Debreceni Egyetem Gazdálkodástudományi és Vidékfejlesztési Kar (DE-GVK)</v>
      </c>
      <c r="B295" s="17">
        <v>174.4</v>
      </c>
      <c r="C295" s="17">
        <v>2464.5</v>
      </c>
      <c r="D295" s="17">
        <v>220</v>
      </c>
      <c r="E295" s="17">
        <v>0</v>
      </c>
      <c r="F295" s="17">
        <v>2858.9</v>
      </c>
      <c r="G295" s="17">
        <v>3793</v>
      </c>
      <c r="H295" s="17">
        <v>934.1</v>
      </c>
      <c r="I295" s="17">
        <v>24.63</v>
      </c>
    </row>
    <row r="296" spans="1:10" ht="30" hidden="1">
      <c r="A296" s="13" t="str">
        <f>Kimutatás!AG55</f>
        <v>2010Kaposvári Egyetem Gazdaságtudományi Kar (KE-GTK)</v>
      </c>
      <c r="B296" s="17">
        <v>0</v>
      </c>
      <c r="C296" s="17">
        <v>2449.6</v>
      </c>
      <c r="D296" s="17">
        <v>123.5</v>
      </c>
      <c r="E296" s="17">
        <v>27.6</v>
      </c>
      <c r="F296" s="17">
        <v>2600.6999999999998</v>
      </c>
      <c r="G296" s="17">
        <v>3681</v>
      </c>
      <c r="H296" s="17">
        <v>1080.3</v>
      </c>
      <c r="I296" s="17">
        <v>29.35</v>
      </c>
    </row>
    <row r="297" spans="1:10" ht="45" hidden="1">
      <c r="A297" s="13" t="str">
        <f>Kimutatás!AG56</f>
        <v>2010Károly Róbert Főiskola Természeti Erőforrás-gazdálkodási és Vidékfejlesztési Kar (KRF-TVK)</v>
      </c>
      <c r="B297" s="17">
        <v>174.4</v>
      </c>
      <c r="C297" s="17">
        <v>1526.7</v>
      </c>
      <c r="D297" s="17">
        <v>220</v>
      </c>
      <c r="E297" s="17">
        <v>0</v>
      </c>
      <c r="F297" s="17">
        <v>1921.1</v>
      </c>
      <c r="G297" s="17">
        <v>3470</v>
      </c>
      <c r="H297" s="17">
        <v>1548.9</v>
      </c>
      <c r="I297" s="17">
        <v>44.64</v>
      </c>
    </row>
    <row r="298" spans="1:10" ht="30" hidden="1">
      <c r="A298" s="13" t="str">
        <f>Kimutatás!AG57</f>
        <v>2010Kecskeméti Főiskola Kertészeti Főiskolai Kar (KF-KFK)</v>
      </c>
      <c r="B298" s="17">
        <v>0</v>
      </c>
      <c r="C298" s="17">
        <v>2449.6</v>
      </c>
      <c r="D298" s="17">
        <v>220</v>
      </c>
      <c r="E298" s="17">
        <v>0</v>
      </c>
      <c r="F298" s="17">
        <v>2669.6</v>
      </c>
      <c r="G298" s="17">
        <v>3923</v>
      </c>
      <c r="H298" s="17">
        <v>1253.4000000000001</v>
      </c>
      <c r="I298" s="17">
        <v>31.95</v>
      </c>
    </row>
    <row r="299" spans="1:10" ht="60" hidden="1">
      <c r="A299" s="13" t="str">
        <f>Kimutatás!AG58</f>
        <v>2010Nyugat-magyarországi Egyetem Mezőgazdaság- és Élelmiszertudományi Kar (NYME-MÉK)</v>
      </c>
      <c r="B299" s="17">
        <v>0</v>
      </c>
      <c r="C299" s="17">
        <v>1757.3</v>
      </c>
      <c r="D299" s="17">
        <v>220</v>
      </c>
      <c r="E299" s="17">
        <v>0</v>
      </c>
      <c r="F299" s="17">
        <v>1977.3</v>
      </c>
      <c r="G299" s="17">
        <v>3730</v>
      </c>
      <c r="H299" s="17">
        <v>1752.7</v>
      </c>
      <c r="I299" s="17">
        <v>46.99</v>
      </c>
    </row>
    <row r="300" spans="1:10" ht="30" hidden="1">
      <c r="A300" s="13" t="str">
        <f>Kimutatás!AG59</f>
        <v>2010Pannon Egyetem Georgikon Kar (PE-GK)</v>
      </c>
      <c r="B300" s="17">
        <v>0</v>
      </c>
      <c r="C300" s="17">
        <v>2449.6</v>
      </c>
      <c r="D300" s="17">
        <v>123.5</v>
      </c>
      <c r="E300" s="17">
        <v>0</v>
      </c>
      <c r="F300" s="17">
        <v>2573.1999999999998</v>
      </c>
      <c r="G300" s="17">
        <v>3690</v>
      </c>
      <c r="H300" s="17">
        <v>1116.8</v>
      </c>
      <c r="I300" s="17">
        <v>30.27</v>
      </c>
    </row>
    <row r="301" spans="1:10" ht="30" hidden="1">
      <c r="A301" s="13" t="str">
        <f>Kimutatás!AG60</f>
        <v>2010Szegedi Tudományegyetem Mérnöki Kar (SZTE-MK)</v>
      </c>
      <c r="B301" s="17">
        <v>174.4</v>
      </c>
      <c r="C301" s="17">
        <v>2464.5</v>
      </c>
      <c r="D301" s="17">
        <v>123.5</v>
      </c>
      <c r="E301" s="17">
        <v>0</v>
      </c>
      <c r="F301" s="17">
        <v>2762.4</v>
      </c>
      <c r="G301" s="17">
        <v>3768</v>
      </c>
      <c r="H301" s="17">
        <v>1005.6</v>
      </c>
      <c r="I301" s="17">
        <v>26.69</v>
      </c>
    </row>
    <row r="302" spans="1:10" ht="60">
      <c r="A302" s="13" t="str">
        <f>Kimutatás!AG61</f>
        <v>2010Szent István Egyetem Gazdaság- és Társadalomtudományi Kar (SZIE-GTK)</v>
      </c>
      <c r="B302" s="17">
        <v>174.4</v>
      </c>
      <c r="C302" s="17">
        <v>2449.6</v>
      </c>
      <c r="D302" s="17">
        <v>123.5</v>
      </c>
      <c r="E302" s="17">
        <v>0</v>
      </c>
      <c r="F302" s="59">
        <v>2747.6</v>
      </c>
      <c r="G302" s="57">
        <v>3768</v>
      </c>
      <c r="H302" s="17">
        <v>1020.4</v>
      </c>
      <c r="I302" s="17">
        <v>27.08</v>
      </c>
      <c r="J302" s="60">
        <v>2010</v>
      </c>
    </row>
    <row r="303" spans="1:10" ht="45" hidden="1">
      <c r="A303" s="13" t="str">
        <f>Kimutatás!AG62</f>
        <v>2010Szent István Egyetem Víz- és Környezetgazdálkodási Kar (SZIE-VKK)</v>
      </c>
      <c r="B303" s="17">
        <v>0</v>
      </c>
      <c r="C303" s="17">
        <v>1824.6</v>
      </c>
      <c r="D303" s="17">
        <v>123.5</v>
      </c>
      <c r="E303" s="17">
        <v>0</v>
      </c>
      <c r="F303" s="17">
        <v>1948.2</v>
      </c>
      <c r="G303" s="17">
        <v>3675</v>
      </c>
      <c r="H303" s="17">
        <v>1726.8</v>
      </c>
      <c r="I303" s="17">
        <v>46.99</v>
      </c>
    </row>
    <row r="304" spans="1:10" ht="45" hidden="1">
      <c r="A304" s="13" t="str">
        <f>Kimutatás!AG63</f>
        <v>2010Szolnoki Főiskola Műszaki és Mezőgazdasági Fakultás (SZF-MMF)</v>
      </c>
      <c r="B304" s="17">
        <v>0</v>
      </c>
      <c r="C304" s="17">
        <v>1824.6</v>
      </c>
      <c r="D304" s="17">
        <v>220</v>
      </c>
      <c r="E304" s="17">
        <v>0</v>
      </c>
      <c r="F304" s="17">
        <v>2044.6</v>
      </c>
      <c r="G304" s="17">
        <v>0</v>
      </c>
      <c r="H304" s="17">
        <v>-2044.6</v>
      </c>
      <c r="I304" s="17">
        <v>0</v>
      </c>
    </row>
    <row r="305" spans="2:8" hidden="1">
      <c r="H305">
        <f>SUM(H250:H304)</f>
        <v>-0.10000000000127329</v>
      </c>
    </row>
    <row r="307" spans="2:8">
      <c r="B307">
        <f>SUBTOTAL(9,B258:B302)</f>
        <v>910.8</v>
      </c>
      <c r="C307">
        <f t="shared" ref="C307:F307" si="4">SUBTOTAL(9,C258:C302)</f>
        <v>12213.1</v>
      </c>
      <c r="D307">
        <f t="shared" si="4"/>
        <v>494</v>
      </c>
      <c r="E307">
        <f t="shared" si="4"/>
        <v>0</v>
      </c>
      <c r="F307">
        <f t="shared" si="4"/>
        <v>13618.1</v>
      </c>
    </row>
    <row r="308" spans="2:8">
      <c r="B308" s="44">
        <f>B307/$F$307</f>
        <v>6.6881576725093803E-2</v>
      </c>
      <c r="C308" s="44">
        <f t="shared" ref="C308:F308" si="5">C307/$F$307</f>
        <v>0.89682848561840489</v>
      </c>
      <c r="D308" s="44">
        <f t="shared" si="5"/>
        <v>3.6275251319934497E-2</v>
      </c>
      <c r="E308" s="44">
        <f t="shared" si="5"/>
        <v>0</v>
      </c>
      <c r="F308" s="44">
        <f t="shared" si="5"/>
        <v>1</v>
      </c>
    </row>
  </sheetData>
  <autoFilter ref="A248:I305">
    <filterColumn colId="0">
      <customFilters>
        <customFilter val="*SZIE-GTK*"/>
      </customFilters>
    </filterColumn>
  </autoFilter>
  <mergeCells count="25">
    <mergeCell ref="F248:F249"/>
    <mergeCell ref="G248:G249"/>
    <mergeCell ref="B190:B191"/>
    <mergeCell ref="C190:C191"/>
    <mergeCell ref="D190:D191"/>
    <mergeCell ref="E190:E191"/>
    <mergeCell ref="A248:A249"/>
    <mergeCell ref="B248:B249"/>
    <mergeCell ref="C248:C249"/>
    <mergeCell ref="D248:D249"/>
    <mergeCell ref="E248:E249"/>
    <mergeCell ref="C74:C75"/>
    <mergeCell ref="D74:D75"/>
    <mergeCell ref="E74:E75"/>
    <mergeCell ref="F74:F75"/>
    <mergeCell ref="B132:B133"/>
    <mergeCell ref="C132:C133"/>
    <mergeCell ref="D132:D133"/>
    <mergeCell ref="E132:E133"/>
    <mergeCell ref="B74:B75"/>
    <mergeCell ref="A6:A16"/>
    <mergeCell ref="A17:A27"/>
    <mergeCell ref="A28:A38"/>
    <mergeCell ref="A39:A49"/>
    <mergeCell ref="A50:A60"/>
  </mergeCell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M306"/>
  <sheetViews>
    <sheetView topLeftCell="A239" workbookViewId="0">
      <selection activeCell="G247" sqref="G247:G301"/>
    </sheetView>
  </sheetViews>
  <sheetFormatPr defaultRowHeight="15"/>
  <cols>
    <col min="1" max="1" width="21.5703125" customWidth="1"/>
    <col min="2" max="2" width="28.5703125" customWidth="1"/>
  </cols>
  <sheetData>
    <row r="1" spans="1:13">
      <c r="A1" s="7" t="s">
        <v>11</v>
      </c>
      <c r="B1" t="s">
        <v>149</v>
      </c>
    </row>
    <row r="2" spans="1:13">
      <c r="B2" t="s">
        <v>253</v>
      </c>
      <c r="C2">
        <v>0</v>
      </c>
      <c r="D2">
        <v>0</v>
      </c>
      <c r="E2">
        <v>0</v>
      </c>
      <c r="F2">
        <v>1</v>
      </c>
      <c r="G2">
        <v>0</v>
      </c>
    </row>
    <row r="3" spans="1:13">
      <c r="A3" s="9" t="s">
        <v>252</v>
      </c>
      <c r="B3" s="20"/>
      <c r="C3" s="9"/>
      <c r="D3" s="9"/>
      <c r="E3" s="20"/>
      <c r="F3" s="20"/>
      <c r="G3" s="20"/>
    </row>
    <row r="4" spans="1:13" ht="90">
      <c r="A4" s="20"/>
      <c r="B4" s="20"/>
      <c r="C4" s="19" t="s">
        <v>17</v>
      </c>
      <c r="D4" s="19" t="s">
        <v>20</v>
      </c>
      <c r="E4" s="19" t="s">
        <v>21</v>
      </c>
      <c r="F4" s="19" t="s">
        <v>22</v>
      </c>
      <c r="G4" s="19" t="s">
        <v>24</v>
      </c>
      <c r="I4" s="18" t="str">
        <f>C4</f>
        <v>Felvételiben legjobb középiskolából jött</v>
      </c>
      <c r="J4" s="18" t="str">
        <f t="shared" ref="J4:J5" si="0">D4</f>
        <v>Felvettek pontátlaga</v>
      </c>
      <c r="K4" s="18" t="str">
        <f>F4</f>
        <v>Jelentkezőkből bejutottak aránya</v>
      </c>
      <c r="L4" s="18" t="str">
        <f>G4</f>
        <v>OKTV-helyezettek száma</v>
      </c>
      <c r="M4" s="18" t="str">
        <f>E4</f>
        <v>Jelentkezők száma első helyen</v>
      </c>
    </row>
    <row r="5" spans="1:13">
      <c r="A5" s="9"/>
      <c r="B5" s="9"/>
      <c r="C5" s="19" t="s">
        <v>19</v>
      </c>
      <c r="D5" s="19" t="s">
        <v>251</v>
      </c>
      <c r="E5" s="19" t="s">
        <v>19</v>
      </c>
      <c r="F5" s="19" t="s">
        <v>23</v>
      </c>
      <c r="G5" s="19" t="s">
        <v>19</v>
      </c>
      <c r="I5" t="str">
        <f>C5</f>
        <v>fő</v>
      </c>
      <c r="J5" t="str">
        <f t="shared" si="0"/>
        <v>(üres)</v>
      </c>
      <c r="K5" t="str">
        <f>F5</f>
        <v>%</v>
      </c>
      <c r="L5" t="str">
        <f>G5</f>
        <v>fő</v>
      </c>
      <c r="M5" t="str">
        <f>E5</f>
        <v>fő</v>
      </c>
    </row>
    <row r="6" spans="1:13" ht="45">
      <c r="A6" s="48">
        <v>2006</v>
      </c>
      <c r="B6" s="19" t="s">
        <v>129</v>
      </c>
      <c r="C6" s="8">
        <v>1</v>
      </c>
      <c r="D6" s="8">
        <v>141.69999999999999</v>
      </c>
      <c r="E6" s="8">
        <v>48</v>
      </c>
      <c r="F6" s="8">
        <v>0.16669999999999999</v>
      </c>
      <c r="G6" s="8">
        <v>0</v>
      </c>
      <c r="I6">
        <f>RANK(C6,C$6:C$60,C$2)</f>
        <v>10</v>
      </c>
      <c r="J6">
        <f t="shared" ref="J6:J60" si="1">RANK(D6,D$6:D$60,D$2)</f>
        <v>31</v>
      </c>
      <c r="K6">
        <f t="shared" ref="K6:K37" si="2">RANK(F6,F$6:F$60,F$2)</f>
        <v>9</v>
      </c>
      <c r="L6">
        <f t="shared" ref="L6:L37" si="3">RANK(G6,G$6:G$60,G$2)</f>
        <v>6</v>
      </c>
      <c r="M6">
        <f>E6</f>
        <v>48</v>
      </c>
    </row>
    <row r="7" spans="1:13" ht="45">
      <c r="A7" s="49"/>
      <c r="B7" s="19" t="s">
        <v>150</v>
      </c>
      <c r="C7" s="8">
        <v>10</v>
      </c>
      <c r="D7" s="8">
        <v>131.80000000000001</v>
      </c>
      <c r="E7" s="8">
        <v>165</v>
      </c>
      <c r="F7" s="8">
        <v>0.2485</v>
      </c>
      <c r="G7" s="8">
        <v>1</v>
      </c>
      <c r="I7">
        <f t="shared" ref="I7:I60" si="4">RANK(C7,C$6:C$60,C$2)</f>
        <v>1</v>
      </c>
      <c r="J7">
        <f t="shared" si="1"/>
        <v>34</v>
      </c>
      <c r="K7">
        <f t="shared" si="2"/>
        <v>25</v>
      </c>
      <c r="L7">
        <f t="shared" si="3"/>
        <v>3</v>
      </c>
      <c r="M7">
        <f t="shared" ref="M7:M60" si="5">E7</f>
        <v>165</v>
      </c>
    </row>
    <row r="8" spans="1:13" ht="45">
      <c r="A8" s="49"/>
      <c r="B8" s="19" t="s">
        <v>145</v>
      </c>
      <c r="C8" s="8">
        <v>0</v>
      </c>
      <c r="D8" s="8">
        <v>115.3</v>
      </c>
      <c r="E8" s="8">
        <v>73</v>
      </c>
      <c r="F8" s="8">
        <v>0.6986</v>
      </c>
      <c r="G8" s="8">
        <v>0</v>
      </c>
      <c r="I8">
        <f t="shared" si="4"/>
        <v>21</v>
      </c>
      <c r="J8">
        <f t="shared" si="1"/>
        <v>48</v>
      </c>
      <c r="K8">
        <f t="shared" si="2"/>
        <v>52</v>
      </c>
      <c r="L8">
        <f t="shared" si="3"/>
        <v>6</v>
      </c>
      <c r="M8">
        <f t="shared" si="5"/>
        <v>73</v>
      </c>
    </row>
    <row r="9" spans="1:13" ht="45">
      <c r="A9" s="49"/>
      <c r="B9" s="19" t="s">
        <v>151</v>
      </c>
      <c r="C9" s="8">
        <v>0</v>
      </c>
      <c r="D9" s="8">
        <v>111.7</v>
      </c>
      <c r="E9" s="8">
        <v>31</v>
      </c>
      <c r="F9" s="8">
        <v>0.4839</v>
      </c>
      <c r="G9" s="8">
        <v>0</v>
      </c>
      <c r="I9">
        <f t="shared" si="4"/>
        <v>21</v>
      </c>
      <c r="J9">
        <f t="shared" si="1"/>
        <v>51</v>
      </c>
      <c r="K9">
        <f t="shared" si="2"/>
        <v>42</v>
      </c>
      <c r="L9">
        <f t="shared" si="3"/>
        <v>6</v>
      </c>
      <c r="M9">
        <f t="shared" si="5"/>
        <v>31</v>
      </c>
    </row>
    <row r="10" spans="1:13" ht="45">
      <c r="A10" s="49"/>
      <c r="B10" s="19" t="s">
        <v>146</v>
      </c>
      <c r="C10" s="8">
        <v>0</v>
      </c>
      <c r="D10" s="8">
        <v>116.8</v>
      </c>
      <c r="E10" s="8">
        <v>38</v>
      </c>
      <c r="F10" s="8">
        <v>0.42109999999999997</v>
      </c>
      <c r="G10" s="8">
        <v>0</v>
      </c>
      <c r="I10">
        <f t="shared" si="4"/>
        <v>21</v>
      </c>
      <c r="J10">
        <f t="shared" si="1"/>
        <v>46</v>
      </c>
      <c r="K10">
        <f t="shared" si="2"/>
        <v>39</v>
      </c>
      <c r="L10">
        <f t="shared" si="3"/>
        <v>6</v>
      </c>
      <c r="M10">
        <f t="shared" si="5"/>
        <v>38</v>
      </c>
    </row>
    <row r="11" spans="1:13" ht="60">
      <c r="A11" s="49"/>
      <c r="B11" s="19" t="s">
        <v>34</v>
      </c>
      <c r="C11" s="8">
        <v>0</v>
      </c>
      <c r="D11" s="8">
        <v>116.5</v>
      </c>
      <c r="E11" s="8">
        <v>43</v>
      </c>
      <c r="F11" s="8">
        <v>0.60470000000000002</v>
      </c>
      <c r="G11" s="8">
        <v>3</v>
      </c>
      <c r="I11">
        <f t="shared" si="4"/>
        <v>21</v>
      </c>
      <c r="J11">
        <f t="shared" si="1"/>
        <v>47</v>
      </c>
      <c r="K11">
        <f t="shared" si="2"/>
        <v>49</v>
      </c>
      <c r="L11">
        <f t="shared" si="3"/>
        <v>1</v>
      </c>
      <c r="M11">
        <f t="shared" si="5"/>
        <v>43</v>
      </c>
    </row>
    <row r="12" spans="1:13" ht="30">
      <c r="A12" s="49"/>
      <c r="B12" s="19" t="s">
        <v>35</v>
      </c>
      <c r="C12" s="8">
        <v>0</v>
      </c>
      <c r="D12" s="8">
        <v>119.4</v>
      </c>
      <c r="E12" s="8">
        <v>29</v>
      </c>
      <c r="F12" s="8">
        <v>0.48280000000000001</v>
      </c>
      <c r="G12" s="8">
        <v>0</v>
      </c>
      <c r="I12">
        <f t="shared" si="4"/>
        <v>21</v>
      </c>
      <c r="J12">
        <f t="shared" si="1"/>
        <v>43</v>
      </c>
      <c r="K12">
        <f t="shared" si="2"/>
        <v>41</v>
      </c>
      <c r="L12">
        <f t="shared" si="3"/>
        <v>6</v>
      </c>
      <c r="M12">
        <f t="shared" si="5"/>
        <v>29</v>
      </c>
    </row>
    <row r="13" spans="1:13" ht="30">
      <c r="A13" s="49"/>
      <c r="B13" s="19" t="s">
        <v>95</v>
      </c>
      <c r="C13" s="8">
        <v>1</v>
      </c>
      <c r="D13" s="8">
        <v>118.8</v>
      </c>
      <c r="E13" s="8">
        <v>70</v>
      </c>
      <c r="F13" s="8">
        <v>0.57140000000000002</v>
      </c>
      <c r="G13" s="8">
        <v>0</v>
      </c>
      <c r="I13">
        <f t="shared" si="4"/>
        <v>10</v>
      </c>
      <c r="J13">
        <f t="shared" si="1"/>
        <v>45</v>
      </c>
      <c r="K13">
        <f t="shared" si="2"/>
        <v>46</v>
      </c>
      <c r="L13">
        <f t="shared" si="3"/>
        <v>6</v>
      </c>
      <c r="M13">
        <f t="shared" si="5"/>
        <v>70</v>
      </c>
    </row>
    <row r="14" spans="1:13" ht="60">
      <c r="A14" s="49"/>
      <c r="B14" s="19" t="s">
        <v>52</v>
      </c>
      <c r="C14" s="8">
        <v>0</v>
      </c>
      <c r="D14" s="8">
        <v>133.4</v>
      </c>
      <c r="E14" s="8">
        <v>61</v>
      </c>
      <c r="F14" s="8">
        <v>0.24590000000000001</v>
      </c>
      <c r="G14" s="8">
        <v>0</v>
      </c>
      <c r="I14">
        <f t="shared" si="4"/>
        <v>21</v>
      </c>
      <c r="J14">
        <f t="shared" si="1"/>
        <v>32</v>
      </c>
      <c r="K14">
        <f t="shared" si="2"/>
        <v>24</v>
      </c>
      <c r="L14">
        <f t="shared" si="3"/>
        <v>6</v>
      </c>
      <c r="M14">
        <f t="shared" si="5"/>
        <v>61</v>
      </c>
    </row>
    <row r="15" spans="1:13" ht="45">
      <c r="A15" s="49"/>
      <c r="B15" s="19" t="s">
        <v>238</v>
      </c>
      <c r="C15" s="8">
        <v>0</v>
      </c>
      <c r="D15" s="8">
        <v>112.2</v>
      </c>
      <c r="E15" s="8">
        <v>35</v>
      </c>
      <c r="F15" s="8">
        <v>0.54290000000000005</v>
      </c>
      <c r="G15" s="8">
        <v>0</v>
      </c>
      <c r="I15">
        <f t="shared" si="4"/>
        <v>21</v>
      </c>
      <c r="J15">
        <f t="shared" si="1"/>
        <v>49</v>
      </c>
      <c r="K15">
        <f t="shared" si="2"/>
        <v>44</v>
      </c>
      <c r="L15">
        <f t="shared" si="3"/>
        <v>6</v>
      </c>
      <c r="M15">
        <f t="shared" si="5"/>
        <v>35</v>
      </c>
    </row>
    <row r="16" spans="1:13" ht="45">
      <c r="A16" s="49"/>
      <c r="B16" s="19" t="s">
        <v>147</v>
      </c>
      <c r="C16" s="8">
        <v>0</v>
      </c>
      <c r="D16" s="8">
        <v>111.3</v>
      </c>
      <c r="E16" s="8">
        <v>50</v>
      </c>
      <c r="F16" s="8">
        <v>0.4</v>
      </c>
      <c r="G16" s="8">
        <v>0</v>
      </c>
      <c r="I16">
        <f t="shared" si="4"/>
        <v>21</v>
      </c>
      <c r="J16">
        <f t="shared" si="1"/>
        <v>52</v>
      </c>
      <c r="K16">
        <f t="shared" si="2"/>
        <v>37</v>
      </c>
      <c r="L16">
        <f t="shared" si="3"/>
        <v>6</v>
      </c>
      <c r="M16">
        <f t="shared" si="5"/>
        <v>50</v>
      </c>
    </row>
    <row r="17" spans="1:13" ht="45">
      <c r="A17" s="48">
        <v>2007</v>
      </c>
      <c r="B17" s="19" t="s">
        <v>129</v>
      </c>
      <c r="C17" s="8">
        <v>0</v>
      </c>
      <c r="D17" s="8">
        <v>133.1</v>
      </c>
      <c r="E17" s="8">
        <v>19</v>
      </c>
      <c r="F17" s="8">
        <v>0.73680000000000001</v>
      </c>
      <c r="G17" s="8">
        <v>0</v>
      </c>
      <c r="I17">
        <f t="shared" si="4"/>
        <v>21</v>
      </c>
      <c r="J17">
        <f t="shared" si="1"/>
        <v>33</v>
      </c>
      <c r="K17">
        <f t="shared" si="2"/>
        <v>55</v>
      </c>
      <c r="L17">
        <f t="shared" si="3"/>
        <v>6</v>
      </c>
      <c r="M17">
        <f t="shared" si="5"/>
        <v>19</v>
      </c>
    </row>
    <row r="18" spans="1:13" ht="45">
      <c r="A18" s="49"/>
      <c r="B18" s="19" t="s">
        <v>150</v>
      </c>
      <c r="C18" s="8">
        <v>3</v>
      </c>
      <c r="D18" s="8">
        <v>126.8</v>
      </c>
      <c r="E18" s="8">
        <v>91</v>
      </c>
      <c r="F18" s="8">
        <v>0.57140000000000002</v>
      </c>
      <c r="G18" s="8">
        <v>0</v>
      </c>
      <c r="I18">
        <f t="shared" si="4"/>
        <v>2</v>
      </c>
      <c r="J18">
        <f t="shared" si="1"/>
        <v>36</v>
      </c>
      <c r="K18">
        <f t="shared" si="2"/>
        <v>46</v>
      </c>
      <c r="L18">
        <f t="shared" si="3"/>
        <v>6</v>
      </c>
      <c r="M18">
        <f t="shared" si="5"/>
        <v>91</v>
      </c>
    </row>
    <row r="19" spans="1:13" ht="45">
      <c r="A19" s="49"/>
      <c r="B19" s="19" t="s">
        <v>145</v>
      </c>
      <c r="C19" s="8">
        <v>0</v>
      </c>
      <c r="D19" s="8">
        <v>122.3</v>
      </c>
      <c r="E19" s="8">
        <v>73</v>
      </c>
      <c r="F19" s="8">
        <v>0.26029999999999998</v>
      </c>
      <c r="G19" s="8">
        <v>0</v>
      </c>
      <c r="I19">
        <f t="shared" si="4"/>
        <v>21</v>
      </c>
      <c r="J19">
        <f t="shared" si="1"/>
        <v>40</v>
      </c>
      <c r="K19">
        <f t="shared" si="2"/>
        <v>26</v>
      </c>
      <c r="L19">
        <f t="shared" si="3"/>
        <v>6</v>
      </c>
      <c r="M19">
        <f t="shared" si="5"/>
        <v>73</v>
      </c>
    </row>
    <row r="20" spans="1:13" ht="45">
      <c r="A20" s="49"/>
      <c r="B20" s="19" t="s">
        <v>151</v>
      </c>
      <c r="C20" s="8">
        <v>0</v>
      </c>
      <c r="D20" s="8">
        <v>121</v>
      </c>
      <c r="E20" s="8">
        <v>34</v>
      </c>
      <c r="F20" s="8">
        <v>0.17649999999999999</v>
      </c>
      <c r="G20" s="8">
        <v>0</v>
      </c>
      <c r="I20">
        <f t="shared" si="4"/>
        <v>21</v>
      </c>
      <c r="J20">
        <f t="shared" si="1"/>
        <v>42</v>
      </c>
      <c r="K20">
        <f t="shared" si="2"/>
        <v>10</v>
      </c>
      <c r="L20">
        <f t="shared" si="3"/>
        <v>6</v>
      </c>
      <c r="M20">
        <f t="shared" si="5"/>
        <v>34</v>
      </c>
    </row>
    <row r="21" spans="1:13" ht="45">
      <c r="A21" s="49"/>
      <c r="B21" s="19" t="s">
        <v>146</v>
      </c>
      <c r="C21" s="8">
        <v>0</v>
      </c>
      <c r="D21" s="8">
        <v>122.5</v>
      </c>
      <c r="E21" s="8">
        <v>30</v>
      </c>
      <c r="F21" s="8">
        <v>0.1333</v>
      </c>
      <c r="G21" s="8">
        <v>0</v>
      </c>
      <c r="I21">
        <f t="shared" si="4"/>
        <v>21</v>
      </c>
      <c r="J21">
        <f t="shared" si="1"/>
        <v>39</v>
      </c>
      <c r="K21">
        <f t="shared" si="2"/>
        <v>7</v>
      </c>
      <c r="L21">
        <f t="shared" si="3"/>
        <v>6</v>
      </c>
      <c r="M21">
        <f t="shared" si="5"/>
        <v>30</v>
      </c>
    </row>
    <row r="22" spans="1:13" ht="60">
      <c r="A22" s="49"/>
      <c r="B22" s="19" t="s">
        <v>34</v>
      </c>
      <c r="C22" s="8">
        <v>0</v>
      </c>
      <c r="D22" s="8">
        <v>126.6</v>
      </c>
      <c r="E22" s="8">
        <v>40</v>
      </c>
      <c r="F22" s="8">
        <v>0.375</v>
      </c>
      <c r="G22" s="8">
        <v>0</v>
      </c>
      <c r="I22">
        <f t="shared" si="4"/>
        <v>21</v>
      </c>
      <c r="J22">
        <f t="shared" si="1"/>
        <v>37</v>
      </c>
      <c r="K22">
        <f t="shared" si="2"/>
        <v>36</v>
      </c>
      <c r="L22">
        <f t="shared" si="3"/>
        <v>6</v>
      </c>
      <c r="M22">
        <f t="shared" si="5"/>
        <v>40</v>
      </c>
    </row>
    <row r="23" spans="1:13" ht="30">
      <c r="A23" s="49"/>
      <c r="B23" s="19" t="s">
        <v>35</v>
      </c>
      <c r="C23" s="8">
        <v>1</v>
      </c>
      <c r="D23" s="8">
        <v>124.3</v>
      </c>
      <c r="E23" s="8">
        <v>28</v>
      </c>
      <c r="F23" s="8">
        <v>0.35709999999999997</v>
      </c>
      <c r="G23" s="8">
        <v>0</v>
      </c>
      <c r="I23">
        <f t="shared" si="4"/>
        <v>10</v>
      </c>
      <c r="J23">
        <f t="shared" si="1"/>
        <v>38</v>
      </c>
      <c r="K23">
        <f t="shared" si="2"/>
        <v>34</v>
      </c>
      <c r="L23">
        <f t="shared" si="3"/>
        <v>6</v>
      </c>
      <c r="M23">
        <f t="shared" si="5"/>
        <v>28</v>
      </c>
    </row>
    <row r="24" spans="1:13" ht="30">
      <c r="A24" s="49"/>
      <c r="B24" s="19" t="s">
        <v>95</v>
      </c>
      <c r="C24" s="8">
        <v>1</v>
      </c>
      <c r="D24" s="8">
        <v>121.6</v>
      </c>
      <c r="E24" s="8">
        <v>112</v>
      </c>
      <c r="F24" s="8">
        <v>0.36609999999999998</v>
      </c>
      <c r="G24" s="8">
        <v>0</v>
      </c>
      <c r="I24">
        <f t="shared" si="4"/>
        <v>10</v>
      </c>
      <c r="J24">
        <f t="shared" si="1"/>
        <v>41</v>
      </c>
      <c r="K24">
        <f t="shared" si="2"/>
        <v>35</v>
      </c>
      <c r="L24">
        <f t="shared" si="3"/>
        <v>6</v>
      </c>
      <c r="M24">
        <f t="shared" si="5"/>
        <v>112</v>
      </c>
    </row>
    <row r="25" spans="1:13" ht="60">
      <c r="A25" s="49"/>
      <c r="B25" s="19" t="s">
        <v>52</v>
      </c>
      <c r="C25" s="8">
        <v>2</v>
      </c>
      <c r="D25" s="8">
        <v>129.1</v>
      </c>
      <c r="E25" s="8">
        <v>42</v>
      </c>
      <c r="F25" s="8">
        <v>0.42859999999999998</v>
      </c>
      <c r="G25" s="8">
        <v>0</v>
      </c>
      <c r="I25">
        <f t="shared" si="4"/>
        <v>5</v>
      </c>
      <c r="J25">
        <f t="shared" si="1"/>
        <v>35</v>
      </c>
      <c r="K25">
        <f t="shared" si="2"/>
        <v>40</v>
      </c>
      <c r="L25">
        <f t="shared" si="3"/>
        <v>6</v>
      </c>
      <c r="M25">
        <f t="shared" si="5"/>
        <v>42</v>
      </c>
    </row>
    <row r="26" spans="1:13" ht="45">
      <c r="A26" s="49"/>
      <c r="B26" s="19" t="s">
        <v>238</v>
      </c>
      <c r="C26" s="8">
        <v>0</v>
      </c>
      <c r="D26" s="8">
        <v>119.2</v>
      </c>
      <c r="E26" s="8">
        <v>32</v>
      </c>
      <c r="F26" s="8">
        <v>0.3125</v>
      </c>
      <c r="G26" s="8">
        <v>0</v>
      </c>
      <c r="I26">
        <f t="shared" si="4"/>
        <v>21</v>
      </c>
      <c r="J26">
        <f t="shared" si="1"/>
        <v>44</v>
      </c>
      <c r="K26">
        <f t="shared" si="2"/>
        <v>32</v>
      </c>
      <c r="L26">
        <f t="shared" si="3"/>
        <v>6</v>
      </c>
      <c r="M26">
        <f t="shared" si="5"/>
        <v>32</v>
      </c>
    </row>
    <row r="27" spans="1:13" ht="45">
      <c r="A27" s="49"/>
      <c r="B27" s="19" t="s">
        <v>147</v>
      </c>
      <c r="C27" s="8">
        <v>0</v>
      </c>
      <c r="D27" s="8">
        <v>112</v>
      </c>
      <c r="E27" s="8">
        <v>17</v>
      </c>
      <c r="F27" s="8">
        <v>0.17649999999999999</v>
      </c>
      <c r="G27" s="8">
        <v>0</v>
      </c>
      <c r="I27">
        <f t="shared" si="4"/>
        <v>21</v>
      </c>
      <c r="J27">
        <f t="shared" si="1"/>
        <v>50</v>
      </c>
      <c r="K27">
        <f t="shared" si="2"/>
        <v>10</v>
      </c>
      <c r="L27">
        <f t="shared" si="3"/>
        <v>6</v>
      </c>
      <c r="M27">
        <f t="shared" si="5"/>
        <v>17</v>
      </c>
    </row>
    <row r="28" spans="1:13" ht="45">
      <c r="A28" s="48">
        <v>2008</v>
      </c>
      <c r="B28" s="19" t="s">
        <v>129</v>
      </c>
      <c r="C28" s="8">
        <v>3</v>
      </c>
      <c r="D28" s="8">
        <v>428.5</v>
      </c>
      <c r="E28" s="8">
        <v>37</v>
      </c>
      <c r="F28" s="8">
        <v>0.40539999999999998</v>
      </c>
      <c r="G28" s="8">
        <v>0</v>
      </c>
      <c r="I28">
        <f t="shared" si="4"/>
        <v>2</v>
      </c>
      <c r="J28">
        <f t="shared" si="1"/>
        <v>1</v>
      </c>
      <c r="K28">
        <f t="shared" si="2"/>
        <v>38</v>
      </c>
      <c r="L28">
        <f t="shared" si="3"/>
        <v>6</v>
      </c>
      <c r="M28">
        <f t="shared" si="5"/>
        <v>37</v>
      </c>
    </row>
    <row r="29" spans="1:13" ht="45">
      <c r="A29" s="49"/>
      <c r="B29" s="19" t="s">
        <v>150</v>
      </c>
      <c r="C29" s="8">
        <v>2</v>
      </c>
      <c r="D29" s="8">
        <v>326.89999999999998</v>
      </c>
      <c r="E29" s="8">
        <v>77</v>
      </c>
      <c r="F29" s="8">
        <v>0.58440000000000003</v>
      </c>
      <c r="G29" s="8">
        <v>0</v>
      </c>
      <c r="I29">
        <f t="shared" si="4"/>
        <v>5</v>
      </c>
      <c r="J29">
        <f t="shared" si="1"/>
        <v>24</v>
      </c>
      <c r="K29">
        <f t="shared" si="2"/>
        <v>48</v>
      </c>
      <c r="L29">
        <f t="shared" si="3"/>
        <v>6</v>
      </c>
      <c r="M29">
        <f t="shared" si="5"/>
        <v>77</v>
      </c>
    </row>
    <row r="30" spans="1:13" ht="45">
      <c r="A30" s="49"/>
      <c r="B30" s="19" t="s">
        <v>145</v>
      </c>
      <c r="C30" s="8">
        <v>0</v>
      </c>
      <c r="D30" s="8">
        <v>306.7</v>
      </c>
      <c r="E30" s="8">
        <v>32</v>
      </c>
      <c r="F30" s="8">
        <v>0.5625</v>
      </c>
      <c r="G30" s="8">
        <v>0</v>
      </c>
      <c r="I30">
        <f t="shared" si="4"/>
        <v>21</v>
      </c>
      <c r="J30">
        <f t="shared" si="1"/>
        <v>28</v>
      </c>
      <c r="K30">
        <f t="shared" si="2"/>
        <v>45</v>
      </c>
      <c r="L30">
        <f t="shared" si="3"/>
        <v>6</v>
      </c>
      <c r="M30">
        <f t="shared" si="5"/>
        <v>32</v>
      </c>
    </row>
    <row r="31" spans="1:13" ht="45">
      <c r="A31" s="49"/>
      <c r="B31" s="19" t="s">
        <v>151</v>
      </c>
      <c r="C31" s="8">
        <v>0</v>
      </c>
      <c r="D31" s="8">
        <v>332</v>
      </c>
      <c r="E31" s="8">
        <v>16</v>
      </c>
      <c r="F31" s="8">
        <v>0.3125</v>
      </c>
      <c r="G31" s="8">
        <v>0</v>
      </c>
      <c r="I31">
        <f t="shared" si="4"/>
        <v>21</v>
      </c>
      <c r="J31">
        <f t="shared" si="1"/>
        <v>23</v>
      </c>
      <c r="K31">
        <f t="shared" si="2"/>
        <v>32</v>
      </c>
      <c r="L31">
        <f t="shared" si="3"/>
        <v>6</v>
      </c>
      <c r="M31">
        <f t="shared" si="5"/>
        <v>16</v>
      </c>
    </row>
    <row r="32" spans="1:13" ht="45">
      <c r="A32" s="49"/>
      <c r="B32" s="19" t="s">
        <v>146</v>
      </c>
      <c r="C32" s="8">
        <v>0</v>
      </c>
      <c r="D32" s="8">
        <v>293.8</v>
      </c>
      <c r="E32" s="8">
        <v>31</v>
      </c>
      <c r="F32" s="8">
        <v>0.19350000000000001</v>
      </c>
      <c r="G32" s="8">
        <v>0</v>
      </c>
      <c r="I32">
        <f t="shared" si="4"/>
        <v>21</v>
      </c>
      <c r="J32">
        <f t="shared" si="1"/>
        <v>29</v>
      </c>
      <c r="K32">
        <f t="shared" si="2"/>
        <v>14</v>
      </c>
      <c r="L32">
        <f t="shared" si="3"/>
        <v>6</v>
      </c>
      <c r="M32">
        <f t="shared" si="5"/>
        <v>31</v>
      </c>
    </row>
    <row r="33" spans="1:13" ht="60">
      <c r="A33" s="49"/>
      <c r="B33" s="19" t="s">
        <v>34</v>
      </c>
      <c r="C33" s="8">
        <v>0</v>
      </c>
      <c r="D33" s="8">
        <v>344.2</v>
      </c>
      <c r="E33" s="8">
        <v>18</v>
      </c>
      <c r="F33" s="8">
        <v>0.72219999999999995</v>
      </c>
      <c r="G33" s="8">
        <v>0</v>
      </c>
      <c r="I33">
        <f t="shared" si="4"/>
        <v>21</v>
      </c>
      <c r="J33">
        <f t="shared" si="1"/>
        <v>21</v>
      </c>
      <c r="K33">
        <f t="shared" si="2"/>
        <v>54</v>
      </c>
      <c r="L33">
        <f t="shared" si="3"/>
        <v>6</v>
      </c>
      <c r="M33">
        <f t="shared" si="5"/>
        <v>18</v>
      </c>
    </row>
    <row r="34" spans="1:13" ht="30">
      <c r="A34" s="49"/>
      <c r="B34" s="19" t="s">
        <v>35</v>
      </c>
      <c r="C34" s="8">
        <v>2</v>
      </c>
      <c r="D34" s="8">
        <v>312.3</v>
      </c>
      <c r="E34" s="8">
        <v>19</v>
      </c>
      <c r="F34" s="8">
        <v>0.63160000000000005</v>
      </c>
      <c r="G34" s="8">
        <v>0</v>
      </c>
      <c r="I34">
        <f t="shared" si="4"/>
        <v>5</v>
      </c>
      <c r="J34">
        <f t="shared" si="1"/>
        <v>26</v>
      </c>
      <c r="K34">
        <f t="shared" si="2"/>
        <v>50</v>
      </c>
      <c r="L34">
        <f t="shared" si="3"/>
        <v>6</v>
      </c>
      <c r="M34">
        <f t="shared" si="5"/>
        <v>19</v>
      </c>
    </row>
    <row r="35" spans="1:13" ht="30">
      <c r="A35" s="49"/>
      <c r="B35" s="19" t="s">
        <v>95</v>
      </c>
      <c r="C35" s="8">
        <v>1</v>
      </c>
      <c r="D35" s="8">
        <v>323.2</v>
      </c>
      <c r="E35" s="8">
        <v>41</v>
      </c>
      <c r="F35" s="8">
        <v>0.70730000000000004</v>
      </c>
      <c r="G35" s="8">
        <v>0</v>
      </c>
      <c r="I35">
        <f t="shared" si="4"/>
        <v>10</v>
      </c>
      <c r="J35">
        <f t="shared" si="1"/>
        <v>25</v>
      </c>
      <c r="K35">
        <f t="shared" si="2"/>
        <v>53</v>
      </c>
      <c r="L35">
        <f t="shared" si="3"/>
        <v>6</v>
      </c>
      <c r="M35">
        <f t="shared" si="5"/>
        <v>41</v>
      </c>
    </row>
    <row r="36" spans="1:13" ht="60">
      <c r="A36" s="49"/>
      <c r="B36" s="19" t="s">
        <v>52</v>
      </c>
      <c r="C36" s="8">
        <v>1</v>
      </c>
      <c r="D36" s="8">
        <v>336.7</v>
      </c>
      <c r="E36" s="8">
        <v>26</v>
      </c>
      <c r="F36" s="8">
        <v>0.65380000000000005</v>
      </c>
      <c r="G36" s="8">
        <v>0</v>
      </c>
      <c r="I36">
        <f t="shared" si="4"/>
        <v>10</v>
      </c>
      <c r="J36">
        <f t="shared" si="1"/>
        <v>22</v>
      </c>
      <c r="K36">
        <f t="shared" si="2"/>
        <v>51</v>
      </c>
      <c r="L36">
        <f t="shared" si="3"/>
        <v>6</v>
      </c>
      <c r="M36">
        <f t="shared" si="5"/>
        <v>26</v>
      </c>
    </row>
    <row r="37" spans="1:13" ht="45">
      <c r="A37" s="49"/>
      <c r="B37" s="19" t="s">
        <v>238</v>
      </c>
      <c r="C37" s="8">
        <v>0</v>
      </c>
      <c r="D37" s="8">
        <v>273.7</v>
      </c>
      <c r="E37" s="8">
        <v>15</v>
      </c>
      <c r="F37" s="8">
        <v>0.2</v>
      </c>
      <c r="G37" s="8">
        <v>0</v>
      </c>
      <c r="I37">
        <f t="shared" si="4"/>
        <v>21</v>
      </c>
      <c r="J37">
        <f t="shared" si="1"/>
        <v>30</v>
      </c>
      <c r="K37">
        <f t="shared" si="2"/>
        <v>17</v>
      </c>
      <c r="L37">
        <f t="shared" si="3"/>
        <v>6</v>
      </c>
      <c r="M37">
        <f t="shared" si="5"/>
        <v>15</v>
      </c>
    </row>
    <row r="38" spans="1:13" ht="45">
      <c r="A38" s="49"/>
      <c r="B38" s="19" t="s">
        <v>147</v>
      </c>
      <c r="C38" s="8">
        <v>0</v>
      </c>
      <c r="D38" s="8">
        <v>311.3</v>
      </c>
      <c r="E38" s="8">
        <v>13</v>
      </c>
      <c r="F38" s="8">
        <v>0.30769999999999997</v>
      </c>
      <c r="G38" s="8">
        <v>0</v>
      </c>
      <c r="I38">
        <f t="shared" si="4"/>
        <v>21</v>
      </c>
      <c r="J38">
        <f t="shared" si="1"/>
        <v>27</v>
      </c>
      <c r="K38">
        <f t="shared" ref="K38:K60" si="6">RANK(F38,F$6:F$60,F$2)</f>
        <v>31</v>
      </c>
      <c r="L38">
        <f t="shared" ref="L38:L60" si="7">RANK(G38,G$6:G$60,G$2)</f>
        <v>6</v>
      </c>
      <c r="M38">
        <f t="shared" si="5"/>
        <v>13</v>
      </c>
    </row>
    <row r="39" spans="1:13" ht="45">
      <c r="A39" s="48">
        <v>2009</v>
      </c>
      <c r="B39" s="19" t="s">
        <v>129</v>
      </c>
      <c r="C39" s="8">
        <v>1</v>
      </c>
      <c r="D39" s="8">
        <v>399.5</v>
      </c>
      <c r="E39" s="8">
        <v>46</v>
      </c>
      <c r="F39" s="8">
        <v>0.52170000000000005</v>
      </c>
      <c r="G39" s="8">
        <v>0</v>
      </c>
      <c r="I39">
        <f t="shared" si="4"/>
        <v>10</v>
      </c>
      <c r="J39">
        <f t="shared" si="1"/>
        <v>3</v>
      </c>
      <c r="K39">
        <f t="shared" si="6"/>
        <v>43</v>
      </c>
      <c r="L39">
        <f t="shared" si="7"/>
        <v>6</v>
      </c>
      <c r="M39">
        <f t="shared" si="5"/>
        <v>46</v>
      </c>
    </row>
    <row r="40" spans="1:13" ht="45">
      <c r="A40" s="49"/>
      <c r="B40" s="19" t="s">
        <v>143</v>
      </c>
      <c r="C40" s="8">
        <v>3</v>
      </c>
      <c r="D40" s="8">
        <v>365.6</v>
      </c>
      <c r="E40" s="8">
        <v>117</v>
      </c>
      <c r="F40" s="8">
        <v>0.23930000000000001</v>
      </c>
      <c r="G40" s="8">
        <v>0</v>
      </c>
      <c r="I40">
        <f t="shared" si="4"/>
        <v>2</v>
      </c>
      <c r="J40">
        <f t="shared" si="1"/>
        <v>14</v>
      </c>
      <c r="K40">
        <f t="shared" si="6"/>
        <v>23</v>
      </c>
      <c r="L40">
        <f t="shared" si="7"/>
        <v>6</v>
      </c>
      <c r="M40">
        <f t="shared" si="5"/>
        <v>117</v>
      </c>
    </row>
    <row r="41" spans="1:13" ht="45">
      <c r="A41" s="49"/>
      <c r="B41" s="19" t="s">
        <v>145</v>
      </c>
      <c r="C41" s="8">
        <v>0</v>
      </c>
      <c r="D41" s="8">
        <v>374.1</v>
      </c>
      <c r="E41" s="8">
        <v>41</v>
      </c>
      <c r="F41" s="8">
        <v>0.1951</v>
      </c>
      <c r="G41" s="8">
        <v>1</v>
      </c>
      <c r="I41">
        <f t="shared" si="4"/>
        <v>21</v>
      </c>
      <c r="J41">
        <f t="shared" si="1"/>
        <v>8</v>
      </c>
      <c r="K41">
        <f t="shared" si="6"/>
        <v>16</v>
      </c>
      <c r="L41">
        <f t="shared" si="7"/>
        <v>3</v>
      </c>
      <c r="M41">
        <f t="shared" si="5"/>
        <v>41</v>
      </c>
    </row>
    <row r="42" spans="1:13" ht="60">
      <c r="A42" s="49"/>
      <c r="B42" s="19" t="s">
        <v>144</v>
      </c>
      <c r="C42" s="8">
        <v>0</v>
      </c>
      <c r="D42" s="8">
        <v>0</v>
      </c>
      <c r="E42" s="8">
        <v>14</v>
      </c>
      <c r="F42" s="8">
        <v>0</v>
      </c>
      <c r="G42" s="8">
        <v>0</v>
      </c>
      <c r="I42">
        <f t="shared" si="4"/>
        <v>21</v>
      </c>
      <c r="J42">
        <f t="shared" si="1"/>
        <v>53</v>
      </c>
      <c r="K42">
        <f t="shared" si="6"/>
        <v>1</v>
      </c>
      <c r="L42">
        <f t="shared" si="7"/>
        <v>6</v>
      </c>
      <c r="M42">
        <f t="shared" si="5"/>
        <v>14</v>
      </c>
    </row>
    <row r="43" spans="1:13" ht="45">
      <c r="A43" s="49"/>
      <c r="B43" s="19" t="s">
        <v>146</v>
      </c>
      <c r="C43" s="8">
        <v>0</v>
      </c>
      <c r="D43" s="8">
        <v>362.8</v>
      </c>
      <c r="E43" s="8">
        <v>31</v>
      </c>
      <c r="F43" s="8">
        <v>0.19350000000000001</v>
      </c>
      <c r="G43" s="8">
        <v>0</v>
      </c>
      <c r="I43">
        <f t="shared" si="4"/>
        <v>21</v>
      </c>
      <c r="J43">
        <f t="shared" si="1"/>
        <v>15</v>
      </c>
      <c r="K43">
        <f t="shared" si="6"/>
        <v>14</v>
      </c>
      <c r="L43">
        <f t="shared" si="7"/>
        <v>6</v>
      </c>
      <c r="M43">
        <f t="shared" si="5"/>
        <v>31</v>
      </c>
    </row>
    <row r="44" spans="1:13" ht="60">
      <c r="A44" s="49"/>
      <c r="B44" s="19" t="s">
        <v>34</v>
      </c>
      <c r="C44" s="8">
        <v>0</v>
      </c>
      <c r="D44" s="8">
        <v>350.3</v>
      </c>
      <c r="E44" s="8">
        <v>19</v>
      </c>
      <c r="F44" s="8">
        <v>0.15790000000000001</v>
      </c>
      <c r="G44" s="8">
        <v>0</v>
      </c>
      <c r="I44">
        <f t="shared" si="4"/>
        <v>21</v>
      </c>
      <c r="J44">
        <f t="shared" si="1"/>
        <v>19</v>
      </c>
      <c r="K44">
        <f t="shared" si="6"/>
        <v>8</v>
      </c>
      <c r="L44">
        <f t="shared" si="7"/>
        <v>6</v>
      </c>
      <c r="M44">
        <f t="shared" si="5"/>
        <v>19</v>
      </c>
    </row>
    <row r="45" spans="1:13" ht="30">
      <c r="A45" s="49"/>
      <c r="B45" s="19" t="s">
        <v>35</v>
      </c>
      <c r="C45" s="8">
        <v>0</v>
      </c>
      <c r="D45" s="8">
        <v>362.8</v>
      </c>
      <c r="E45" s="8">
        <v>46</v>
      </c>
      <c r="F45" s="8">
        <v>0.21740000000000001</v>
      </c>
      <c r="G45" s="8">
        <v>0</v>
      </c>
      <c r="I45">
        <f t="shared" si="4"/>
        <v>21</v>
      </c>
      <c r="J45">
        <f t="shared" si="1"/>
        <v>15</v>
      </c>
      <c r="K45">
        <f t="shared" si="6"/>
        <v>20</v>
      </c>
      <c r="L45">
        <f t="shared" si="7"/>
        <v>6</v>
      </c>
      <c r="M45">
        <f t="shared" si="5"/>
        <v>46</v>
      </c>
    </row>
    <row r="46" spans="1:13" ht="30">
      <c r="A46" s="49"/>
      <c r="B46" s="19" t="s">
        <v>95</v>
      </c>
      <c r="C46" s="8">
        <v>0</v>
      </c>
      <c r="D46" s="8">
        <v>366</v>
      </c>
      <c r="E46" s="8">
        <v>75</v>
      </c>
      <c r="F46" s="8">
        <v>0.29330000000000001</v>
      </c>
      <c r="G46" s="8">
        <v>0</v>
      </c>
      <c r="I46">
        <f t="shared" si="4"/>
        <v>21</v>
      </c>
      <c r="J46">
        <f t="shared" si="1"/>
        <v>13</v>
      </c>
      <c r="K46">
        <f t="shared" si="6"/>
        <v>29</v>
      </c>
      <c r="L46">
        <f t="shared" si="7"/>
        <v>6</v>
      </c>
      <c r="M46">
        <f t="shared" si="5"/>
        <v>75</v>
      </c>
    </row>
    <row r="47" spans="1:13" ht="60">
      <c r="A47" s="49"/>
      <c r="B47" s="19" t="s">
        <v>52</v>
      </c>
      <c r="C47" s="8">
        <v>2</v>
      </c>
      <c r="D47" s="8">
        <v>359.6</v>
      </c>
      <c r="E47" s="8">
        <v>59</v>
      </c>
      <c r="F47" s="8">
        <v>0.2203</v>
      </c>
      <c r="G47" s="8">
        <v>0</v>
      </c>
      <c r="I47">
        <f t="shared" si="4"/>
        <v>5</v>
      </c>
      <c r="J47">
        <f t="shared" si="1"/>
        <v>17</v>
      </c>
      <c r="K47">
        <f t="shared" si="6"/>
        <v>21</v>
      </c>
      <c r="L47">
        <f t="shared" si="7"/>
        <v>6</v>
      </c>
      <c r="M47">
        <f t="shared" si="5"/>
        <v>59</v>
      </c>
    </row>
    <row r="48" spans="1:13" ht="45">
      <c r="A48" s="49"/>
      <c r="B48" s="19" t="s">
        <v>148</v>
      </c>
      <c r="C48" s="8">
        <v>0</v>
      </c>
      <c r="D48" s="8">
        <v>356.5</v>
      </c>
      <c r="E48" s="8">
        <v>21</v>
      </c>
      <c r="F48" s="8">
        <v>9.5200000000000007E-2</v>
      </c>
      <c r="G48" s="8">
        <v>1</v>
      </c>
      <c r="I48">
        <f t="shared" si="4"/>
        <v>21</v>
      </c>
      <c r="J48">
        <f t="shared" si="1"/>
        <v>18</v>
      </c>
      <c r="K48">
        <f t="shared" si="6"/>
        <v>5</v>
      </c>
      <c r="L48">
        <f t="shared" si="7"/>
        <v>3</v>
      </c>
      <c r="M48">
        <f t="shared" si="5"/>
        <v>21</v>
      </c>
    </row>
    <row r="49" spans="1:13" ht="45">
      <c r="A49" s="49"/>
      <c r="B49" s="19" t="s">
        <v>147</v>
      </c>
      <c r="C49" s="8">
        <v>0</v>
      </c>
      <c r="D49" s="8">
        <v>0</v>
      </c>
      <c r="E49" s="8">
        <v>9</v>
      </c>
      <c r="F49" s="8">
        <v>0</v>
      </c>
      <c r="G49" s="8">
        <v>0</v>
      </c>
      <c r="I49">
        <f t="shared" si="4"/>
        <v>21</v>
      </c>
      <c r="J49">
        <f t="shared" si="1"/>
        <v>53</v>
      </c>
      <c r="K49">
        <f t="shared" si="6"/>
        <v>1</v>
      </c>
      <c r="L49">
        <f t="shared" si="7"/>
        <v>6</v>
      </c>
      <c r="M49">
        <f t="shared" si="5"/>
        <v>9</v>
      </c>
    </row>
    <row r="50" spans="1:13" ht="45">
      <c r="A50" s="48">
        <v>2010</v>
      </c>
      <c r="B50" s="19" t="s">
        <v>129</v>
      </c>
      <c r="C50" s="8">
        <v>2</v>
      </c>
      <c r="D50" s="8">
        <v>414.4</v>
      </c>
      <c r="E50" s="8">
        <v>72</v>
      </c>
      <c r="F50" s="8">
        <v>0.27779999999999999</v>
      </c>
      <c r="G50" s="8">
        <v>0</v>
      </c>
      <c r="I50">
        <f t="shared" si="4"/>
        <v>5</v>
      </c>
      <c r="J50">
        <f t="shared" si="1"/>
        <v>2</v>
      </c>
      <c r="K50">
        <f t="shared" si="6"/>
        <v>27</v>
      </c>
      <c r="L50">
        <f t="shared" si="7"/>
        <v>6</v>
      </c>
      <c r="M50">
        <f t="shared" si="5"/>
        <v>72</v>
      </c>
    </row>
    <row r="51" spans="1:13" ht="45">
      <c r="A51" s="49"/>
      <c r="B51" s="19" t="s">
        <v>143</v>
      </c>
      <c r="C51" s="8">
        <v>1</v>
      </c>
      <c r="D51" s="8">
        <v>379.3</v>
      </c>
      <c r="E51" s="8">
        <v>133</v>
      </c>
      <c r="F51" s="8">
        <v>0.18049999999999999</v>
      </c>
      <c r="G51" s="8">
        <v>0</v>
      </c>
      <c r="I51">
        <f t="shared" si="4"/>
        <v>10</v>
      </c>
      <c r="J51">
        <f t="shared" si="1"/>
        <v>5</v>
      </c>
      <c r="K51">
        <f t="shared" si="6"/>
        <v>12</v>
      </c>
      <c r="L51">
        <f t="shared" si="7"/>
        <v>6</v>
      </c>
      <c r="M51">
        <f t="shared" si="5"/>
        <v>133</v>
      </c>
    </row>
    <row r="52" spans="1:13" ht="45">
      <c r="A52" s="49"/>
      <c r="B52" s="19" t="s">
        <v>145</v>
      </c>
      <c r="C52" s="8">
        <v>0</v>
      </c>
      <c r="D52" s="8">
        <v>368.1</v>
      </c>
      <c r="E52" s="8">
        <v>42</v>
      </c>
      <c r="F52" s="8">
        <v>0.21429999999999999</v>
      </c>
      <c r="G52" s="8">
        <v>2</v>
      </c>
      <c r="I52">
        <f t="shared" si="4"/>
        <v>21</v>
      </c>
      <c r="J52">
        <f t="shared" si="1"/>
        <v>11</v>
      </c>
      <c r="K52">
        <f t="shared" si="6"/>
        <v>19</v>
      </c>
      <c r="L52">
        <f t="shared" si="7"/>
        <v>2</v>
      </c>
      <c r="M52">
        <f t="shared" si="5"/>
        <v>42</v>
      </c>
    </row>
    <row r="53" spans="1:13" ht="60">
      <c r="A53" s="49"/>
      <c r="B53" s="19" t="s">
        <v>144</v>
      </c>
      <c r="C53" s="8">
        <v>1</v>
      </c>
      <c r="D53" s="8">
        <v>347</v>
      </c>
      <c r="E53" s="8">
        <v>15</v>
      </c>
      <c r="F53" s="8">
        <v>6.6699999999999995E-2</v>
      </c>
      <c r="G53" s="8">
        <v>0</v>
      </c>
      <c r="I53">
        <f t="shared" si="4"/>
        <v>10</v>
      </c>
      <c r="J53">
        <f t="shared" si="1"/>
        <v>20</v>
      </c>
      <c r="K53">
        <f t="shared" si="6"/>
        <v>4</v>
      </c>
      <c r="L53">
        <f t="shared" si="7"/>
        <v>6</v>
      </c>
      <c r="M53">
        <f t="shared" si="5"/>
        <v>15</v>
      </c>
    </row>
    <row r="54" spans="1:13" ht="45">
      <c r="A54" s="49"/>
      <c r="B54" s="19" t="s">
        <v>146</v>
      </c>
      <c r="C54" s="8">
        <v>0</v>
      </c>
      <c r="D54" s="8">
        <v>392.3</v>
      </c>
      <c r="E54" s="8">
        <v>32</v>
      </c>
      <c r="F54" s="8">
        <v>0.1875</v>
      </c>
      <c r="G54" s="8">
        <v>0</v>
      </c>
      <c r="I54">
        <f t="shared" si="4"/>
        <v>21</v>
      </c>
      <c r="J54">
        <f t="shared" si="1"/>
        <v>4</v>
      </c>
      <c r="K54">
        <f t="shared" si="6"/>
        <v>13</v>
      </c>
      <c r="L54">
        <f t="shared" si="7"/>
        <v>6</v>
      </c>
      <c r="M54">
        <f t="shared" si="5"/>
        <v>32</v>
      </c>
    </row>
    <row r="55" spans="1:13" ht="60">
      <c r="A55" s="49"/>
      <c r="B55" s="19" t="s">
        <v>34</v>
      </c>
      <c r="C55" s="8">
        <v>0</v>
      </c>
      <c r="D55" s="8">
        <v>373</v>
      </c>
      <c r="E55" s="8">
        <v>17</v>
      </c>
      <c r="F55" s="8">
        <v>0.1176</v>
      </c>
      <c r="G55" s="8">
        <v>0</v>
      </c>
      <c r="I55">
        <f t="shared" si="4"/>
        <v>21</v>
      </c>
      <c r="J55">
        <f t="shared" si="1"/>
        <v>9</v>
      </c>
      <c r="K55">
        <f t="shared" si="6"/>
        <v>6</v>
      </c>
      <c r="L55">
        <f t="shared" si="7"/>
        <v>6</v>
      </c>
      <c r="M55">
        <f t="shared" si="5"/>
        <v>17</v>
      </c>
    </row>
    <row r="56" spans="1:13" ht="30">
      <c r="A56" s="49"/>
      <c r="B56" s="19" t="s">
        <v>35</v>
      </c>
      <c r="C56" s="8">
        <v>0</v>
      </c>
      <c r="D56" s="8">
        <v>369</v>
      </c>
      <c r="E56" s="8">
        <v>48</v>
      </c>
      <c r="F56" s="8">
        <v>0.29170000000000001</v>
      </c>
      <c r="G56" s="8">
        <v>0</v>
      </c>
      <c r="I56">
        <f t="shared" si="4"/>
        <v>21</v>
      </c>
      <c r="J56">
        <f t="shared" si="1"/>
        <v>10</v>
      </c>
      <c r="K56">
        <f t="shared" si="6"/>
        <v>28</v>
      </c>
      <c r="L56">
        <f t="shared" si="7"/>
        <v>6</v>
      </c>
      <c r="M56">
        <f t="shared" si="5"/>
        <v>48</v>
      </c>
    </row>
    <row r="57" spans="1:13" ht="30">
      <c r="A57" s="49"/>
      <c r="B57" s="19" t="s">
        <v>95</v>
      </c>
      <c r="C57" s="8">
        <v>1</v>
      </c>
      <c r="D57" s="8">
        <v>376.8</v>
      </c>
      <c r="E57" s="8">
        <v>81</v>
      </c>
      <c r="F57" s="8">
        <v>0.2346</v>
      </c>
      <c r="G57" s="8">
        <v>0</v>
      </c>
      <c r="I57">
        <f t="shared" si="4"/>
        <v>10</v>
      </c>
      <c r="J57">
        <f t="shared" si="1"/>
        <v>6</v>
      </c>
      <c r="K57">
        <f t="shared" si="6"/>
        <v>22</v>
      </c>
      <c r="L57">
        <f t="shared" si="7"/>
        <v>6</v>
      </c>
      <c r="M57">
        <f t="shared" si="5"/>
        <v>81</v>
      </c>
    </row>
    <row r="58" spans="1:13" ht="60">
      <c r="A58" s="49"/>
      <c r="B58" s="19" t="s">
        <v>52</v>
      </c>
      <c r="C58" s="8">
        <v>1</v>
      </c>
      <c r="D58" s="8">
        <v>376.8</v>
      </c>
      <c r="E58" s="8">
        <v>63</v>
      </c>
      <c r="F58" s="8">
        <v>0.30159999999999998</v>
      </c>
      <c r="G58" s="8">
        <v>0</v>
      </c>
      <c r="I58">
        <f t="shared" si="4"/>
        <v>10</v>
      </c>
      <c r="J58">
        <f t="shared" si="1"/>
        <v>6</v>
      </c>
      <c r="K58">
        <f t="shared" si="6"/>
        <v>30</v>
      </c>
      <c r="L58">
        <f t="shared" si="7"/>
        <v>6</v>
      </c>
      <c r="M58">
        <f t="shared" si="5"/>
        <v>63</v>
      </c>
    </row>
    <row r="59" spans="1:13" ht="45">
      <c r="A59" s="49"/>
      <c r="B59" s="19" t="s">
        <v>148</v>
      </c>
      <c r="C59" s="8">
        <v>0</v>
      </c>
      <c r="D59" s="8">
        <v>367.5</v>
      </c>
      <c r="E59" s="8">
        <v>19</v>
      </c>
      <c r="F59" s="8">
        <v>0.21049999999999999</v>
      </c>
      <c r="G59" s="8">
        <v>0</v>
      </c>
      <c r="I59">
        <f t="shared" si="4"/>
        <v>21</v>
      </c>
      <c r="J59">
        <f t="shared" si="1"/>
        <v>12</v>
      </c>
      <c r="K59">
        <f t="shared" si="6"/>
        <v>18</v>
      </c>
      <c r="L59">
        <f t="shared" si="7"/>
        <v>6</v>
      </c>
      <c r="M59">
        <f t="shared" si="5"/>
        <v>19</v>
      </c>
    </row>
    <row r="60" spans="1:13" ht="45">
      <c r="A60" s="49"/>
      <c r="B60" s="19" t="s">
        <v>147</v>
      </c>
      <c r="C60" s="8">
        <v>0</v>
      </c>
      <c r="D60" s="8">
        <v>0</v>
      </c>
      <c r="E60" s="8">
        <v>22</v>
      </c>
      <c r="F60" s="8">
        <v>0</v>
      </c>
      <c r="G60" s="8">
        <v>0</v>
      </c>
      <c r="I60">
        <f t="shared" si="4"/>
        <v>21</v>
      </c>
      <c r="J60">
        <f t="shared" si="1"/>
        <v>53</v>
      </c>
      <c r="K60">
        <f t="shared" si="6"/>
        <v>1</v>
      </c>
      <c r="L60">
        <f t="shared" si="7"/>
        <v>6</v>
      </c>
      <c r="M60">
        <f t="shared" si="5"/>
        <v>22</v>
      </c>
    </row>
    <row r="63" spans="1:13" ht="18">
      <c r="A63" s="12" t="s">
        <v>372</v>
      </c>
    </row>
    <row r="65" spans="1:6" ht="45">
      <c r="A65" s="13" t="s">
        <v>373</v>
      </c>
      <c r="B65" s="14" t="s">
        <v>258</v>
      </c>
    </row>
    <row r="66" spans="1:6">
      <c r="A66" s="13" t="s">
        <v>374</v>
      </c>
      <c r="B66" s="14" t="s">
        <v>488</v>
      </c>
    </row>
    <row r="67" spans="1:6" ht="30">
      <c r="A67" s="13" t="s">
        <v>376</v>
      </c>
      <c r="B67" s="14">
        <v>55</v>
      </c>
    </row>
    <row r="68" spans="1:6" ht="30">
      <c r="A68" s="13" t="s">
        <v>377</v>
      </c>
      <c r="B68" s="14">
        <v>4</v>
      </c>
    </row>
    <row r="69" spans="1:6">
      <c r="A69" s="13" t="s">
        <v>378</v>
      </c>
      <c r="B69" s="14">
        <v>55</v>
      </c>
    </row>
    <row r="70" spans="1:6">
      <c r="A70" s="13" t="s">
        <v>379</v>
      </c>
      <c r="B70" s="14">
        <v>0</v>
      </c>
    </row>
    <row r="71" spans="1:6" ht="30">
      <c r="A71" s="13" t="s">
        <v>380</v>
      </c>
      <c r="B71" s="14" t="s">
        <v>462</v>
      </c>
    </row>
    <row r="73" spans="1:6">
      <c r="A73" s="21" t="s">
        <v>382</v>
      </c>
      <c r="B73" s="51" t="s">
        <v>269</v>
      </c>
      <c r="C73" s="51" t="s">
        <v>270</v>
      </c>
      <c r="D73" s="51" t="s">
        <v>271</v>
      </c>
      <c r="E73" s="51" t="s">
        <v>272</v>
      </c>
      <c r="F73" s="51" t="s">
        <v>384</v>
      </c>
    </row>
    <row r="74" spans="1:6" ht="30">
      <c r="A74" s="22" t="s">
        <v>489</v>
      </c>
      <c r="B74" s="52"/>
      <c r="C74" s="52"/>
      <c r="D74" s="52"/>
      <c r="E74" s="52"/>
      <c r="F74" s="52"/>
    </row>
    <row r="75" spans="1:6">
      <c r="A75" s="13" t="s">
        <v>275</v>
      </c>
      <c r="B75" s="17">
        <v>10</v>
      </c>
      <c r="C75" s="17">
        <v>31</v>
      </c>
      <c r="D75" s="17">
        <v>9</v>
      </c>
      <c r="E75" s="17">
        <v>6</v>
      </c>
      <c r="F75" s="17">
        <v>48</v>
      </c>
    </row>
    <row r="76" spans="1:6">
      <c r="A76" s="13" t="s">
        <v>276</v>
      </c>
      <c r="B76" s="17">
        <v>1</v>
      </c>
      <c r="C76" s="17">
        <v>34</v>
      </c>
      <c r="D76" s="17">
        <v>25</v>
      </c>
      <c r="E76" s="17">
        <v>3</v>
      </c>
      <c r="F76" s="17">
        <v>165</v>
      </c>
    </row>
    <row r="77" spans="1:6">
      <c r="A77" s="13" t="s">
        <v>277</v>
      </c>
      <c r="B77" s="17">
        <v>21</v>
      </c>
      <c r="C77" s="17">
        <v>48</v>
      </c>
      <c r="D77" s="17">
        <v>52</v>
      </c>
      <c r="E77" s="17">
        <v>6</v>
      </c>
      <c r="F77" s="17">
        <v>73</v>
      </c>
    </row>
    <row r="78" spans="1:6">
      <c r="A78" s="13" t="s">
        <v>278</v>
      </c>
      <c r="B78" s="17">
        <v>21</v>
      </c>
      <c r="C78" s="17">
        <v>51</v>
      </c>
      <c r="D78" s="17">
        <v>42</v>
      </c>
      <c r="E78" s="17">
        <v>6</v>
      </c>
      <c r="F78" s="17">
        <v>31</v>
      </c>
    </row>
    <row r="79" spans="1:6">
      <c r="A79" s="13" t="s">
        <v>279</v>
      </c>
      <c r="B79" s="17">
        <v>21</v>
      </c>
      <c r="C79" s="17">
        <v>46</v>
      </c>
      <c r="D79" s="17">
        <v>39</v>
      </c>
      <c r="E79" s="17">
        <v>6</v>
      </c>
      <c r="F79" s="17">
        <v>38</v>
      </c>
    </row>
    <row r="80" spans="1:6">
      <c r="A80" s="13" t="s">
        <v>280</v>
      </c>
      <c r="B80" s="17">
        <v>21</v>
      </c>
      <c r="C80" s="17">
        <v>47</v>
      </c>
      <c r="D80" s="17">
        <v>49</v>
      </c>
      <c r="E80" s="17">
        <v>1</v>
      </c>
      <c r="F80" s="17">
        <v>43</v>
      </c>
    </row>
    <row r="81" spans="1:6">
      <c r="A81" s="13" t="s">
        <v>281</v>
      </c>
      <c r="B81" s="17">
        <v>21</v>
      </c>
      <c r="C81" s="17">
        <v>43</v>
      </c>
      <c r="D81" s="17">
        <v>41</v>
      </c>
      <c r="E81" s="17">
        <v>6</v>
      </c>
      <c r="F81" s="17">
        <v>29</v>
      </c>
    </row>
    <row r="82" spans="1:6">
      <c r="A82" s="13" t="s">
        <v>282</v>
      </c>
      <c r="B82" s="17">
        <v>10</v>
      </c>
      <c r="C82" s="17">
        <v>45</v>
      </c>
      <c r="D82" s="17">
        <v>46</v>
      </c>
      <c r="E82" s="17">
        <v>6</v>
      </c>
      <c r="F82" s="17">
        <v>70</v>
      </c>
    </row>
    <row r="83" spans="1:6">
      <c r="A83" s="13" t="s">
        <v>283</v>
      </c>
      <c r="B83" s="17">
        <v>21</v>
      </c>
      <c r="C83" s="17">
        <v>32</v>
      </c>
      <c r="D83" s="17">
        <v>24</v>
      </c>
      <c r="E83" s="17">
        <v>6</v>
      </c>
      <c r="F83" s="17">
        <v>61</v>
      </c>
    </row>
    <row r="84" spans="1:6">
      <c r="A84" s="13" t="s">
        <v>284</v>
      </c>
      <c r="B84" s="17">
        <v>21</v>
      </c>
      <c r="C84" s="17">
        <v>49</v>
      </c>
      <c r="D84" s="17">
        <v>44</v>
      </c>
      <c r="E84" s="17">
        <v>6</v>
      </c>
      <c r="F84" s="17">
        <v>35</v>
      </c>
    </row>
    <row r="85" spans="1:6">
      <c r="A85" s="13" t="s">
        <v>285</v>
      </c>
      <c r="B85" s="17">
        <v>21</v>
      </c>
      <c r="C85" s="17">
        <v>52</v>
      </c>
      <c r="D85" s="17">
        <v>37</v>
      </c>
      <c r="E85" s="17">
        <v>6</v>
      </c>
      <c r="F85" s="17">
        <v>50</v>
      </c>
    </row>
    <row r="86" spans="1:6">
      <c r="A86" s="13" t="s">
        <v>286</v>
      </c>
      <c r="B86" s="17">
        <v>21</v>
      </c>
      <c r="C86" s="17">
        <v>33</v>
      </c>
      <c r="D86" s="17">
        <v>55</v>
      </c>
      <c r="E86" s="17">
        <v>6</v>
      </c>
      <c r="F86" s="17">
        <v>19</v>
      </c>
    </row>
    <row r="87" spans="1:6">
      <c r="A87" s="13" t="s">
        <v>287</v>
      </c>
      <c r="B87" s="17">
        <v>2</v>
      </c>
      <c r="C87" s="17">
        <v>36</v>
      </c>
      <c r="D87" s="17">
        <v>46</v>
      </c>
      <c r="E87" s="17">
        <v>6</v>
      </c>
      <c r="F87" s="17">
        <v>91</v>
      </c>
    </row>
    <row r="88" spans="1:6">
      <c r="A88" s="13" t="s">
        <v>288</v>
      </c>
      <c r="B88" s="17">
        <v>21</v>
      </c>
      <c r="C88" s="17">
        <v>40</v>
      </c>
      <c r="D88" s="17">
        <v>26</v>
      </c>
      <c r="E88" s="17">
        <v>6</v>
      </c>
      <c r="F88" s="17">
        <v>73</v>
      </c>
    </row>
    <row r="89" spans="1:6">
      <c r="A89" s="13" t="s">
        <v>289</v>
      </c>
      <c r="B89" s="17">
        <v>21</v>
      </c>
      <c r="C89" s="17">
        <v>42</v>
      </c>
      <c r="D89" s="17">
        <v>10</v>
      </c>
      <c r="E89" s="17">
        <v>6</v>
      </c>
      <c r="F89" s="17">
        <v>34</v>
      </c>
    </row>
    <row r="90" spans="1:6">
      <c r="A90" s="13" t="s">
        <v>290</v>
      </c>
      <c r="B90" s="17">
        <v>21</v>
      </c>
      <c r="C90" s="17">
        <v>39</v>
      </c>
      <c r="D90" s="17">
        <v>7</v>
      </c>
      <c r="E90" s="17">
        <v>6</v>
      </c>
      <c r="F90" s="17">
        <v>30</v>
      </c>
    </row>
    <row r="91" spans="1:6">
      <c r="A91" s="13" t="s">
        <v>291</v>
      </c>
      <c r="B91" s="17">
        <v>21</v>
      </c>
      <c r="C91" s="17">
        <v>37</v>
      </c>
      <c r="D91" s="17">
        <v>36</v>
      </c>
      <c r="E91" s="17">
        <v>6</v>
      </c>
      <c r="F91" s="17">
        <v>40</v>
      </c>
    </row>
    <row r="92" spans="1:6">
      <c r="A92" s="13" t="s">
        <v>292</v>
      </c>
      <c r="B92" s="17">
        <v>10</v>
      </c>
      <c r="C92" s="17">
        <v>38</v>
      </c>
      <c r="D92" s="17">
        <v>34</v>
      </c>
      <c r="E92" s="17">
        <v>6</v>
      </c>
      <c r="F92" s="17">
        <v>28</v>
      </c>
    </row>
    <row r="93" spans="1:6">
      <c r="A93" s="13" t="s">
        <v>293</v>
      </c>
      <c r="B93" s="17">
        <v>10</v>
      </c>
      <c r="C93" s="17">
        <v>41</v>
      </c>
      <c r="D93" s="17">
        <v>35</v>
      </c>
      <c r="E93" s="17">
        <v>6</v>
      </c>
      <c r="F93" s="17">
        <v>112</v>
      </c>
    </row>
    <row r="94" spans="1:6">
      <c r="A94" s="13" t="s">
        <v>294</v>
      </c>
      <c r="B94" s="17">
        <v>5</v>
      </c>
      <c r="C94" s="17">
        <v>35</v>
      </c>
      <c r="D94" s="17">
        <v>40</v>
      </c>
      <c r="E94" s="17">
        <v>6</v>
      </c>
      <c r="F94" s="17">
        <v>42</v>
      </c>
    </row>
    <row r="95" spans="1:6">
      <c r="A95" s="13" t="s">
        <v>295</v>
      </c>
      <c r="B95" s="17">
        <v>21</v>
      </c>
      <c r="C95" s="17">
        <v>44</v>
      </c>
      <c r="D95" s="17">
        <v>32</v>
      </c>
      <c r="E95" s="17">
        <v>6</v>
      </c>
      <c r="F95" s="17">
        <v>32</v>
      </c>
    </row>
    <row r="96" spans="1:6">
      <c r="A96" s="13" t="s">
        <v>296</v>
      </c>
      <c r="B96" s="17">
        <v>21</v>
      </c>
      <c r="C96" s="17">
        <v>50</v>
      </c>
      <c r="D96" s="17">
        <v>10</v>
      </c>
      <c r="E96" s="17">
        <v>6</v>
      </c>
      <c r="F96" s="17">
        <v>17</v>
      </c>
    </row>
    <row r="97" spans="1:6">
      <c r="A97" s="13" t="s">
        <v>297</v>
      </c>
      <c r="B97" s="17">
        <v>2</v>
      </c>
      <c r="C97" s="17">
        <v>1</v>
      </c>
      <c r="D97" s="17">
        <v>38</v>
      </c>
      <c r="E97" s="17">
        <v>6</v>
      </c>
      <c r="F97" s="17">
        <v>37</v>
      </c>
    </row>
    <row r="98" spans="1:6">
      <c r="A98" s="13" t="s">
        <v>298</v>
      </c>
      <c r="B98" s="17">
        <v>5</v>
      </c>
      <c r="C98" s="17">
        <v>24</v>
      </c>
      <c r="D98" s="17">
        <v>48</v>
      </c>
      <c r="E98" s="17">
        <v>6</v>
      </c>
      <c r="F98" s="17">
        <v>77</v>
      </c>
    </row>
    <row r="99" spans="1:6">
      <c r="A99" s="13" t="s">
        <v>299</v>
      </c>
      <c r="B99" s="17">
        <v>21</v>
      </c>
      <c r="C99" s="17">
        <v>28</v>
      </c>
      <c r="D99" s="17">
        <v>45</v>
      </c>
      <c r="E99" s="17">
        <v>6</v>
      </c>
      <c r="F99" s="17">
        <v>32</v>
      </c>
    </row>
    <row r="100" spans="1:6">
      <c r="A100" s="13" t="s">
        <v>300</v>
      </c>
      <c r="B100" s="17">
        <v>21</v>
      </c>
      <c r="C100" s="17">
        <v>23</v>
      </c>
      <c r="D100" s="17">
        <v>32</v>
      </c>
      <c r="E100" s="17">
        <v>6</v>
      </c>
      <c r="F100" s="17">
        <v>16</v>
      </c>
    </row>
    <row r="101" spans="1:6">
      <c r="A101" s="13" t="s">
        <v>301</v>
      </c>
      <c r="B101" s="17">
        <v>21</v>
      </c>
      <c r="C101" s="17">
        <v>29</v>
      </c>
      <c r="D101" s="17">
        <v>14</v>
      </c>
      <c r="E101" s="17">
        <v>6</v>
      </c>
      <c r="F101" s="17">
        <v>31</v>
      </c>
    </row>
    <row r="102" spans="1:6">
      <c r="A102" s="13" t="s">
        <v>302</v>
      </c>
      <c r="B102" s="17">
        <v>21</v>
      </c>
      <c r="C102" s="17">
        <v>21</v>
      </c>
      <c r="D102" s="17">
        <v>54</v>
      </c>
      <c r="E102" s="17">
        <v>6</v>
      </c>
      <c r="F102" s="17">
        <v>18</v>
      </c>
    </row>
    <row r="103" spans="1:6">
      <c r="A103" s="13" t="s">
        <v>303</v>
      </c>
      <c r="B103" s="17">
        <v>5</v>
      </c>
      <c r="C103" s="17">
        <v>26</v>
      </c>
      <c r="D103" s="17">
        <v>50</v>
      </c>
      <c r="E103" s="17">
        <v>6</v>
      </c>
      <c r="F103" s="17">
        <v>19</v>
      </c>
    </row>
    <row r="104" spans="1:6">
      <c r="A104" s="13" t="s">
        <v>304</v>
      </c>
      <c r="B104" s="17">
        <v>10</v>
      </c>
      <c r="C104" s="17">
        <v>25</v>
      </c>
      <c r="D104" s="17">
        <v>53</v>
      </c>
      <c r="E104" s="17">
        <v>6</v>
      </c>
      <c r="F104" s="17">
        <v>41</v>
      </c>
    </row>
    <row r="105" spans="1:6">
      <c r="A105" s="13" t="s">
        <v>305</v>
      </c>
      <c r="B105" s="17">
        <v>10</v>
      </c>
      <c r="C105" s="17">
        <v>22</v>
      </c>
      <c r="D105" s="17">
        <v>51</v>
      </c>
      <c r="E105" s="17">
        <v>6</v>
      </c>
      <c r="F105" s="17">
        <v>26</v>
      </c>
    </row>
    <row r="106" spans="1:6">
      <c r="A106" s="13" t="s">
        <v>306</v>
      </c>
      <c r="B106" s="17">
        <v>21</v>
      </c>
      <c r="C106" s="17">
        <v>30</v>
      </c>
      <c r="D106" s="17">
        <v>17</v>
      </c>
      <c r="E106" s="17">
        <v>6</v>
      </c>
      <c r="F106" s="17">
        <v>15</v>
      </c>
    </row>
    <row r="107" spans="1:6">
      <c r="A107" s="13" t="s">
        <v>307</v>
      </c>
      <c r="B107" s="17">
        <v>21</v>
      </c>
      <c r="C107" s="17">
        <v>27</v>
      </c>
      <c r="D107" s="17">
        <v>31</v>
      </c>
      <c r="E107" s="17">
        <v>6</v>
      </c>
      <c r="F107" s="17">
        <v>13</v>
      </c>
    </row>
    <row r="108" spans="1:6">
      <c r="A108" s="13" t="s">
        <v>308</v>
      </c>
      <c r="B108" s="17">
        <v>10</v>
      </c>
      <c r="C108" s="17">
        <v>3</v>
      </c>
      <c r="D108" s="17">
        <v>43</v>
      </c>
      <c r="E108" s="17">
        <v>6</v>
      </c>
      <c r="F108" s="17">
        <v>46</v>
      </c>
    </row>
    <row r="109" spans="1:6">
      <c r="A109" s="13" t="s">
        <v>309</v>
      </c>
      <c r="B109" s="17">
        <v>2</v>
      </c>
      <c r="C109" s="17">
        <v>14</v>
      </c>
      <c r="D109" s="17">
        <v>23</v>
      </c>
      <c r="E109" s="17">
        <v>6</v>
      </c>
      <c r="F109" s="17">
        <v>117</v>
      </c>
    </row>
    <row r="110" spans="1:6">
      <c r="A110" s="13" t="s">
        <v>310</v>
      </c>
      <c r="B110" s="17">
        <v>21</v>
      </c>
      <c r="C110" s="17">
        <v>8</v>
      </c>
      <c r="D110" s="17">
        <v>16</v>
      </c>
      <c r="E110" s="17">
        <v>3</v>
      </c>
      <c r="F110" s="17">
        <v>41</v>
      </c>
    </row>
    <row r="111" spans="1:6">
      <c r="A111" s="13" t="s">
        <v>311</v>
      </c>
      <c r="B111" s="17">
        <v>21</v>
      </c>
      <c r="C111" s="17">
        <v>53</v>
      </c>
      <c r="D111" s="17">
        <v>1</v>
      </c>
      <c r="E111" s="17">
        <v>6</v>
      </c>
      <c r="F111" s="17">
        <v>14</v>
      </c>
    </row>
    <row r="112" spans="1:6">
      <c r="A112" s="13" t="s">
        <v>312</v>
      </c>
      <c r="B112" s="17">
        <v>21</v>
      </c>
      <c r="C112" s="17">
        <v>15</v>
      </c>
      <c r="D112" s="17">
        <v>14</v>
      </c>
      <c r="E112" s="17">
        <v>6</v>
      </c>
      <c r="F112" s="17">
        <v>31</v>
      </c>
    </row>
    <row r="113" spans="1:6">
      <c r="A113" s="13" t="s">
        <v>313</v>
      </c>
      <c r="B113" s="17">
        <v>21</v>
      </c>
      <c r="C113" s="17">
        <v>19</v>
      </c>
      <c r="D113" s="17">
        <v>8</v>
      </c>
      <c r="E113" s="17">
        <v>6</v>
      </c>
      <c r="F113" s="17">
        <v>19</v>
      </c>
    </row>
    <row r="114" spans="1:6">
      <c r="A114" s="13" t="s">
        <v>314</v>
      </c>
      <c r="B114" s="17">
        <v>21</v>
      </c>
      <c r="C114" s="17">
        <v>15</v>
      </c>
      <c r="D114" s="17">
        <v>20</v>
      </c>
      <c r="E114" s="17">
        <v>6</v>
      </c>
      <c r="F114" s="17">
        <v>46</v>
      </c>
    </row>
    <row r="115" spans="1:6">
      <c r="A115" s="13" t="s">
        <v>315</v>
      </c>
      <c r="B115" s="17">
        <v>21</v>
      </c>
      <c r="C115" s="17">
        <v>13</v>
      </c>
      <c r="D115" s="17">
        <v>29</v>
      </c>
      <c r="E115" s="17">
        <v>6</v>
      </c>
      <c r="F115" s="17">
        <v>75</v>
      </c>
    </row>
    <row r="116" spans="1:6">
      <c r="A116" s="13" t="s">
        <v>316</v>
      </c>
      <c r="B116" s="17">
        <v>5</v>
      </c>
      <c r="C116" s="17">
        <v>17</v>
      </c>
      <c r="D116" s="17">
        <v>21</v>
      </c>
      <c r="E116" s="17">
        <v>6</v>
      </c>
      <c r="F116" s="17">
        <v>59</v>
      </c>
    </row>
    <row r="117" spans="1:6">
      <c r="A117" s="13" t="s">
        <v>317</v>
      </c>
      <c r="B117" s="17">
        <v>21</v>
      </c>
      <c r="C117" s="17">
        <v>18</v>
      </c>
      <c r="D117" s="17">
        <v>5</v>
      </c>
      <c r="E117" s="17">
        <v>3</v>
      </c>
      <c r="F117" s="17">
        <v>21</v>
      </c>
    </row>
    <row r="118" spans="1:6">
      <c r="A118" s="13" t="s">
        <v>318</v>
      </c>
      <c r="B118" s="17">
        <v>21</v>
      </c>
      <c r="C118" s="17">
        <v>53</v>
      </c>
      <c r="D118" s="17">
        <v>1</v>
      </c>
      <c r="E118" s="17">
        <v>6</v>
      </c>
      <c r="F118" s="17">
        <v>9</v>
      </c>
    </row>
    <row r="119" spans="1:6">
      <c r="A119" s="13" t="s">
        <v>319</v>
      </c>
      <c r="B119" s="17">
        <v>5</v>
      </c>
      <c r="C119" s="17">
        <v>2</v>
      </c>
      <c r="D119" s="17">
        <v>27</v>
      </c>
      <c r="E119" s="17">
        <v>6</v>
      </c>
      <c r="F119" s="17">
        <v>72</v>
      </c>
    </row>
    <row r="120" spans="1:6">
      <c r="A120" s="13" t="s">
        <v>320</v>
      </c>
      <c r="B120" s="17">
        <v>10</v>
      </c>
      <c r="C120" s="17">
        <v>5</v>
      </c>
      <c r="D120" s="17">
        <v>12</v>
      </c>
      <c r="E120" s="17">
        <v>6</v>
      </c>
      <c r="F120" s="17">
        <v>133</v>
      </c>
    </row>
    <row r="121" spans="1:6">
      <c r="A121" s="13" t="s">
        <v>321</v>
      </c>
      <c r="B121" s="17">
        <v>21</v>
      </c>
      <c r="C121" s="17">
        <v>11</v>
      </c>
      <c r="D121" s="17">
        <v>19</v>
      </c>
      <c r="E121" s="17">
        <v>2</v>
      </c>
      <c r="F121" s="17">
        <v>42</v>
      </c>
    </row>
    <row r="122" spans="1:6">
      <c r="A122" s="13" t="s">
        <v>322</v>
      </c>
      <c r="B122" s="17">
        <v>10</v>
      </c>
      <c r="C122" s="17">
        <v>20</v>
      </c>
      <c r="D122" s="17">
        <v>4</v>
      </c>
      <c r="E122" s="17">
        <v>6</v>
      </c>
      <c r="F122" s="17">
        <v>15</v>
      </c>
    </row>
    <row r="123" spans="1:6">
      <c r="A123" s="13" t="s">
        <v>323</v>
      </c>
      <c r="B123" s="17">
        <v>21</v>
      </c>
      <c r="C123" s="17">
        <v>4</v>
      </c>
      <c r="D123" s="17">
        <v>13</v>
      </c>
      <c r="E123" s="17">
        <v>6</v>
      </c>
      <c r="F123" s="17">
        <v>32</v>
      </c>
    </row>
    <row r="124" spans="1:6">
      <c r="A124" s="13" t="s">
        <v>324</v>
      </c>
      <c r="B124" s="17">
        <v>21</v>
      </c>
      <c r="C124" s="17">
        <v>9</v>
      </c>
      <c r="D124" s="17">
        <v>6</v>
      </c>
      <c r="E124" s="17">
        <v>6</v>
      </c>
      <c r="F124" s="17">
        <v>17</v>
      </c>
    </row>
    <row r="125" spans="1:6">
      <c r="A125" s="13" t="s">
        <v>325</v>
      </c>
      <c r="B125" s="17">
        <v>21</v>
      </c>
      <c r="C125" s="17">
        <v>10</v>
      </c>
      <c r="D125" s="17">
        <v>28</v>
      </c>
      <c r="E125" s="17">
        <v>6</v>
      </c>
      <c r="F125" s="17">
        <v>48</v>
      </c>
    </row>
    <row r="126" spans="1:6">
      <c r="A126" s="13" t="s">
        <v>326</v>
      </c>
      <c r="B126" s="17">
        <v>10</v>
      </c>
      <c r="C126" s="17">
        <v>6</v>
      </c>
      <c r="D126" s="17">
        <v>22</v>
      </c>
      <c r="E126" s="17">
        <v>6</v>
      </c>
      <c r="F126" s="17">
        <v>81</v>
      </c>
    </row>
    <row r="127" spans="1:6">
      <c r="A127" s="13" t="s">
        <v>327</v>
      </c>
      <c r="B127" s="17">
        <v>10</v>
      </c>
      <c r="C127" s="17">
        <v>6</v>
      </c>
      <c r="D127" s="17">
        <v>30</v>
      </c>
      <c r="E127" s="17">
        <v>6</v>
      </c>
      <c r="F127" s="17">
        <v>63</v>
      </c>
    </row>
    <row r="128" spans="1:6">
      <c r="A128" s="13" t="s">
        <v>328</v>
      </c>
      <c r="B128" s="17">
        <v>21</v>
      </c>
      <c r="C128" s="17">
        <v>12</v>
      </c>
      <c r="D128" s="17">
        <v>18</v>
      </c>
      <c r="E128" s="17">
        <v>6</v>
      </c>
      <c r="F128" s="17">
        <v>19</v>
      </c>
    </row>
    <row r="129" spans="1:6">
      <c r="A129" s="13" t="s">
        <v>329</v>
      </c>
      <c r="B129" s="17">
        <v>21</v>
      </c>
      <c r="C129" s="17">
        <v>53</v>
      </c>
      <c r="D129" s="17">
        <v>1</v>
      </c>
      <c r="E129" s="17">
        <v>6</v>
      </c>
      <c r="F129" s="17">
        <v>22</v>
      </c>
    </row>
    <row r="131" spans="1:6">
      <c r="A131" s="21" t="s">
        <v>385</v>
      </c>
      <c r="B131" s="51" t="s">
        <v>269</v>
      </c>
      <c r="C131" s="51" t="s">
        <v>270</v>
      </c>
      <c r="D131" s="51" t="s">
        <v>271</v>
      </c>
      <c r="E131" s="51" t="s">
        <v>272</v>
      </c>
    </row>
    <row r="132" spans="1:6" ht="30">
      <c r="A132" s="22" t="s">
        <v>489</v>
      </c>
      <c r="B132" s="52"/>
      <c r="C132" s="52"/>
      <c r="D132" s="52"/>
      <c r="E132" s="52"/>
    </row>
    <row r="133" spans="1:6" ht="45">
      <c r="A133" s="13" t="s">
        <v>331</v>
      </c>
      <c r="B133" s="17" t="s">
        <v>490</v>
      </c>
      <c r="C133" s="17" t="s">
        <v>491</v>
      </c>
      <c r="D133" s="17" t="s">
        <v>492</v>
      </c>
      <c r="E133" s="17" t="s">
        <v>493</v>
      </c>
    </row>
    <row r="134" spans="1:6" ht="45">
      <c r="A134" s="13" t="s">
        <v>337</v>
      </c>
      <c r="B134" s="17" t="s">
        <v>494</v>
      </c>
      <c r="C134" s="17" t="s">
        <v>491</v>
      </c>
      <c r="D134" s="17" t="s">
        <v>492</v>
      </c>
      <c r="E134" s="17" t="s">
        <v>495</v>
      </c>
    </row>
    <row r="135" spans="1:6" ht="45">
      <c r="A135" s="13" t="s">
        <v>342</v>
      </c>
      <c r="B135" s="17" t="s">
        <v>496</v>
      </c>
      <c r="C135" s="17" t="s">
        <v>491</v>
      </c>
      <c r="D135" s="17" t="s">
        <v>492</v>
      </c>
      <c r="E135" s="17" t="s">
        <v>497</v>
      </c>
    </row>
    <row r="136" spans="1:6" ht="45">
      <c r="A136" s="13" t="s">
        <v>347</v>
      </c>
      <c r="B136" s="17" t="s">
        <v>496</v>
      </c>
      <c r="C136" s="17" t="s">
        <v>491</v>
      </c>
      <c r="D136" s="17" t="s">
        <v>492</v>
      </c>
      <c r="E136" s="17" t="s">
        <v>498</v>
      </c>
    </row>
    <row r="137" spans="1:6" ht="45">
      <c r="A137" s="13" t="s">
        <v>352</v>
      </c>
      <c r="B137" s="17" t="s">
        <v>496</v>
      </c>
      <c r="C137" s="17" t="s">
        <v>491</v>
      </c>
      <c r="D137" s="17" t="s">
        <v>492</v>
      </c>
      <c r="E137" s="17" t="s">
        <v>498</v>
      </c>
    </row>
    <row r="138" spans="1:6" ht="45">
      <c r="A138" s="13" t="s">
        <v>357</v>
      </c>
      <c r="B138" s="17" t="s">
        <v>499</v>
      </c>
      <c r="C138" s="17" t="s">
        <v>500</v>
      </c>
      <c r="D138" s="17" t="s">
        <v>492</v>
      </c>
      <c r="E138" s="17" t="s">
        <v>498</v>
      </c>
    </row>
    <row r="139" spans="1:6" ht="45">
      <c r="A139" s="13" t="s">
        <v>392</v>
      </c>
      <c r="B139" s="17" t="s">
        <v>499</v>
      </c>
      <c r="C139" s="17" t="s">
        <v>500</v>
      </c>
      <c r="D139" s="17" t="s">
        <v>492</v>
      </c>
      <c r="E139" s="17" t="s">
        <v>358</v>
      </c>
    </row>
    <row r="140" spans="1:6" ht="45">
      <c r="A140" s="13" t="s">
        <v>393</v>
      </c>
      <c r="B140" s="17" t="s">
        <v>499</v>
      </c>
      <c r="C140" s="17" t="s">
        <v>500</v>
      </c>
      <c r="D140" s="17" t="s">
        <v>492</v>
      </c>
      <c r="E140" s="17" t="s">
        <v>358</v>
      </c>
    </row>
    <row r="141" spans="1:6" ht="45">
      <c r="A141" s="13" t="s">
        <v>395</v>
      </c>
      <c r="B141" s="17" t="s">
        <v>499</v>
      </c>
      <c r="C141" s="17" t="s">
        <v>501</v>
      </c>
      <c r="D141" s="17" t="s">
        <v>492</v>
      </c>
      <c r="E141" s="17" t="s">
        <v>358</v>
      </c>
    </row>
    <row r="142" spans="1:6" ht="45">
      <c r="A142" s="13" t="s">
        <v>396</v>
      </c>
      <c r="B142" s="17" t="s">
        <v>499</v>
      </c>
      <c r="C142" s="17" t="s">
        <v>501</v>
      </c>
      <c r="D142" s="17" t="s">
        <v>492</v>
      </c>
      <c r="E142" s="17" t="s">
        <v>358</v>
      </c>
    </row>
    <row r="143" spans="1:6" ht="45">
      <c r="A143" s="13" t="s">
        <v>397</v>
      </c>
      <c r="B143" s="17" t="s">
        <v>358</v>
      </c>
      <c r="C143" s="17" t="s">
        <v>501</v>
      </c>
      <c r="D143" s="17" t="s">
        <v>492</v>
      </c>
      <c r="E143" s="17" t="s">
        <v>358</v>
      </c>
    </row>
    <row r="144" spans="1:6" ht="45">
      <c r="A144" s="13" t="s">
        <v>398</v>
      </c>
      <c r="B144" s="17" t="s">
        <v>358</v>
      </c>
      <c r="C144" s="17" t="s">
        <v>501</v>
      </c>
      <c r="D144" s="17" t="s">
        <v>492</v>
      </c>
      <c r="E144" s="17" t="s">
        <v>358</v>
      </c>
    </row>
    <row r="145" spans="1:5" ht="45">
      <c r="A145" s="13" t="s">
        <v>399</v>
      </c>
      <c r="B145" s="17" t="s">
        <v>358</v>
      </c>
      <c r="C145" s="17" t="s">
        <v>501</v>
      </c>
      <c r="D145" s="17" t="s">
        <v>492</v>
      </c>
      <c r="E145" s="17" t="s">
        <v>358</v>
      </c>
    </row>
    <row r="146" spans="1:5" ht="45">
      <c r="A146" s="13" t="s">
        <v>400</v>
      </c>
      <c r="B146" s="17" t="s">
        <v>358</v>
      </c>
      <c r="C146" s="17" t="s">
        <v>501</v>
      </c>
      <c r="D146" s="17" t="s">
        <v>492</v>
      </c>
      <c r="E146" s="17" t="s">
        <v>358</v>
      </c>
    </row>
    <row r="147" spans="1:5" ht="45">
      <c r="A147" s="13" t="s">
        <v>401</v>
      </c>
      <c r="B147" s="17" t="s">
        <v>358</v>
      </c>
      <c r="C147" s="17" t="s">
        <v>502</v>
      </c>
      <c r="D147" s="17" t="s">
        <v>492</v>
      </c>
      <c r="E147" s="17" t="s">
        <v>358</v>
      </c>
    </row>
    <row r="148" spans="1:5" ht="45">
      <c r="A148" s="13" t="s">
        <v>402</v>
      </c>
      <c r="B148" s="17" t="s">
        <v>358</v>
      </c>
      <c r="C148" s="17" t="s">
        <v>502</v>
      </c>
      <c r="D148" s="17" t="s">
        <v>492</v>
      </c>
      <c r="E148" s="17" t="s">
        <v>358</v>
      </c>
    </row>
    <row r="149" spans="1:5" ht="45">
      <c r="A149" s="13" t="s">
        <v>403</v>
      </c>
      <c r="B149" s="17" t="s">
        <v>358</v>
      </c>
      <c r="C149" s="17" t="s">
        <v>502</v>
      </c>
      <c r="D149" s="17" t="s">
        <v>492</v>
      </c>
      <c r="E149" s="17" t="s">
        <v>358</v>
      </c>
    </row>
    <row r="150" spans="1:5" ht="45">
      <c r="A150" s="13" t="s">
        <v>404</v>
      </c>
      <c r="B150" s="17" t="s">
        <v>358</v>
      </c>
      <c r="C150" s="17" t="s">
        <v>502</v>
      </c>
      <c r="D150" s="17" t="s">
        <v>492</v>
      </c>
      <c r="E150" s="17" t="s">
        <v>358</v>
      </c>
    </row>
    <row r="151" spans="1:5" ht="45">
      <c r="A151" s="13" t="s">
        <v>405</v>
      </c>
      <c r="B151" s="17" t="s">
        <v>358</v>
      </c>
      <c r="C151" s="17" t="s">
        <v>502</v>
      </c>
      <c r="D151" s="17" t="s">
        <v>492</v>
      </c>
      <c r="E151" s="17" t="s">
        <v>358</v>
      </c>
    </row>
    <row r="152" spans="1:5" ht="45">
      <c r="A152" s="13" t="s">
        <v>406</v>
      </c>
      <c r="B152" s="17" t="s">
        <v>358</v>
      </c>
      <c r="C152" s="17" t="s">
        <v>503</v>
      </c>
      <c r="D152" s="17" t="s">
        <v>492</v>
      </c>
      <c r="E152" s="17" t="s">
        <v>358</v>
      </c>
    </row>
    <row r="153" spans="1:5" ht="45">
      <c r="A153" s="13" t="s">
        <v>407</v>
      </c>
      <c r="B153" s="17" t="s">
        <v>358</v>
      </c>
      <c r="C153" s="17" t="s">
        <v>503</v>
      </c>
      <c r="D153" s="17" t="s">
        <v>492</v>
      </c>
      <c r="E153" s="17" t="s">
        <v>358</v>
      </c>
    </row>
    <row r="154" spans="1:5" ht="45">
      <c r="A154" s="13" t="s">
        <v>408</v>
      </c>
      <c r="B154" s="17" t="s">
        <v>358</v>
      </c>
      <c r="C154" s="17" t="s">
        <v>503</v>
      </c>
      <c r="D154" s="17" t="s">
        <v>492</v>
      </c>
      <c r="E154" s="17" t="s">
        <v>358</v>
      </c>
    </row>
    <row r="155" spans="1:5" ht="45">
      <c r="A155" s="13" t="s">
        <v>409</v>
      </c>
      <c r="B155" s="17" t="s">
        <v>358</v>
      </c>
      <c r="C155" s="17" t="s">
        <v>503</v>
      </c>
      <c r="D155" s="17" t="s">
        <v>492</v>
      </c>
      <c r="E155" s="17" t="s">
        <v>358</v>
      </c>
    </row>
    <row r="156" spans="1:5" ht="45">
      <c r="A156" s="13" t="s">
        <v>410</v>
      </c>
      <c r="B156" s="17" t="s">
        <v>358</v>
      </c>
      <c r="C156" s="17" t="s">
        <v>503</v>
      </c>
      <c r="D156" s="17" t="s">
        <v>492</v>
      </c>
      <c r="E156" s="17" t="s">
        <v>358</v>
      </c>
    </row>
    <row r="157" spans="1:5" ht="45">
      <c r="A157" s="13" t="s">
        <v>411</v>
      </c>
      <c r="B157" s="17" t="s">
        <v>358</v>
      </c>
      <c r="C157" s="17" t="s">
        <v>503</v>
      </c>
      <c r="D157" s="17" t="s">
        <v>492</v>
      </c>
      <c r="E157" s="17" t="s">
        <v>358</v>
      </c>
    </row>
    <row r="158" spans="1:5" ht="45">
      <c r="A158" s="13" t="s">
        <v>412</v>
      </c>
      <c r="B158" s="17" t="s">
        <v>358</v>
      </c>
      <c r="C158" s="17" t="s">
        <v>503</v>
      </c>
      <c r="D158" s="17" t="s">
        <v>492</v>
      </c>
      <c r="E158" s="17" t="s">
        <v>358</v>
      </c>
    </row>
    <row r="159" spans="1:5" ht="45">
      <c r="A159" s="13" t="s">
        <v>413</v>
      </c>
      <c r="B159" s="17" t="s">
        <v>358</v>
      </c>
      <c r="C159" s="17" t="s">
        <v>503</v>
      </c>
      <c r="D159" s="17" t="s">
        <v>492</v>
      </c>
      <c r="E159" s="17" t="s">
        <v>358</v>
      </c>
    </row>
    <row r="160" spans="1:5" ht="45">
      <c r="A160" s="13" t="s">
        <v>414</v>
      </c>
      <c r="B160" s="17" t="s">
        <v>358</v>
      </c>
      <c r="C160" s="17" t="s">
        <v>503</v>
      </c>
      <c r="D160" s="17" t="s">
        <v>492</v>
      </c>
      <c r="E160" s="17" t="s">
        <v>358</v>
      </c>
    </row>
    <row r="161" spans="1:5" ht="45">
      <c r="A161" s="13" t="s">
        <v>415</v>
      </c>
      <c r="B161" s="17" t="s">
        <v>358</v>
      </c>
      <c r="C161" s="17" t="s">
        <v>503</v>
      </c>
      <c r="D161" s="17" t="s">
        <v>492</v>
      </c>
      <c r="E161" s="17" t="s">
        <v>358</v>
      </c>
    </row>
    <row r="162" spans="1:5" ht="45">
      <c r="A162" s="13" t="s">
        <v>416</v>
      </c>
      <c r="B162" s="17" t="s">
        <v>358</v>
      </c>
      <c r="C162" s="17" t="s">
        <v>503</v>
      </c>
      <c r="D162" s="17" t="s">
        <v>492</v>
      </c>
      <c r="E162" s="17" t="s">
        <v>358</v>
      </c>
    </row>
    <row r="163" spans="1:5" ht="45">
      <c r="A163" s="13" t="s">
        <v>417</v>
      </c>
      <c r="B163" s="17" t="s">
        <v>358</v>
      </c>
      <c r="C163" s="17" t="s">
        <v>503</v>
      </c>
      <c r="D163" s="17" t="s">
        <v>504</v>
      </c>
      <c r="E163" s="17" t="s">
        <v>358</v>
      </c>
    </row>
    <row r="164" spans="1:5" ht="45">
      <c r="A164" s="13" t="s">
        <v>418</v>
      </c>
      <c r="B164" s="17" t="s">
        <v>358</v>
      </c>
      <c r="C164" s="17" t="s">
        <v>503</v>
      </c>
      <c r="D164" s="17" t="s">
        <v>504</v>
      </c>
      <c r="E164" s="17" t="s">
        <v>358</v>
      </c>
    </row>
    <row r="165" spans="1:5" ht="45">
      <c r="A165" s="13" t="s">
        <v>419</v>
      </c>
      <c r="B165" s="17" t="s">
        <v>358</v>
      </c>
      <c r="C165" s="17" t="s">
        <v>503</v>
      </c>
      <c r="D165" s="17" t="s">
        <v>504</v>
      </c>
      <c r="E165" s="17" t="s">
        <v>358</v>
      </c>
    </row>
    <row r="166" spans="1:5" ht="45">
      <c r="A166" s="13" t="s">
        <v>420</v>
      </c>
      <c r="B166" s="17" t="s">
        <v>358</v>
      </c>
      <c r="C166" s="17" t="s">
        <v>503</v>
      </c>
      <c r="D166" s="17" t="s">
        <v>504</v>
      </c>
      <c r="E166" s="17" t="s">
        <v>358</v>
      </c>
    </row>
    <row r="167" spans="1:5" ht="45">
      <c r="A167" s="13" t="s">
        <v>421</v>
      </c>
      <c r="B167" s="17" t="s">
        <v>358</v>
      </c>
      <c r="C167" s="17" t="s">
        <v>503</v>
      </c>
      <c r="D167" s="17" t="s">
        <v>504</v>
      </c>
      <c r="E167" s="17" t="s">
        <v>358</v>
      </c>
    </row>
    <row r="168" spans="1:5" ht="45">
      <c r="A168" s="13" t="s">
        <v>422</v>
      </c>
      <c r="B168" s="17" t="s">
        <v>358</v>
      </c>
      <c r="C168" s="17" t="s">
        <v>503</v>
      </c>
      <c r="D168" s="17" t="s">
        <v>504</v>
      </c>
      <c r="E168" s="17" t="s">
        <v>358</v>
      </c>
    </row>
    <row r="169" spans="1:5" ht="45">
      <c r="A169" s="13" t="s">
        <v>423</v>
      </c>
      <c r="B169" s="17" t="s">
        <v>358</v>
      </c>
      <c r="C169" s="17" t="s">
        <v>503</v>
      </c>
      <c r="D169" s="17" t="s">
        <v>504</v>
      </c>
      <c r="E169" s="17" t="s">
        <v>358</v>
      </c>
    </row>
    <row r="170" spans="1:5" ht="45">
      <c r="A170" s="13" t="s">
        <v>424</v>
      </c>
      <c r="B170" s="17" t="s">
        <v>358</v>
      </c>
      <c r="C170" s="17" t="s">
        <v>503</v>
      </c>
      <c r="D170" s="17" t="s">
        <v>504</v>
      </c>
      <c r="E170" s="17" t="s">
        <v>358</v>
      </c>
    </row>
    <row r="171" spans="1:5" ht="45">
      <c r="A171" s="13" t="s">
        <v>425</v>
      </c>
      <c r="B171" s="17" t="s">
        <v>358</v>
      </c>
      <c r="C171" s="17" t="s">
        <v>503</v>
      </c>
      <c r="D171" s="17" t="s">
        <v>504</v>
      </c>
      <c r="E171" s="17" t="s">
        <v>358</v>
      </c>
    </row>
    <row r="172" spans="1:5" ht="45">
      <c r="A172" s="13" t="s">
        <v>426</v>
      </c>
      <c r="B172" s="17" t="s">
        <v>358</v>
      </c>
      <c r="C172" s="17" t="s">
        <v>503</v>
      </c>
      <c r="D172" s="17" t="s">
        <v>504</v>
      </c>
      <c r="E172" s="17" t="s">
        <v>358</v>
      </c>
    </row>
    <row r="173" spans="1:5" ht="45">
      <c r="A173" s="13" t="s">
        <v>427</v>
      </c>
      <c r="B173" s="17" t="s">
        <v>358</v>
      </c>
      <c r="C173" s="17" t="s">
        <v>503</v>
      </c>
      <c r="D173" s="17" t="s">
        <v>504</v>
      </c>
      <c r="E173" s="17" t="s">
        <v>358</v>
      </c>
    </row>
    <row r="174" spans="1:5" ht="45">
      <c r="A174" s="13" t="s">
        <v>428</v>
      </c>
      <c r="B174" s="17" t="s">
        <v>358</v>
      </c>
      <c r="C174" s="17" t="s">
        <v>503</v>
      </c>
      <c r="D174" s="17" t="s">
        <v>504</v>
      </c>
      <c r="E174" s="17" t="s">
        <v>358</v>
      </c>
    </row>
    <row r="175" spans="1:5" ht="45">
      <c r="A175" s="13" t="s">
        <v>429</v>
      </c>
      <c r="B175" s="17" t="s">
        <v>358</v>
      </c>
      <c r="C175" s="17" t="s">
        <v>503</v>
      </c>
      <c r="D175" s="17" t="s">
        <v>504</v>
      </c>
      <c r="E175" s="17" t="s">
        <v>358</v>
      </c>
    </row>
    <row r="176" spans="1:5" ht="45">
      <c r="A176" s="13" t="s">
        <v>430</v>
      </c>
      <c r="B176" s="17" t="s">
        <v>358</v>
      </c>
      <c r="C176" s="17" t="s">
        <v>503</v>
      </c>
      <c r="D176" s="17" t="s">
        <v>504</v>
      </c>
      <c r="E176" s="17" t="s">
        <v>358</v>
      </c>
    </row>
    <row r="177" spans="1:5" ht="45">
      <c r="A177" s="13" t="s">
        <v>431</v>
      </c>
      <c r="B177" s="17" t="s">
        <v>358</v>
      </c>
      <c r="C177" s="17" t="s">
        <v>503</v>
      </c>
      <c r="D177" s="17" t="s">
        <v>504</v>
      </c>
      <c r="E177" s="17" t="s">
        <v>358</v>
      </c>
    </row>
    <row r="178" spans="1:5" ht="45">
      <c r="A178" s="13" t="s">
        <v>432</v>
      </c>
      <c r="B178" s="17" t="s">
        <v>358</v>
      </c>
      <c r="C178" s="17" t="s">
        <v>503</v>
      </c>
      <c r="D178" s="17" t="s">
        <v>504</v>
      </c>
      <c r="E178" s="17" t="s">
        <v>358</v>
      </c>
    </row>
    <row r="179" spans="1:5" ht="45">
      <c r="A179" s="13" t="s">
        <v>433</v>
      </c>
      <c r="B179" s="17" t="s">
        <v>358</v>
      </c>
      <c r="C179" s="17" t="s">
        <v>503</v>
      </c>
      <c r="D179" s="17" t="s">
        <v>504</v>
      </c>
      <c r="E179" s="17" t="s">
        <v>358</v>
      </c>
    </row>
    <row r="180" spans="1:5" ht="45">
      <c r="A180" s="13" t="s">
        <v>434</v>
      </c>
      <c r="B180" s="17" t="s">
        <v>358</v>
      </c>
      <c r="C180" s="17" t="s">
        <v>503</v>
      </c>
      <c r="D180" s="17" t="s">
        <v>504</v>
      </c>
      <c r="E180" s="17" t="s">
        <v>358</v>
      </c>
    </row>
    <row r="181" spans="1:5" ht="45">
      <c r="A181" s="13" t="s">
        <v>435</v>
      </c>
      <c r="B181" s="17" t="s">
        <v>358</v>
      </c>
      <c r="C181" s="17" t="s">
        <v>505</v>
      </c>
      <c r="D181" s="17" t="s">
        <v>504</v>
      </c>
      <c r="E181" s="17" t="s">
        <v>358</v>
      </c>
    </row>
    <row r="182" spans="1:5" ht="45">
      <c r="A182" s="13" t="s">
        <v>436</v>
      </c>
      <c r="B182" s="17" t="s">
        <v>358</v>
      </c>
      <c r="C182" s="17" t="s">
        <v>505</v>
      </c>
      <c r="D182" s="17" t="s">
        <v>504</v>
      </c>
      <c r="E182" s="17" t="s">
        <v>358</v>
      </c>
    </row>
    <row r="183" spans="1:5" ht="45">
      <c r="A183" s="13" t="s">
        <v>437</v>
      </c>
      <c r="B183" s="17" t="s">
        <v>358</v>
      </c>
      <c r="C183" s="17" t="s">
        <v>505</v>
      </c>
      <c r="D183" s="17" t="s">
        <v>504</v>
      </c>
      <c r="E183" s="17" t="s">
        <v>358</v>
      </c>
    </row>
    <row r="184" spans="1:5" ht="45">
      <c r="A184" s="13" t="s">
        <v>438</v>
      </c>
      <c r="B184" s="17" t="s">
        <v>358</v>
      </c>
      <c r="C184" s="17" t="s">
        <v>505</v>
      </c>
      <c r="D184" s="17" t="s">
        <v>504</v>
      </c>
      <c r="E184" s="17" t="s">
        <v>358</v>
      </c>
    </row>
    <row r="185" spans="1:5" ht="30">
      <c r="A185" s="13" t="s">
        <v>439</v>
      </c>
      <c r="B185" s="17" t="s">
        <v>358</v>
      </c>
      <c r="C185" s="17" t="s">
        <v>358</v>
      </c>
      <c r="D185" s="17" t="s">
        <v>358</v>
      </c>
      <c r="E185" s="17" t="s">
        <v>358</v>
      </c>
    </row>
    <row r="186" spans="1:5" ht="30">
      <c r="A186" s="13" t="s">
        <v>440</v>
      </c>
      <c r="B186" s="17" t="s">
        <v>358</v>
      </c>
      <c r="C186" s="17" t="s">
        <v>358</v>
      </c>
      <c r="D186" s="17" t="s">
        <v>358</v>
      </c>
      <c r="E186" s="17" t="s">
        <v>358</v>
      </c>
    </row>
    <row r="187" spans="1:5" ht="30">
      <c r="A187" s="13" t="s">
        <v>441</v>
      </c>
      <c r="B187" s="17" t="s">
        <v>358</v>
      </c>
      <c r="C187" s="17" t="s">
        <v>358</v>
      </c>
      <c r="D187" s="17" t="s">
        <v>358</v>
      </c>
      <c r="E187" s="17" t="s">
        <v>358</v>
      </c>
    </row>
    <row r="189" spans="1:5">
      <c r="A189" s="21" t="s">
        <v>385</v>
      </c>
      <c r="B189" s="51" t="s">
        <v>269</v>
      </c>
      <c r="C189" s="51" t="s">
        <v>270</v>
      </c>
      <c r="D189" s="51" t="s">
        <v>271</v>
      </c>
      <c r="E189" s="51" t="s">
        <v>272</v>
      </c>
    </row>
    <row r="190" spans="1:5" ht="30">
      <c r="A190" s="22" t="s">
        <v>489</v>
      </c>
      <c r="B190" s="52"/>
      <c r="C190" s="52"/>
      <c r="D190" s="52"/>
      <c r="E190" s="52"/>
    </row>
    <row r="191" spans="1:5">
      <c r="A191" s="13" t="s">
        <v>331</v>
      </c>
      <c r="B191" s="17">
        <v>104.6</v>
      </c>
      <c r="C191" s="17">
        <v>41.6</v>
      </c>
      <c r="D191" s="17">
        <v>10.1</v>
      </c>
      <c r="E191" s="17">
        <v>16.600000000000001</v>
      </c>
    </row>
    <row r="192" spans="1:5">
      <c r="A192" s="13" t="s">
        <v>337</v>
      </c>
      <c r="B192" s="17">
        <v>21</v>
      </c>
      <c r="C192" s="17">
        <v>41.6</v>
      </c>
      <c r="D192" s="17">
        <v>10.1</v>
      </c>
      <c r="E192" s="17">
        <v>14.4</v>
      </c>
    </row>
    <row r="193" spans="1:5">
      <c r="A193" s="13" t="s">
        <v>342</v>
      </c>
      <c r="B193" s="17">
        <v>19.7</v>
      </c>
      <c r="C193" s="17">
        <v>41.6</v>
      </c>
      <c r="D193" s="17">
        <v>10.1</v>
      </c>
      <c r="E193" s="17">
        <v>5.3</v>
      </c>
    </row>
    <row r="194" spans="1:5">
      <c r="A194" s="13" t="s">
        <v>347</v>
      </c>
      <c r="B194" s="17">
        <v>19.7</v>
      </c>
      <c r="C194" s="17">
        <v>41.6</v>
      </c>
      <c r="D194" s="17">
        <v>10.1</v>
      </c>
      <c r="E194" s="17">
        <v>3.5</v>
      </c>
    </row>
    <row r="195" spans="1:5">
      <c r="A195" s="13" t="s">
        <v>352</v>
      </c>
      <c r="B195" s="17">
        <v>19.7</v>
      </c>
      <c r="C195" s="17">
        <v>41.6</v>
      </c>
      <c r="D195" s="17">
        <v>10.1</v>
      </c>
      <c r="E195" s="17">
        <v>3.5</v>
      </c>
    </row>
    <row r="196" spans="1:5">
      <c r="A196" s="13" t="s">
        <v>357</v>
      </c>
      <c r="B196" s="17">
        <v>17.5</v>
      </c>
      <c r="C196" s="17">
        <v>33.299999999999997</v>
      </c>
      <c r="D196" s="17">
        <v>10.1</v>
      </c>
      <c r="E196" s="17">
        <v>3.5</v>
      </c>
    </row>
    <row r="197" spans="1:5">
      <c r="A197" s="13" t="s">
        <v>392</v>
      </c>
      <c r="B197" s="17">
        <v>17.5</v>
      </c>
      <c r="C197" s="17">
        <v>33.299999999999997</v>
      </c>
      <c r="D197" s="17">
        <v>10.1</v>
      </c>
      <c r="E197" s="17">
        <v>0</v>
      </c>
    </row>
    <row r="198" spans="1:5">
      <c r="A198" s="13" t="s">
        <v>393</v>
      </c>
      <c r="B198" s="17">
        <v>17.5</v>
      </c>
      <c r="C198" s="17">
        <v>33.299999999999997</v>
      </c>
      <c r="D198" s="17">
        <v>10.1</v>
      </c>
      <c r="E198" s="17">
        <v>0</v>
      </c>
    </row>
    <row r="199" spans="1:5">
      <c r="A199" s="13" t="s">
        <v>395</v>
      </c>
      <c r="B199" s="17">
        <v>17.5</v>
      </c>
      <c r="C199" s="17">
        <v>26.7</v>
      </c>
      <c r="D199" s="17">
        <v>10.1</v>
      </c>
      <c r="E199" s="17">
        <v>0</v>
      </c>
    </row>
    <row r="200" spans="1:5">
      <c r="A200" s="13" t="s">
        <v>396</v>
      </c>
      <c r="B200" s="17">
        <v>17.5</v>
      </c>
      <c r="C200" s="17">
        <v>26.7</v>
      </c>
      <c r="D200" s="17">
        <v>10.1</v>
      </c>
      <c r="E200" s="17">
        <v>0</v>
      </c>
    </row>
    <row r="201" spans="1:5">
      <c r="A201" s="13" t="s">
        <v>397</v>
      </c>
      <c r="B201" s="17">
        <v>0</v>
      </c>
      <c r="C201" s="17">
        <v>26.7</v>
      </c>
      <c r="D201" s="17">
        <v>10.1</v>
      </c>
      <c r="E201" s="17">
        <v>0</v>
      </c>
    </row>
    <row r="202" spans="1:5">
      <c r="A202" s="13" t="s">
        <v>398</v>
      </c>
      <c r="B202" s="17">
        <v>0</v>
      </c>
      <c r="C202" s="17">
        <v>26.7</v>
      </c>
      <c r="D202" s="17">
        <v>10.1</v>
      </c>
      <c r="E202" s="17">
        <v>0</v>
      </c>
    </row>
    <row r="203" spans="1:5">
      <c r="A203" s="13" t="s">
        <v>399</v>
      </c>
      <c r="B203" s="17">
        <v>0</v>
      </c>
      <c r="C203" s="17">
        <v>26.7</v>
      </c>
      <c r="D203" s="17">
        <v>10.1</v>
      </c>
      <c r="E203" s="17">
        <v>0</v>
      </c>
    </row>
    <row r="204" spans="1:5">
      <c r="A204" s="13" t="s">
        <v>400</v>
      </c>
      <c r="B204" s="17">
        <v>0</v>
      </c>
      <c r="C204" s="17">
        <v>26.7</v>
      </c>
      <c r="D204" s="17">
        <v>10.1</v>
      </c>
      <c r="E204" s="17">
        <v>0</v>
      </c>
    </row>
    <row r="205" spans="1:5">
      <c r="A205" s="13" t="s">
        <v>401</v>
      </c>
      <c r="B205" s="17">
        <v>0</v>
      </c>
      <c r="C205" s="17">
        <v>25.8</v>
      </c>
      <c r="D205" s="17">
        <v>10.1</v>
      </c>
      <c r="E205" s="17">
        <v>0</v>
      </c>
    </row>
    <row r="206" spans="1:5">
      <c r="A206" s="13" t="s">
        <v>402</v>
      </c>
      <c r="B206" s="17">
        <v>0</v>
      </c>
      <c r="C206" s="17">
        <v>25.8</v>
      </c>
      <c r="D206" s="17">
        <v>10.1</v>
      </c>
      <c r="E206" s="17">
        <v>0</v>
      </c>
    </row>
    <row r="207" spans="1:5">
      <c r="A207" s="13" t="s">
        <v>403</v>
      </c>
      <c r="B207" s="17">
        <v>0</v>
      </c>
      <c r="C207" s="17">
        <v>25.8</v>
      </c>
      <c r="D207" s="17">
        <v>10.1</v>
      </c>
      <c r="E207" s="17">
        <v>0</v>
      </c>
    </row>
    <row r="208" spans="1:5">
      <c r="A208" s="13" t="s">
        <v>404</v>
      </c>
      <c r="B208" s="17">
        <v>0</v>
      </c>
      <c r="C208" s="17">
        <v>25.8</v>
      </c>
      <c r="D208" s="17">
        <v>10.1</v>
      </c>
      <c r="E208" s="17">
        <v>0</v>
      </c>
    </row>
    <row r="209" spans="1:5">
      <c r="A209" s="13" t="s">
        <v>405</v>
      </c>
      <c r="B209" s="17">
        <v>0</v>
      </c>
      <c r="C209" s="17">
        <v>25.8</v>
      </c>
      <c r="D209" s="17">
        <v>10.1</v>
      </c>
      <c r="E209" s="17">
        <v>0</v>
      </c>
    </row>
    <row r="210" spans="1:5">
      <c r="A210" s="13" t="s">
        <v>406</v>
      </c>
      <c r="B210" s="17">
        <v>0</v>
      </c>
      <c r="C210" s="17">
        <v>24.5</v>
      </c>
      <c r="D210" s="17">
        <v>10.1</v>
      </c>
      <c r="E210" s="17">
        <v>0</v>
      </c>
    </row>
    <row r="211" spans="1:5">
      <c r="A211" s="13" t="s">
        <v>407</v>
      </c>
      <c r="B211" s="17">
        <v>0</v>
      </c>
      <c r="C211" s="17">
        <v>24.5</v>
      </c>
      <c r="D211" s="17">
        <v>10.1</v>
      </c>
      <c r="E211" s="17">
        <v>0</v>
      </c>
    </row>
    <row r="212" spans="1:5">
      <c r="A212" s="13" t="s">
        <v>408</v>
      </c>
      <c r="B212" s="17">
        <v>0</v>
      </c>
      <c r="C212" s="17">
        <v>24.5</v>
      </c>
      <c r="D212" s="17">
        <v>10.1</v>
      </c>
      <c r="E212" s="17">
        <v>0</v>
      </c>
    </row>
    <row r="213" spans="1:5">
      <c r="A213" s="13" t="s">
        <v>409</v>
      </c>
      <c r="B213" s="17">
        <v>0</v>
      </c>
      <c r="C213" s="17">
        <v>24.5</v>
      </c>
      <c r="D213" s="17">
        <v>10.1</v>
      </c>
      <c r="E213" s="17">
        <v>0</v>
      </c>
    </row>
    <row r="214" spans="1:5">
      <c r="A214" s="13" t="s">
        <v>410</v>
      </c>
      <c r="B214" s="17">
        <v>0</v>
      </c>
      <c r="C214" s="17">
        <v>24.5</v>
      </c>
      <c r="D214" s="17">
        <v>10.1</v>
      </c>
      <c r="E214" s="17">
        <v>0</v>
      </c>
    </row>
    <row r="215" spans="1:5">
      <c r="A215" s="13" t="s">
        <v>411</v>
      </c>
      <c r="B215" s="17">
        <v>0</v>
      </c>
      <c r="C215" s="17">
        <v>24.5</v>
      </c>
      <c r="D215" s="17">
        <v>10.1</v>
      </c>
      <c r="E215" s="17">
        <v>0</v>
      </c>
    </row>
    <row r="216" spans="1:5">
      <c r="A216" s="13" t="s">
        <v>412</v>
      </c>
      <c r="B216" s="17">
        <v>0</v>
      </c>
      <c r="C216" s="17">
        <v>24.5</v>
      </c>
      <c r="D216" s="17">
        <v>10.1</v>
      </c>
      <c r="E216" s="17">
        <v>0</v>
      </c>
    </row>
    <row r="217" spans="1:5">
      <c r="A217" s="13" t="s">
        <v>413</v>
      </c>
      <c r="B217" s="17">
        <v>0</v>
      </c>
      <c r="C217" s="17">
        <v>24.5</v>
      </c>
      <c r="D217" s="17">
        <v>10.1</v>
      </c>
      <c r="E217" s="17">
        <v>0</v>
      </c>
    </row>
    <row r="218" spans="1:5">
      <c r="A218" s="13" t="s">
        <v>414</v>
      </c>
      <c r="B218" s="17">
        <v>0</v>
      </c>
      <c r="C218" s="17">
        <v>24.5</v>
      </c>
      <c r="D218" s="17">
        <v>10.1</v>
      </c>
      <c r="E218" s="17">
        <v>0</v>
      </c>
    </row>
    <row r="219" spans="1:5">
      <c r="A219" s="13" t="s">
        <v>415</v>
      </c>
      <c r="B219" s="17">
        <v>0</v>
      </c>
      <c r="C219" s="17">
        <v>24.5</v>
      </c>
      <c r="D219" s="17">
        <v>10.1</v>
      </c>
      <c r="E219" s="17">
        <v>0</v>
      </c>
    </row>
    <row r="220" spans="1:5">
      <c r="A220" s="13" t="s">
        <v>416</v>
      </c>
      <c r="B220" s="17">
        <v>0</v>
      </c>
      <c r="C220" s="17">
        <v>24.5</v>
      </c>
      <c r="D220" s="17">
        <v>10.1</v>
      </c>
      <c r="E220" s="17">
        <v>0</v>
      </c>
    </row>
    <row r="221" spans="1:5">
      <c r="A221" s="13" t="s">
        <v>417</v>
      </c>
      <c r="B221" s="17">
        <v>0</v>
      </c>
      <c r="C221" s="17">
        <v>24.5</v>
      </c>
      <c r="D221" s="17">
        <v>9.6</v>
      </c>
      <c r="E221" s="17">
        <v>0</v>
      </c>
    </row>
    <row r="222" spans="1:5">
      <c r="A222" s="13" t="s">
        <v>418</v>
      </c>
      <c r="B222" s="17">
        <v>0</v>
      </c>
      <c r="C222" s="17">
        <v>24.5</v>
      </c>
      <c r="D222" s="17">
        <v>9.6</v>
      </c>
      <c r="E222" s="17">
        <v>0</v>
      </c>
    </row>
    <row r="223" spans="1:5">
      <c r="A223" s="13" t="s">
        <v>419</v>
      </c>
      <c r="B223" s="17">
        <v>0</v>
      </c>
      <c r="C223" s="17">
        <v>24.5</v>
      </c>
      <c r="D223" s="17">
        <v>9.6</v>
      </c>
      <c r="E223" s="17">
        <v>0</v>
      </c>
    </row>
    <row r="224" spans="1:5">
      <c r="A224" s="13" t="s">
        <v>420</v>
      </c>
      <c r="B224" s="17">
        <v>0</v>
      </c>
      <c r="C224" s="17">
        <v>24.5</v>
      </c>
      <c r="D224" s="17">
        <v>9.6</v>
      </c>
      <c r="E224" s="17">
        <v>0</v>
      </c>
    </row>
    <row r="225" spans="1:5">
      <c r="A225" s="13" t="s">
        <v>421</v>
      </c>
      <c r="B225" s="17">
        <v>0</v>
      </c>
      <c r="C225" s="17">
        <v>24.5</v>
      </c>
      <c r="D225" s="17">
        <v>9.6</v>
      </c>
      <c r="E225" s="17">
        <v>0</v>
      </c>
    </row>
    <row r="226" spans="1:5">
      <c r="A226" s="13" t="s">
        <v>422</v>
      </c>
      <c r="B226" s="17">
        <v>0</v>
      </c>
      <c r="C226" s="17">
        <v>24.5</v>
      </c>
      <c r="D226" s="17">
        <v>9.6</v>
      </c>
      <c r="E226" s="17">
        <v>0</v>
      </c>
    </row>
    <row r="227" spans="1:5">
      <c r="A227" s="13" t="s">
        <v>423</v>
      </c>
      <c r="B227" s="17">
        <v>0</v>
      </c>
      <c r="C227" s="17">
        <v>24.5</v>
      </c>
      <c r="D227" s="17">
        <v>9.6</v>
      </c>
      <c r="E227" s="17">
        <v>0</v>
      </c>
    </row>
    <row r="228" spans="1:5">
      <c r="A228" s="13" t="s">
        <v>424</v>
      </c>
      <c r="B228" s="17">
        <v>0</v>
      </c>
      <c r="C228" s="17">
        <v>24.5</v>
      </c>
      <c r="D228" s="17">
        <v>9.6</v>
      </c>
      <c r="E228" s="17">
        <v>0</v>
      </c>
    </row>
    <row r="229" spans="1:5">
      <c r="A229" s="13" t="s">
        <v>425</v>
      </c>
      <c r="B229" s="17">
        <v>0</v>
      </c>
      <c r="C229" s="17">
        <v>24.5</v>
      </c>
      <c r="D229" s="17">
        <v>9.6</v>
      </c>
      <c r="E229" s="17">
        <v>0</v>
      </c>
    </row>
    <row r="230" spans="1:5">
      <c r="A230" s="13" t="s">
        <v>426</v>
      </c>
      <c r="B230" s="17">
        <v>0</v>
      </c>
      <c r="C230" s="17">
        <v>24.5</v>
      </c>
      <c r="D230" s="17">
        <v>9.6</v>
      </c>
      <c r="E230" s="17">
        <v>0</v>
      </c>
    </row>
    <row r="231" spans="1:5">
      <c r="A231" s="13" t="s">
        <v>427</v>
      </c>
      <c r="B231" s="17">
        <v>0</v>
      </c>
      <c r="C231" s="17">
        <v>24.5</v>
      </c>
      <c r="D231" s="17">
        <v>9.6</v>
      </c>
      <c r="E231" s="17">
        <v>0</v>
      </c>
    </row>
    <row r="232" spans="1:5">
      <c r="A232" s="13" t="s">
        <v>428</v>
      </c>
      <c r="B232" s="17">
        <v>0</v>
      </c>
      <c r="C232" s="17">
        <v>24.5</v>
      </c>
      <c r="D232" s="17">
        <v>9.6</v>
      </c>
      <c r="E232" s="17">
        <v>0</v>
      </c>
    </row>
    <row r="233" spans="1:5">
      <c r="A233" s="13" t="s">
        <v>429</v>
      </c>
      <c r="B233" s="17">
        <v>0</v>
      </c>
      <c r="C233" s="17">
        <v>24.5</v>
      </c>
      <c r="D233" s="17">
        <v>9.6</v>
      </c>
      <c r="E233" s="17">
        <v>0</v>
      </c>
    </row>
    <row r="234" spans="1:5">
      <c r="A234" s="13" t="s">
        <v>430</v>
      </c>
      <c r="B234" s="17">
        <v>0</v>
      </c>
      <c r="C234" s="17">
        <v>24.5</v>
      </c>
      <c r="D234" s="17">
        <v>9.6</v>
      </c>
      <c r="E234" s="17">
        <v>0</v>
      </c>
    </row>
    <row r="235" spans="1:5">
      <c r="A235" s="13" t="s">
        <v>431</v>
      </c>
      <c r="B235" s="17">
        <v>0</v>
      </c>
      <c r="C235" s="17">
        <v>24.5</v>
      </c>
      <c r="D235" s="17">
        <v>9.6</v>
      </c>
      <c r="E235" s="17">
        <v>0</v>
      </c>
    </row>
    <row r="236" spans="1:5">
      <c r="A236" s="13" t="s">
        <v>432</v>
      </c>
      <c r="B236" s="17">
        <v>0</v>
      </c>
      <c r="C236" s="17">
        <v>24.5</v>
      </c>
      <c r="D236" s="17">
        <v>9.6</v>
      </c>
      <c r="E236" s="17">
        <v>0</v>
      </c>
    </row>
    <row r="237" spans="1:5">
      <c r="A237" s="13" t="s">
        <v>433</v>
      </c>
      <c r="B237" s="17">
        <v>0</v>
      </c>
      <c r="C237" s="17">
        <v>24.5</v>
      </c>
      <c r="D237" s="17">
        <v>9.6</v>
      </c>
      <c r="E237" s="17">
        <v>0</v>
      </c>
    </row>
    <row r="238" spans="1:5">
      <c r="A238" s="13" t="s">
        <v>434</v>
      </c>
      <c r="B238" s="17">
        <v>0</v>
      </c>
      <c r="C238" s="17">
        <v>24.5</v>
      </c>
      <c r="D238" s="17">
        <v>9.6</v>
      </c>
      <c r="E238" s="17">
        <v>0</v>
      </c>
    </row>
    <row r="239" spans="1:5">
      <c r="A239" s="13" t="s">
        <v>435</v>
      </c>
      <c r="B239" s="17">
        <v>0</v>
      </c>
      <c r="C239" s="17">
        <v>14.4</v>
      </c>
      <c r="D239" s="17">
        <v>9.6</v>
      </c>
      <c r="E239" s="17">
        <v>0</v>
      </c>
    </row>
    <row r="240" spans="1:5">
      <c r="A240" s="13" t="s">
        <v>436</v>
      </c>
      <c r="B240" s="17">
        <v>0</v>
      </c>
      <c r="C240" s="17">
        <v>14.4</v>
      </c>
      <c r="D240" s="17">
        <v>9.6</v>
      </c>
      <c r="E240" s="17">
        <v>0</v>
      </c>
    </row>
    <row r="241" spans="1:9">
      <c r="A241" s="13" t="s">
        <v>437</v>
      </c>
      <c r="B241" s="17">
        <v>0</v>
      </c>
      <c r="C241" s="17">
        <v>14.4</v>
      </c>
      <c r="D241" s="17">
        <v>9.6</v>
      </c>
      <c r="E241" s="17">
        <v>0</v>
      </c>
    </row>
    <row r="242" spans="1:9">
      <c r="A242" s="13" t="s">
        <v>438</v>
      </c>
      <c r="B242" s="17">
        <v>0</v>
      </c>
      <c r="C242" s="17">
        <v>14.4</v>
      </c>
      <c r="D242" s="17">
        <v>9.6</v>
      </c>
      <c r="E242" s="17">
        <v>0</v>
      </c>
    </row>
    <row r="243" spans="1:9">
      <c r="A243" s="13" t="s">
        <v>439</v>
      </c>
      <c r="B243" s="17">
        <v>0</v>
      </c>
      <c r="C243" s="17">
        <v>0</v>
      </c>
      <c r="D243" s="17">
        <v>0</v>
      </c>
      <c r="E243" s="17">
        <v>0</v>
      </c>
    </row>
    <row r="244" spans="1:9">
      <c r="A244" s="13" t="s">
        <v>440</v>
      </c>
      <c r="B244" s="17">
        <v>0</v>
      </c>
      <c r="C244" s="17">
        <v>0</v>
      </c>
      <c r="D244" s="17">
        <v>0</v>
      </c>
      <c r="E244" s="17">
        <v>0</v>
      </c>
    </row>
    <row r="245" spans="1:9">
      <c r="A245" s="13" t="s">
        <v>441</v>
      </c>
      <c r="B245" s="17">
        <v>0</v>
      </c>
      <c r="C245" s="17">
        <v>0</v>
      </c>
      <c r="D245" s="17">
        <v>0</v>
      </c>
      <c r="E245" s="17">
        <v>0</v>
      </c>
    </row>
    <row r="246" spans="1:9" ht="75">
      <c r="B246" s="47" t="s">
        <v>17</v>
      </c>
      <c r="C246" s="47" t="s">
        <v>20</v>
      </c>
      <c r="D246" s="47" t="s">
        <v>22</v>
      </c>
      <c r="E246" s="47" t="s">
        <v>24</v>
      </c>
    </row>
    <row r="247" spans="1:9" ht="45" customHeight="1">
      <c r="A247" s="51" t="s">
        <v>506</v>
      </c>
      <c r="B247" s="51" t="s">
        <v>269</v>
      </c>
      <c r="C247" s="51" t="s">
        <v>270</v>
      </c>
      <c r="D247" s="51" t="s">
        <v>271</v>
      </c>
      <c r="E247" s="51" t="s">
        <v>272</v>
      </c>
      <c r="F247" s="58" t="s">
        <v>443</v>
      </c>
      <c r="G247" s="56" t="s">
        <v>362</v>
      </c>
      <c r="H247" s="21" t="s">
        <v>363</v>
      </c>
      <c r="I247" s="21" t="s">
        <v>23</v>
      </c>
    </row>
    <row r="248" spans="1:9" ht="30" hidden="1">
      <c r="A248" s="52"/>
      <c r="B248" s="52"/>
      <c r="C248" s="52"/>
      <c r="D248" s="52"/>
      <c r="E248" s="52"/>
      <c r="F248" s="52"/>
      <c r="G248" s="52"/>
      <c r="H248" s="22" t="s">
        <v>364</v>
      </c>
      <c r="I248" s="22" t="s">
        <v>365</v>
      </c>
    </row>
    <row r="249" spans="1:9" ht="60" hidden="1">
      <c r="A249" s="13" t="str">
        <f>Kimutatás!AG9</f>
        <v>2006Budapesti Corvinus Egyetem Gazdálkodástudományi Kar (BCE-GTK)</v>
      </c>
      <c r="B249" s="17">
        <v>17.5</v>
      </c>
      <c r="C249" s="17">
        <v>24.5</v>
      </c>
      <c r="D249" s="17">
        <v>10.1</v>
      </c>
      <c r="E249" s="17">
        <v>3.5</v>
      </c>
      <c r="F249" s="17">
        <v>55.6</v>
      </c>
      <c r="G249" s="17">
        <v>48</v>
      </c>
      <c r="H249" s="17">
        <v>-7.6</v>
      </c>
      <c r="I249" s="17">
        <v>-15.83</v>
      </c>
    </row>
    <row r="250" spans="1:9" ht="75" hidden="1">
      <c r="A250" s="13" t="str">
        <f>Kimutatás!AG10</f>
        <v>2006Debreceni Egyetem Agrárgazdasági és Vidékfejlesztési Kar (DE-AVK)</v>
      </c>
      <c r="B250" s="17">
        <v>104.6</v>
      </c>
      <c r="C250" s="17">
        <v>24.5</v>
      </c>
      <c r="D250" s="17">
        <v>10.1</v>
      </c>
      <c r="E250" s="17">
        <v>5.3</v>
      </c>
      <c r="F250" s="17">
        <v>144.4</v>
      </c>
      <c r="G250" s="17">
        <v>165</v>
      </c>
      <c r="H250" s="17">
        <v>20.6</v>
      </c>
      <c r="I250" s="17">
        <v>12.48</v>
      </c>
    </row>
    <row r="251" spans="1:9" ht="60" hidden="1">
      <c r="A251" s="13" t="str">
        <f>Kimutatás!AG11</f>
        <v>2006Kaposvári Egyetem Gazdaságtudományi Kar (KE-GTK)</v>
      </c>
      <c r="B251" s="17">
        <v>0</v>
      </c>
      <c r="C251" s="17">
        <v>24.5</v>
      </c>
      <c r="D251" s="17">
        <v>9.6</v>
      </c>
      <c r="E251" s="17">
        <v>3.5</v>
      </c>
      <c r="F251" s="17">
        <v>37.6</v>
      </c>
      <c r="G251" s="17">
        <v>73</v>
      </c>
      <c r="H251" s="17">
        <v>35.4</v>
      </c>
      <c r="I251" s="17">
        <v>48.49</v>
      </c>
    </row>
    <row r="252" spans="1:9" ht="60" hidden="1">
      <c r="A252" s="13" t="str">
        <f>Kimutatás!AG12</f>
        <v>2006Károly Róbert Főiskola Agrár- és Vidékfejlesztési Kar (KRF-AVK)</v>
      </c>
      <c r="B252" s="17">
        <v>0</v>
      </c>
      <c r="C252" s="17">
        <v>14.4</v>
      </c>
      <c r="D252" s="17">
        <v>9.6</v>
      </c>
      <c r="E252" s="17">
        <v>3.5</v>
      </c>
      <c r="F252" s="17">
        <v>27.6</v>
      </c>
      <c r="G252" s="17">
        <v>31</v>
      </c>
      <c r="H252" s="17">
        <v>3.4</v>
      </c>
      <c r="I252" s="17">
        <v>10.97</v>
      </c>
    </row>
    <row r="253" spans="1:9" ht="45" hidden="1">
      <c r="A253" s="13" t="str">
        <f>Kimutatás!AG13</f>
        <v>2006Kecskeméti Főiskola Kertészeti Főiskolai Kar (KF-KFK)</v>
      </c>
      <c r="B253" s="17">
        <v>0</v>
      </c>
      <c r="C253" s="17">
        <v>24.5</v>
      </c>
      <c r="D253" s="17">
        <v>9.6</v>
      </c>
      <c r="E253" s="17">
        <v>3.5</v>
      </c>
      <c r="F253" s="17">
        <v>37.6</v>
      </c>
      <c r="G253" s="17">
        <v>38</v>
      </c>
      <c r="H253" s="17">
        <v>0.4</v>
      </c>
      <c r="I253" s="17">
        <v>1.05</v>
      </c>
    </row>
    <row r="254" spans="1:9" ht="90" hidden="1">
      <c r="A254" s="13" t="str">
        <f>Kimutatás!AG14</f>
        <v>2006Nyugat-magyarországi Egyetem Mezőgazdaság- és Élelmiszertudományi Kar (NYME-MÉK)</v>
      </c>
      <c r="B254" s="17">
        <v>0</v>
      </c>
      <c r="C254" s="17">
        <v>24.5</v>
      </c>
      <c r="D254" s="17">
        <v>9.6</v>
      </c>
      <c r="E254" s="17">
        <v>16.600000000000001</v>
      </c>
      <c r="F254" s="17">
        <v>50.8</v>
      </c>
      <c r="G254" s="17">
        <v>43</v>
      </c>
      <c r="H254" s="17">
        <v>-7.8</v>
      </c>
      <c r="I254" s="17">
        <v>-18.14</v>
      </c>
    </row>
    <row r="255" spans="1:9" ht="30" hidden="1">
      <c r="A255" s="13" t="str">
        <f>Kimutatás!AG15</f>
        <v>2006Pannon Egyetem Georgikon Kar (PE-GK)</v>
      </c>
      <c r="B255" s="17">
        <v>0</v>
      </c>
      <c r="C255" s="17">
        <v>24.5</v>
      </c>
      <c r="D255" s="17">
        <v>9.6</v>
      </c>
      <c r="E255" s="17">
        <v>3.5</v>
      </c>
      <c r="F255" s="17">
        <v>37.6</v>
      </c>
      <c r="G255" s="17">
        <v>29</v>
      </c>
      <c r="H255" s="17">
        <v>-8.6</v>
      </c>
      <c r="I255" s="17">
        <v>-29.66</v>
      </c>
    </row>
    <row r="256" spans="1:9" ht="60" hidden="1">
      <c r="A256" s="13" t="str">
        <f>Kimutatás!AG16</f>
        <v>2006Szegedi Tudományegyetem Mérnöki Kar (SZTE-MK)</v>
      </c>
      <c r="B256" s="17">
        <v>17.5</v>
      </c>
      <c r="C256" s="17">
        <v>24.5</v>
      </c>
      <c r="D256" s="17">
        <v>9.6</v>
      </c>
      <c r="E256" s="17">
        <v>3.5</v>
      </c>
      <c r="F256" s="17">
        <v>55.1</v>
      </c>
      <c r="G256" s="17">
        <v>70</v>
      </c>
      <c r="H256" s="17">
        <v>14.9</v>
      </c>
      <c r="I256" s="17">
        <v>21.29</v>
      </c>
    </row>
    <row r="257" spans="1:10" ht="48.75" customHeight="1">
      <c r="A257" s="13" t="str">
        <f>Kimutatás!AG17</f>
        <v>2006Szent István Egyetem Gazdaság- és Társadalomtudományi Kar (SZIE-GTK)</v>
      </c>
      <c r="B257" s="17">
        <v>0</v>
      </c>
      <c r="C257" s="17">
        <v>24.5</v>
      </c>
      <c r="D257" s="17">
        <v>10.1</v>
      </c>
      <c r="E257" s="17">
        <v>3.5</v>
      </c>
      <c r="F257" s="59">
        <v>38.1</v>
      </c>
      <c r="G257" s="57">
        <v>61</v>
      </c>
      <c r="H257" s="17">
        <v>22.9</v>
      </c>
      <c r="I257" s="17">
        <v>37.54</v>
      </c>
      <c r="J257" s="60">
        <v>2006</v>
      </c>
    </row>
    <row r="258" spans="1:10" ht="75" hidden="1">
      <c r="A258" s="13" t="str">
        <f>Kimutatás!AG18</f>
        <v>2006Szent István Egyetem Víz- és Környezetgazdálkodási Főiskolai Kar (TSF-MVK)</v>
      </c>
      <c r="B258" s="17">
        <v>0</v>
      </c>
      <c r="C258" s="17">
        <v>14.4</v>
      </c>
      <c r="D258" s="17">
        <v>9.6</v>
      </c>
      <c r="E258" s="17">
        <v>3.5</v>
      </c>
      <c r="F258" s="17">
        <v>27.6</v>
      </c>
      <c r="G258" s="17">
        <v>35</v>
      </c>
      <c r="H258" s="17">
        <v>7.4</v>
      </c>
      <c r="I258" s="17">
        <v>21.14</v>
      </c>
    </row>
    <row r="259" spans="1:10" ht="60" hidden="1">
      <c r="A259" s="13" t="str">
        <f>Kimutatás!AG19</f>
        <v>2006Szolnoki Főiskola Műszaki és Mezőgazdasági Fakultás (SZF-MMF)</v>
      </c>
      <c r="B259" s="17">
        <v>0</v>
      </c>
      <c r="C259" s="17">
        <v>14.4</v>
      </c>
      <c r="D259" s="17">
        <v>9.6</v>
      </c>
      <c r="E259" s="17">
        <v>3.5</v>
      </c>
      <c r="F259" s="17">
        <v>27.6</v>
      </c>
      <c r="G259" s="17">
        <v>50</v>
      </c>
      <c r="H259" s="17">
        <v>22.4</v>
      </c>
      <c r="I259" s="17">
        <v>44.8</v>
      </c>
    </row>
    <row r="260" spans="1:10" ht="60" hidden="1">
      <c r="A260" s="13" t="str">
        <f>Kimutatás!AG20</f>
        <v>2007Budapesti Corvinus Egyetem Gazdálkodástudományi Kar (BCE-GTK)</v>
      </c>
      <c r="B260" s="17">
        <v>0</v>
      </c>
      <c r="C260" s="17">
        <v>24.5</v>
      </c>
      <c r="D260" s="17">
        <v>0</v>
      </c>
      <c r="E260" s="17">
        <v>3.5</v>
      </c>
      <c r="F260" s="17">
        <v>28</v>
      </c>
      <c r="G260" s="17">
        <v>19</v>
      </c>
      <c r="H260" s="17">
        <v>-9</v>
      </c>
      <c r="I260" s="17">
        <v>-47.37</v>
      </c>
    </row>
    <row r="261" spans="1:10" ht="75" hidden="1">
      <c r="A261" s="13" t="str">
        <f>Kimutatás!AG21</f>
        <v>2007Debreceni Egyetem Agrárgazdasági és Vidékfejlesztési Kar (DE-AVK)</v>
      </c>
      <c r="B261" s="17">
        <v>21</v>
      </c>
      <c r="C261" s="17">
        <v>24.5</v>
      </c>
      <c r="D261" s="17">
        <v>9.6</v>
      </c>
      <c r="E261" s="17">
        <v>3.5</v>
      </c>
      <c r="F261" s="17">
        <v>58.6</v>
      </c>
      <c r="G261" s="17">
        <v>91</v>
      </c>
      <c r="H261" s="17">
        <v>32.4</v>
      </c>
      <c r="I261" s="17">
        <v>35.6</v>
      </c>
    </row>
    <row r="262" spans="1:10" ht="60" hidden="1">
      <c r="A262" s="13" t="str">
        <f>Kimutatás!AG22</f>
        <v>2007Kaposvári Egyetem Gazdaságtudományi Kar (KE-GTK)</v>
      </c>
      <c r="B262" s="17">
        <v>0</v>
      </c>
      <c r="C262" s="17">
        <v>24.5</v>
      </c>
      <c r="D262" s="17">
        <v>10.1</v>
      </c>
      <c r="E262" s="17">
        <v>3.5</v>
      </c>
      <c r="F262" s="17">
        <v>38.1</v>
      </c>
      <c r="G262" s="17">
        <v>73</v>
      </c>
      <c r="H262" s="17">
        <v>34.9</v>
      </c>
      <c r="I262" s="17">
        <v>47.81</v>
      </c>
    </row>
    <row r="263" spans="1:10" ht="60" hidden="1">
      <c r="A263" s="13" t="str">
        <f>Kimutatás!AG23</f>
        <v>2007Károly Róbert Főiskola Agrár- és Vidékfejlesztési Kar (KRF-AVK)</v>
      </c>
      <c r="B263" s="17">
        <v>0</v>
      </c>
      <c r="C263" s="17">
        <v>24.5</v>
      </c>
      <c r="D263" s="17">
        <v>10.1</v>
      </c>
      <c r="E263" s="17">
        <v>3.5</v>
      </c>
      <c r="F263" s="17">
        <v>38.1</v>
      </c>
      <c r="G263" s="17">
        <v>34</v>
      </c>
      <c r="H263" s="17">
        <v>-4.0999999999999996</v>
      </c>
      <c r="I263" s="17">
        <v>-12.06</v>
      </c>
    </row>
    <row r="264" spans="1:10" ht="45" hidden="1">
      <c r="A264" s="13" t="str">
        <f>Kimutatás!AG24</f>
        <v>2007Kecskeméti Főiskola Kertészeti Főiskolai Kar (KF-KFK)</v>
      </c>
      <c r="B264" s="17">
        <v>0</v>
      </c>
      <c r="C264" s="17">
        <v>24.5</v>
      </c>
      <c r="D264" s="17">
        <v>10.1</v>
      </c>
      <c r="E264" s="17">
        <v>3.5</v>
      </c>
      <c r="F264" s="17">
        <v>38.1</v>
      </c>
      <c r="G264" s="17">
        <v>30</v>
      </c>
      <c r="H264" s="17">
        <v>-8.1</v>
      </c>
      <c r="I264" s="17">
        <v>-27</v>
      </c>
    </row>
    <row r="265" spans="1:10" ht="90" hidden="1">
      <c r="A265" s="13" t="str">
        <f>Kimutatás!AG25</f>
        <v>2007Nyugat-magyarországi Egyetem Mezőgazdaság- és Élelmiszertudományi Kar (NYME-MÉK)</v>
      </c>
      <c r="B265" s="17">
        <v>0</v>
      </c>
      <c r="C265" s="17">
        <v>24.5</v>
      </c>
      <c r="D265" s="17">
        <v>9.6</v>
      </c>
      <c r="E265" s="17">
        <v>3.5</v>
      </c>
      <c r="F265" s="17">
        <v>37.6</v>
      </c>
      <c r="G265" s="17">
        <v>40</v>
      </c>
      <c r="H265" s="17">
        <v>2.4</v>
      </c>
      <c r="I265" s="17">
        <v>6</v>
      </c>
    </row>
    <row r="266" spans="1:10" ht="30" hidden="1">
      <c r="A266" s="13" t="str">
        <f>Kimutatás!AG26</f>
        <v>2007Pannon Egyetem Georgikon Kar (PE-GK)</v>
      </c>
      <c r="B266" s="17">
        <v>17.5</v>
      </c>
      <c r="C266" s="17">
        <v>24.5</v>
      </c>
      <c r="D266" s="17">
        <v>9.6</v>
      </c>
      <c r="E266" s="17">
        <v>3.5</v>
      </c>
      <c r="F266" s="17">
        <v>55.1</v>
      </c>
      <c r="G266" s="17">
        <v>28</v>
      </c>
      <c r="H266" s="17">
        <v>-27.1</v>
      </c>
      <c r="I266" s="17">
        <v>-96.79</v>
      </c>
    </row>
    <row r="267" spans="1:10" ht="60" hidden="1">
      <c r="A267" s="13" t="str">
        <f>Kimutatás!AG27</f>
        <v>2007Szegedi Tudományegyetem Mérnöki Kar (SZTE-MK)</v>
      </c>
      <c r="B267" s="17">
        <v>17.5</v>
      </c>
      <c r="C267" s="17">
        <v>24.5</v>
      </c>
      <c r="D267" s="17">
        <v>9.6</v>
      </c>
      <c r="E267" s="17">
        <v>3.5</v>
      </c>
      <c r="F267" s="17">
        <v>55.1</v>
      </c>
      <c r="G267" s="17">
        <v>112</v>
      </c>
      <c r="H267" s="17">
        <v>56.9</v>
      </c>
      <c r="I267" s="17">
        <v>50.8</v>
      </c>
    </row>
    <row r="268" spans="1:10" ht="48.75" customHeight="1">
      <c r="A268" s="13" t="str">
        <f>Kimutatás!AG28</f>
        <v>2007Szent István Egyetem Gazdaság- és Társadalomtudományi Kar (SZIE-GTK)</v>
      </c>
      <c r="B268" s="17">
        <v>19.7</v>
      </c>
      <c r="C268" s="17">
        <v>24.5</v>
      </c>
      <c r="D268" s="17">
        <v>9.6</v>
      </c>
      <c r="E268" s="17">
        <v>3.5</v>
      </c>
      <c r="F268" s="59">
        <v>57.3</v>
      </c>
      <c r="G268" s="57">
        <v>42</v>
      </c>
      <c r="H268" s="17">
        <v>-15.3</v>
      </c>
      <c r="I268" s="17">
        <v>-36.43</v>
      </c>
      <c r="J268" s="60">
        <v>2007</v>
      </c>
    </row>
    <row r="269" spans="1:10" ht="75" hidden="1">
      <c r="A269" s="13" t="str">
        <f>Kimutatás!AG29</f>
        <v>2007Szent István Egyetem Víz- és Környezetgazdálkodási Főiskolai Kar (TSF-MVK)</v>
      </c>
      <c r="B269" s="17">
        <v>0</v>
      </c>
      <c r="C269" s="17">
        <v>24.5</v>
      </c>
      <c r="D269" s="17">
        <v>9.6</v>
      </c>
      <c r="E269" s="17">
        <v>3.5</v>
      </c>
      <c r="F269" s="17">
        <v>37.6</v>
      </c>
      <c r="G269" s="17">
        <v>32</v>
      </c>
      <c r="H269" s="17">
        <v>-5.6</v>
      </c>
      <c r="I269" s="17">
        <v>-17.5</v>
      </c>
    </row>
    <row r="270" spans="1:10" ht="60" hidden="1">
      <c r="A270" s="13" t="str">
        <f>Kimutatás!AG30</f>
        <v>2007Szolnoki Főiskola Műszaki és Mezőgazdasági Fakultás (SZF-MMF)</v>
      </c>
      <c r="B270" s="17">
        <v>0</v>
      </c>
      <c r="C270" s="17">
        <v>14.4</v>
      </c>
      <c r="D270" s="17">
        <v>10.1</v>
      </c>
      <c r="E270" s="17">
        <v>3.5</v>
      </c>
      <c r="F270" s="17">
        <v>28</v>
      </c>
      <c r="G270" s="17">
        <v>17</v>
      </c>
      <c r="H270" s="17">
        <v>-11</v>
      </c>
      <c r="I270" s="17">
        <v>-64.709999999999994</v>
      </c>
    </row>
    <row r="271" spans="1:10" ht="60" hidden="1">
      <c r="A271" s="13" t="str">
        <f>Kimutatás!AG31</f>
        <v>2008Budapesti Corvinus Egyetem Gazdálkodástudományi Kar (BCE-GTK)</v>
      </c>
      <c r="B271" s="17">
        <v>21</v>
      </c>
      <c r="C271" s="17">
        <v>41.6</v>
      </c>
      <c r="D271" s="17">
        <v>9.6</v>
      </c>
      <c r="E271" s="17">
        <v>3.5</v>
      </c>
      <c r="F271" s="17">
        <v>75.7</v>
      </c>
      <c r="G271" s="17">
        <v>37</v>
      </c>
      <c r="H271" s="17">
        <v>-38.700000000000003</v>
      </c>
      <c r="I271" s="17">
        <v>-104.59</v>
      </c>
    </row>
    <row r="272" spans="1:10" ht="75" hidden="1">
      <c r="A272" s="13" t="str">
        <f>Kimutatás!AG32</f>
        <v>2008Debreceni Egyetem Agrárgazdasági és Vidékfejlesztési Kar (DE-AVK)</v>
      </c>
      <c r="B272" s="17">
        <v>19.7</v>
      </c>
      <c r="C272" s="17">
        <v>24.5</v>
      </c>
      <c r="D272" s="17">
        <v>9.6</v>
      </c>
      <c r="E272" s="17">
        <v>3.5</v>
      </c>
      <c r="F272" s="17">
        <v>57.3</v>
      </c>
      <c r="G272" s="17">
        <v>77</v>
      </c>
      <c r="H272" s="17">
        <v>19.7</v>
      </c>
      <c r="I272" s="17">
        <v>25.58</v>
      </c>
    </row>
    <row r="273" spans="1:10" ht="60" hidden="1">
      <c r="A273" s="13" t="str">
        <f>Kimutatás!AG33</f>
        <v>2008Kaposvári Egyetem Gazdaságtudományi Kar (KE-GTK)</v>
      </c>
      <c r="B273" s="17">
        <v>0</v>
      </c>
      <c r="C273" s="17">
        <v>24.5</v>
      </c>
      <c r="D273" s="17">
        <v>9.6</v>
      </c>
      <c r="E273" s="17">
        <v>3.5</v>
      </c>
      <c r="F273" s="17">
        <v>37.6</v>
      </c>
      <c r="G273" s="17">
        <v>32</v>
      </c>
      <c r="H273" s="17">
        <v>-5.6</v>
      </c>
      <c r="I273" s="17">
        <v>-17.5</v>
      </c>
    </row>
    <row r="274" spans="1:10" ht="60" hidden="1">
      <c r="A274" s="13" t="str">
        <f>Kimutatás!AG34</f>
        <v>2008Károly Róbert Főiskola Agrár- és Vidékfejlesztési Kar (KRF-AVK)</v>
      </c>
      <c r="B274" s="17">
        <v>0</v>
      </c>
      <c r="C274" s="17">
        <v>24.5</v>
      </c>
      <c r="D274" s="17">
        <v>9.6</v>
      </c>
      <c r="E274" s="17">
        <v>3.5</v>
      </c>
      <c r="F274" s="17">
        <v>37.6</v>
      </c>
      <c r="G274" s="17">
        <v>16</v>
      </c>
      <c r="H274" s="17">
        <v>-21.6</v>
      </c>
      <c r="I274" s="17">
        <v>-135</v>
      </c>
    </row>
    <row r="275" spans="1:10" ht="45" hidden="1">
      <c r="A275" s="13" t="str">
        <f>Kimutatás!AG35</f>
        <v>2008Kecskeméti Főiskola Kertészeti Főiskolai Kar (KF-KFK)</v>
      </c>
      <c r="B275" s="17">
        <v>0</v>
      </c>
      <c r="C275" s="17">
        <v>24.5</v>
      </c>
      <c r="D275" s="17">
        <v>10.1</v>
      </c>
      <c r="E275" s="17">
        <v>3.5</v>
      </c>
      <c r="F275" s="17">
        <v>38.1</v>
      </c>
      <c r="G275" s="17">
        <v>31</v>
      </c>
      <c r="H275" s="17">
        <v>-7.1</v>
      </c>
      <c r="I275" s="17">
        <v>-22.9</v>
      </c>
    </row>
    <row r="276" spans="1:10" ht="90" hidden="1">
      <c r="A276" s="13" t="str">
        <f>Kimutatás!AG36</f>
        <v>2008Nyugat-magyarországi Egyetem Mezőgazdaság- és Élelmiszertudományi Kar (NYME-MÉK)</v>
      </c>
      <c r="B276" s="17">
        <v>0</v>
      </c>
      <c r="C276" s="17">
        <v>24.5</v>
      </c>
      <c r="D276" s="17">
        <v>0</v>
      </c>
      <c r="E276" s="17">
        <v>3.5</v>
      </c>
      <c r="F276" s="17">
        <v>28</v>
      </c>
      <c r="G276" s="17">
        <v>18</v>
      </c>
      <c r="H276" s="17">
        <v>-10</v>
      </c>
      <c r="I276" s="17">
        <v>-55.56</v>
      </c>
    </row>
    <row r="277" spans="1:10" ht="30" hidden="1">
      <c r="A277" s="13" t="str">
        <f>Kimutatás!AG37</f>
        <v>2008Pannon Egyetem Georgikon Kar (PE-GK)</v>
      </c>
      <c r="B277" s="17">
        <v>19.7</v>
      </c>
      <c r="C277" s="17">
        <v>24.5</v>
      </c>
      <c r="D277" s="17">
        <v>9.6</v>
      </c>
      <c r="E277" s="17">
        <v>3.5</v>
      </c>
      <c r="F277" s="17">
        <v>57.3</v>
      </c>
      <c r="G277" s="17">
        <v>19</v>
      </c>
      <c r="H277" s="17">
        <v>-38.299999999999997</v>
      </c>
      <c r="I277" s="17">
        <v>-201.58</v>
      </c>
    </row>
    <row r="278" spans="1:10" ht="60" hidden="1">
      <c r="A278" s="13" t="str">
        <f>Kimutatás!AG38</f>
        <v>2008Szegedi Tudományegyetem Mérnöki Kar (SZTE-MK)</v>
      </c>
      <c r="B278" s="17">
        <v>17.5</v>
      </c>
      <c r="C278" s="17">
        <v>24.5</v>
      </c>
      <c r="D278" s="17">
        <v>0</v>
      </c>
      <c r="E278" s="17">
        <v>3.5</v>
      </c>
      <c r="F278" s="17">
        <v>45.5</v>
      </c>
      <c r="G278" s="17">
        <v>41</v>
      </c>
      <c r="H278" s="17">
        <v>-4.5</v>
      </c>
      <c r="I278" s="17">
        <v>-10.98</v>
      </c>
    </row>
    <row r="279" spans="1:10" ht="48.75" customHeight="1">
      <c r="A279" s="13" t="str">
        <f>Kimutatás!AG39</f>
        <v>2008Szent István Egyetem Gazdaság- és Társadalomtudományi Kar (SZIE-GTK)</v>
      </c>
      <c r="B279" s="17">
        <v>17.5</v>
      </c>
      <c r="C279" s="17">
        <v>24.5</v>
      </c>
      <c r="D279" s="17">
        <v>9.6</v>
      </c>
      <c r="E279" s="17">
        <v>3.5</v>
      </c>
      <c r="F279" s="59">
        <v>55.1</v>
      </c>
      <c r="G279" s="57">
        <v>26</v>
      </c>
      <c r="H279" s="17">
        <v>-29.1</v>
      </c>
      <c r="I279" s="17">
        <v>-111.92</v>
      </c>
      <c r="J279" s="60">
        <v>2008</v>
      </c>
    </row>
    <row r="280" spans="1:10" ht="75" hidden="1">
      <c r="A280" s="13" t="str">
        <f>Kimutatás!AG40</f>
        <v>2008Szent István Egyetem Víz- és Környezetgazdálkodási Főiskolai Kar (TSF-MVK)</v>
      </c>
      <c r="B280" s="17">
        <v>0</v>
      </c>
      <c r="C280" s="17">
        <v>24.5</v>
      </c>
      <c r="D280" s="17">
        <v>10.1</v>
      </c>
      <c r="E280" s="17">
        <v>3.5</v>
      </c>
      <c r="F280" s="17">
        <v>38.1</v>
      </c>
      <c r="G280" s="17">
        <v>15</v>
      </c>
      <c r="H280" s="17">
        <v>-23.1</v>
      </c>
      <c r="I280" s="17">
        <v>-154</v>
      </c>
    </row>
    <row r="281" spans="1:10" ht="60" hidden="1">
      <c r="A281" s="13" t="str">
        <f>Kimutatás!AG41</f>
        <v>2008Szolnoki Főiskola Műszaki és Mezőgazdasági Fakultás (SZF-MMF)</v>
      </c>
      <c r="B281" s="17">
        <v>0</v>
      </c>
      <c r="C281" s="17">
        <v>24.5</v>
      </c>
      <c r="D281" s="17">
        <v>9.6</v>
      </c>
      <c r="E281" s="17">
        <v>3.5</v>
      </c>
      <c r="F281" s="17">
        <v>37.6</v>
      </c>
      <c r="G281" s="17">
        <v>13</v>
      </c>
      <c r="H281" s="17">
        <v>-24.6</v>
      </c>
      <c r="I281" s="17">
        <v>-189.23</v>
      </c>
    </row>
    <row r="282" spans="1:10" ht="60" hidden="1">
      <c r="A282" s="13" t="str">
        <f>Kimutatás!AG42</f>
        <v>2009Budapesti Corvinus Egyetem Gazdálkodástudományi Kar (BCE-GTK)</v>
      </c>
      <c r="B282" s="17">
        <v>17.5</v>
      </c>
      <c r="C282" s="17">
        <v>41.6</v>
      </c>
      <c r="D282" s="17">
        <v>9.6</v>
      </c>
      <c r="E282" s="17">
        <v>3.5</v>
      </c>
      <c r="F282" s="17">
        <v>72.2</v>
      </c>
      <c r="G282" s="17">
        <v>46</v>
      </c>
      <c r="H282" s="17">
        <v>-26.2</v>
      </c>
      <c r="I282" s="17">
        <v>-56.96</v>
      </c>
    </row>
    <row r="283" spans="1:10" ht="75" hidden="1">
      <c r="A283" s="13" t="str">
        <f>Kimutatás!AG43</f>
        <v>2009Debreceni Egyetem Gazdálkodástudományi és Vidékfejlesztési Kar (DE-GVK)</v>
      </c>
      <c r="B283" s="17">
        <v>21</v>
      </c>
      <c r="C283" s="17">
        <v>26.7</v>
      </c>
      <c r="D283" s="17">
        <v>10.1</v>
      </c>
      <c r="E283" s="17">
        <v>3.5</v>
      </c>
      <c r="F283" s="17">
        <v>61.3</v>
      </c>
      <c r="G283" s="17">
        <v>117</v>
      </c>
      <c r="H283" s="17">
        <v>55.7</v>
      </c>
      <c r="I283" s="17">
        <v>47.61</v>
      </c>
    </row>
    <row r="284" spans="1:10" ht="60" hidden="1">
      <c r="A284" s="13" t="str">
        <f>Kimutatás!AG44</f>
        <v>2009Kaposvári Egyetem Gazdaságtudományi Kar (KE-GTK)</v>
      </c>
      <c r="B284" s="17">
        <v>0</v>
      </c>
      <c r="C284" s="17">
        <v>33.299999999999997</v>
      </c>
      <c r="D284" s="17">
        <v>10.1</v>
      </c>
      <c r="E284" s="17">
        <v>5.3</v>
      </c>
      <c r="F284" s="17">
        <v>48.6</v>
      </c>
      <c r="G284" s="17">
        <v>41</v>
      </c>
      <c r="H284" s="17">
        <v>-7.6</v>
      </c>
      <c r="I284" s="17">
        <v>-18.54</v>
      </c>
    </row>
    <row r="285" spans="1:10" ht="75" hidden="1">
      <c r="A285" s="13" t="str">
        <f>Kimutatás!AG45</f>
        <v>2009Károly Róbert Főiskola Természeti Erőforrás-gazdálkodási és Vidékfejlesztési Kar (KRF-TVK)</v>
      </c>
      <c r="B285" s="17">
        <v>0</v>
      </c>
      <c r="C285" s="17">
        <v>0</v>
      </c>
      <c r="D285" s="17">
        <v>10.1</v>
      </c>
      <c r="E285" s="17">
        <v>3.5</v>
      </c>
      <c r="F285" s="17">
        <v>13.6</v>
      </c>
      <c r="G285" s="17">
        <v>14</v>
      </c>
      <c r="H285" s="17">
        <v>0.4</v>
      </c>
      <c r="I285" s="17">
        <v>2.86</v>
      </c>
    </row>
    <row r="286" spans="1:10" ht="45" hidden="1">
      <c r="A286" s="13" t="str">
        <f>Kimutatás!AG46</f>
        <v>2009Kecskeméti Főiskola Kertészeti Főiskolai Kar (KF-KFK)</v>
      </c>
      <c r="B286" s="17">
        <v>0</v>
      </c>
      <c r="C286" s="17">
        <v>25.8</v>
      </c>
      <c r="D286" s="17">
        <v>10.1</v>
      </c>
      <c r="E286" s="17">
        <v>3.5</v>
      </c>
      <c r="F286" s="17">
        <v>39.4</v>
      </c>
      <c r="G286" s="17">
        <v>31</v>
      </c>
      <c r="H286" s="17">
        <v>-8.4</v>
      </c>
      <c r="I286" s="17">
        <v>-27.1</v>
      </c>
    </row>
    <row r="287" spans="1:10" ht="90" hidden="1">
      <c r="A287" s="13" t="str">
        <f>Kimutatás!AG47</f>
        <v>2009Nyugat-magyarországi Egyetem Mezőgazdaság- és Élelmiszertudományi Kar (NYME-MÉK)</v>
      </c>
      <c r="B287" s="17">
        <v>0</v>
      </c>
      <c r="C287" s="17">
        <v>25.8</v>
      </c>
      <c r="D287" s="17">
        <v>10.1</v>
      </c>
      <c r="E287" s="17">
        <v>3.5</v>
      </c>
      <c r="F287" s="17">
        <v>39.4</v>
      </c>
      <c r="G287" s="17">
        <v>19</v>
      </c>
      <c r="H287" s="17">
        <v>-20.399999999999999</v>
      </c>
      <c r="I287" s="17">
        <v>-107.37</v>
      </c>
    </row>
    <row r="288" spans="1:10" ht="30" hidden="1">
      <c r="A288" s="13" t="str">
        <f>Kimutatás!AG48</f>
        <v>2009Pannon Egyetem Georgikon Kar (PE-GK)</v>
      </c>
      <c r="B288" s="17">
        <v>0</v>
      </c>
      <c r="C288" s="17">
        <v>25.8</v>
      </c>
      <c r="D288" s="17">
        <v>10.1</v>
      </c>
      <c r="E288" s="17">
        <v>3.5</v>
      </c>
      <c r="F288" s="17">
        <v>39.4</v>
      </c>
      <c r="G288" s="17">
        <v>46</v>
      </c>
      <c r="H288" s="17">
        <v>6.6</v>
      </c>
      <c r="I288" s="17">
        <v>14.35</v>
      </c>
    </row>
    <row r="289" spans="1:10" ht="60" hidden="1">
      <c r="A289" s="13" t="str">
        <f>Kimutatás!AG49</f>
        <v>2009Szegedi Tudományegyetem Mérnöki Kar (SZTE-MK)</v>
      </c>
      <c r="B289" s="17">
        <v>0</v>
      </c>
      <c r="C289" s="17">
        <v>26.7</v>
      </c>
      <c r="D289" s="17">
        <v>10.1</v>
      </c>
      <c r="E289" s="17">
        <v>3.5</v>
      </c>
      <c r="F289" s="17">
        <v>40.299999999999997</v>
      </c>
      <c r="G289" s="17">
        <v>75</v>
      </c>
      <c r="H289" s="17">
        <v>34.700000000000003</v>
      </c>
      <c r="I289" s="17">
        <v>46.27</v>
      </c>
    </row>
    <row r="290" spans="1:10" ht="48.75" customHeight="1">
      <c r="A290" s="13" t="str">
        <f>Kimutatás!AG50</f>
        <v>2009Szent István Egyetem Gazdaság- és Társadalomtudományi Kar (SZIE-GTK)</v>
      </c>
      <c r="B290" s="17">
        <v>19.7</v>
      </c>
      <c r="C290" s="17">
        <v>25.8</v>
      </c>
      <c r="D290" s="17">
        <v>10.1</v>
      </c>
      <c r="E290" s="17">
        <v>3.5</v>
      </c>
      <c r="F290" s="59">
        <v>59.1</v>
      </c>
      <c r="G290" s="57">
        <v>59</v>
      </c>
      <c r="H290" s="17">
        <v>-0.1</v>
      </c>
      <c r="I290" s="17">
        <v>-0.17</v>
      </c>
      <c r="J290" s="60">
        <v>2009</v>
      </c>
    </row>
    <row r="291" spans="1:10" ht="60" hidden="1">
      <c r="A291" s="13" t="str">
        <f>Kimutatás!AG51</f>
        <v>2009Szent István Egyetem Víz- és Környezetgazdálkodási Kar (SZIE-VKK)</v>
      </c>
      <c r="B291" s="17">
        <v>0</v>
      </c>
      <c r="C291" s="17">
        <v>25.8</v>
      </c>
      <c r="D291" s="17">
        <v>10.1</v>
      </c>
      <c r="E291" s="17">
        <v>5.3</v>
      </c>
      <c r="F291" s="17">
        <v>41.1</v>
      </c>
      <c r="G291" s="17">
        <v>21</v>
      </c>
      <c r="H291" s="17">
        <v>-20.100000000000001</v>
      </c>
      <c r="I291" s="17">
        <v>-95.71</v>
      </c>
    </row>
    <row r="292" spans="1:10" ht="60" hidden="1">
      <c r="A292" s="13" t="str">
        <f>Kimutatás!AG52</f>
        <v>2009Szolnoki Főiskola Műszaki és Mezőgazdasági Fakultás (SZF-MMF)</v>
      </c>
      <c r="B292" s="17">
        <v>0</v>
      </c>
      <c r="C292" s="17">
        <v>0</v>
      </c>
      <c r="D292" s="17">
        <v>10.1</v>
      </c>
      <c r="E292" s="17">
        <v>3.5</v>
      </c>
      <c r="F292" s="17">
        <v>13.6</v>
      </c>
      <c r="G292" s="17">
        <v>9</v>
      </c>
      <c r="H292" s="17">
        <v>-4.5999999999999996</v>
      </c>
      <c r="I292" s="17">
        <v>-51.11</v>
      </c>
    </row>
    <row r="293" spans="1:10" ht="60" hidden="1">
      <c r="A293" s="13" t="str">
        <f>Kimutatás!AG53</f>
        <v>2010Budapesti Corvinus Egyetem Gazdálkodástudományi Kar (BCE-GTK)</v>
      </c>
      <c r="B293" s="17">
        <v>19.7</v>
      </c>
      <c r="C293" s="17">
        <v>41.6</v>
      </c>
      <c r="D293" s="17">
        <v>10.1</v>
      </c>
      <c r="E293" s="17">
        <v>3.5</v>
      </c>
      <c r="F293" s="17">
        <v>74.8</v>
      </c>
      <c r="G293" s="17">
        <v>72</v>
      </c>
      <c r="H293" s="17">
        <v>-2.8</v>
      </c>
      <c r="I293" s="17">
        <v>-3.89</v>
      </c>
    </row>
    <row r="294" spans="1:10" ht="75" hidden="1">
      <c r="A294" s="13" t="str">
        <f>Kimutatás!AG54</f>
        <v>2010Debreceni Egyetem Gazdálkodástudományi és Vidékfejlesztési Kar (DE-GVK)</v>
      </c>
      <c r="B294" s="17">
        <v>17.5</v>
      </c>
      <c r="C294" s="17">
        <v>41.6</v>
      </c>
      <c r="D294" s="17">
        <v>10.1</v>
      </c>
      <c r="E294" s="17">
        <v>3.5</v>
      </c>
      <c r="F294" s="17">
        <v>72.7</v>
      </c>
      <c r="G294" s="17">
        <v>133</v>
      </c>
      <c r="H294" s="17">
        <v>60.3</v>
      </c>
      <c r="I294" s="17">
        <v>45.34</v>
      </c>
    </row>
    <row r="295" spans="1:10" ht="60" hidden="1">
      <c r="A295" s="13" t="str">
        <f>Kimutatás!AG55</f>
        <v>2010Kaposvári Egyetem Gazdaságtudományi Kar (KE-GTK)</v>
      </c>
      <c r="B295" s="17">
        <v>0</v>
      </c>
      <c r="C295" s="17">
        <v>26.7</v>
      </c>
      <c r="D295" s="17">
        <v>10.1</v>
      </c>
      <c r="E295" s="17">
        <v>14.4</v>
      </c>
      <c r="F295" s="17">
        <v>51.2</v>
      </c>
      <c r="G295" s="17">
        <v>42</v>
      </c>
      <c r="H295" s="17">
        <v>-9.1999999999999993</v>
      </c>
      <c r="I295" s="17">
        <v>-21.9</v>
      </c>
    </row>
    <row r="296" spans="1:10" ht="75" hidden="1">
      <c r="A296" s="13" t="str">
        <f>Kimutatás!AG56</f>
        <v>2010Károly Róbert Főiskola Természeti Erőforrás-gazdálkodási és Vidékfejlesztési Kar (KRF-TVK)</v>
      </c>
      <c r="B296" s="17">
        <v>17.5</v>
      </c>
      <c r="C296" s="17">
        <v>24.5</v>
      </c>
      <c r="D296" s="17">
        <v>10.1</v>
      </c>
      <c r="E296" s="17">
        <v>3.5</v>
      </c>
      <c r="F296" s="17">
        <v>55.6</v>
      </c>
      <c r="G296" s="17">
        <v>15</v>
      </c>
      <c r="H296" s="17">
        <v>-40.6</v>
      </c>
      <c r="I296" s="17">
        <v>-270.67</v>
      </c>
    </row>
    <row r="297" spans="1:10" ht="45" hidden="1">
      <c r="A297" s="13" t="str">
        <f>Kimutatás!AG57</f>
        <v>2010Kecskeméti Főiskola Kertészeti Főiskolai Kar (KF-KFK)</v>
      </c>
      <c r="B297" s="17">
        <v>0</v>
      </c>
      <c r="C297" s="17">
        <v>41.6</v>
      </c>
      <c r="D297" s="17">
        <v>10.1</v>
      </c>
      <c r="E297" s="17">
        <v>3.5</v>
      </c>
      <c r="F297" s="17">
        <v>55.1</v>
      </c>
      <c r="G297" s="17">
        <v>32</v>
      </c>
      <c r="H297" s="17">
        <v>-23.1</v>
      </c>
      <c r="I297" s="17">
        <v>-72.19</v>
      </c>
    </row>
    <row r="298" spans="1:10" ht="90" hidden="1">
      <c r="A298" s="13" t="str">
        <f>Kimutatás!AG58</f>
        <v>2010Nyugat-magyarországi Egyetem Mezőgazdaság- és Élelmiszertudományi Kar (NYME-MÉK)</v>
      </c>
      <c r="B298" s="17">
        <v>0</v>
      </c>
      <c r="C298" s="17">
        <v>26.7</v>
      </c>
      <c r="D298" s="17">
        <v>10.1</v>
      </c>
      <c r="E298" s="17">
        <v>3.5</v>
      </c>
      <c r="F298" s="17">
        <v>40.299999999999997</v>
      </c>
      <c r="G298" s="17">
        <v>17</v>
      </c>
      <c r="H298" s="17">
        <v>-23.3</v>
      </c>
      <c r="I298" s="17">
        <v>-137.06</v>
      </c>
    </row>
    <row r="299" spans="1:10" ht="30" hidden="1">
      <c r="A299" s="13" t="str">
        <f>Kimutatás!AG59</f>
        <v>2010Pannon Egyetem Georgikon Kar (PE-GK)</v>
      </c>
      <c r="B299" s="17">
        <v>0</v>
      </c>
      <c r="C299" s="17">
        <v>26.7</v>
      </c>
      <c r="D299" s="17">
        <v>10.1</v>
      </c>
      <c r="E299" s="17">
        <v>3.5</v>
      </c>
      <c r="F299" s="17">
        <v>40.299999999999997</v>
      </c>
      <c r="G299" s="17">
        <v>48</v>
      </c>
      <c r="H299" s="17">
        <v>7.7</v>
      </c>
      <c r="I299" s="17">
        <v>16.04</v>
      </c>
    </row>
    <row r="300" spans="1:10" ht="60" hidden="1">
      <c r="A300" s="13" t="str">
        <f>Kimutatás!AG60</f>
        <v>2010Szegedi Tudományegyetem Mérnöki Kar (SZTE-MK)</v>
      </c>
      <c r="B300" s="17">
        <v>17.5</v>
      </c>
      <c r="C300" s="17">
        <v>33.299999999999997</v>
      </c>
      <c r="D300" s="17">
        <v>10.1</v>
      </c>
      <c r="E300" s="17">
        <v>3.5</v>
      </c>
      <c r="F300" s="17">
        <v>64.3</v>
      </c>
      <c r="G300" s="17">
        <v>81</v>
      </c>
      <c r="H300" s="17">
        <v>16.7</v>
      </c>
      <c r="I300" s="17">
        <v>20.62</v>
      </c>
    </row>
    <row r="301" spans="1:10" ht="48.75" customHeight="1">
      <c r="A301" s="13" t="str">
        <f>Kimutatás!AG61</f>
        <v>2010Szent István Egyetem Gazdaság- és Társadalomtudományi Kar (SZIE-GTK)</v>
      </c>
      <c r="B301" s="17">
        <v>17.5</v>
      </c>
      <c r="C301" s="17">
        <v>33.299999999999997</v>
      </c>
      <c r="D301" s="17">
        <v>10.1</v>
      </c>
      <c r="E301" s="17">
        <v>3.5</v>
      </c>
      <c r="F301" s="59">
        <v>64.3</v>
      </c>
      <c r="G301" s="57">
        <v>63</v>
      </c>
      <c r="H301" s="17">
        <v>-1.3</v>
      </c>
      <c r="I301" s="17">
        <v>-2.06</v>
      </c>
      <c r="J301" s="60">
        <v>2010</v>
      </c>
    </row>
    <row r="302" spans="1:10" ht="60" hidden="1">
      <c r="A302" s="13" t="str">
        <f>Kimutatás!AG62</f>
        <v>2010Szent István Egyetem Víz- és Környezetgazdálkodási Kar (SZIE-VKK)</v>
      </c>
      <c r="B302" s="17">
        <v>0</v>
      </c>
      <c r="C302" s="17">
        <v>26.7</v>
      </c>
      <c r="D302" s="17">
        <v>10.1</v>
      </c>
      <c r="E302" s="17">
        <v>3.5</v>
      </c>
      <c r="F302" s="17">
        <v>40.299999999999997</v>
      </c>
      <c r="G302" s="17">
        <v>19</v>
      </c>
      <c r="H302" s="17">
        <v>-21.3</v>
      </c>
      <c r="I302" s="17">
        <v>-112.11</v>
      </c>
    </row>
    <row r="303" spans="1:10" ht="60" hidden="1">
      <c r="A303" s="13" t="str">
        <f>Kimutatás!AG63</f>
        <v>2010Szolnoki Főiskola Műszaki és Mezőgazdasági Fakultás (SZF-MMF)</v>
      </c>
      <c r="B303" s="17">
        <v>0</v>
      </c>
      <c r="C303" s="17">
        <v>0</v>
      </c>
      <c r="D303" s="17">
        <v>10.1</v>
      </c>
      <c r="E303" s="17">
        <v>3.5</v>
      </c>
      <c r="F303" s="17">
        <v>13.6</v>
      </c>
      <c r="G303" s="17">
        <v>22</v>
      </c>
      <c r="H303" s="17">
        <v>8.4</v>
      </c>
      <c r="I303" s="17">
        <v>38.18</v>
      </c>
    </row>
    <row r="305" spans="2:6">
      <c r="B305">
        <f>SUBTOTAL(9,B257:B301)</f>
        <v>74.400000000000006</v>
      </c>
      <c r="C305">
        <f t="shared" ref="C305:F305" si="8">SUBTOTAL(9,C257:C301)</f>
        <v>132.6</v>
      </c>
      <c r="D305">
        <f t="shared" si="8"/>
        <v>49.5</v>
      </c>
      <c r="E305">
        <f t="shared" si="8"/>
        <v>17.5</v>
      </c>
      <c r="F305">
        <f t="shared" si="8"/>
        <v>273.89999999999998</v>
      </c>
    </row>
    <row r="306" spans="2:6">
      <c r="B306" s="44">
        <f>B305/$F$305</f>
        <v>0.27163198247535603</v>
      </c>
      <c r="C306" s="44">
        <f t="shared" ref="C306:F306" si="9">C305/$F$305</f>
        <v>0.48411829134720702</v>
      </c>
      <c r="D306" s="44">
        <f t="shared" si="9"/>
        <v>0.18072289156626509</v>
      </c>
      <c r="E306" s="44">
        <f t="shared" si="9"/>
        <v>6.3891931361810886E-2</v>
      </c>
      <c r="F306" s="44">
        <f t="shared" si="9"/>
        <v>1</v>
      </c>
    </row>
  </sheetData>
  <autoFilter ref="A247:I303">
    <filterColumn colId="0">
      <customFilters>
        <customFilter val="*SZIE-GTK*"/>
      </customFilters>
    </filterColumn>
  </autoFilter>
  <mergeCells count="25">
    <mergeCell ref="F247:F248"/>
    <mergeCell ref="G247:G248"/>
    <mergeCell ref="B189:B190"/>
    <mergeCell ref="C189:C190"/>
    <mergeCell ref="D189:D190"/>
    <mergeCell ref="E189:E190"/>
    <mergeCell ref="A247:A248"/>
    <mergeCell ref="B247:B248"/>
    <mergeCell ref="C247:C248"/>
    <mergeCell ref="D247:D248"/>
    <mergeCell ref="E247:E248"/>
    <mergeCell ref="C73:C74"/>
    <mergeCell ref="D73:D74"/>
    <mergeCell ref="E73:E74"/>
    <mergeCell ref="F73:F74"/>
    <mergeCell ref="B131:B132"/>
    <mergeCell ref="C131:C132"/>
    <mergeCell ref="D131:D132"/>
    <mergeCell ref="E131:E132"/>
    <mergeCell ref="B73:B74"/>
    <mergeCell ref="A6:A16"/>
    <mergeCell ref="A17:A27"/>
    <mergeCell ref="A28:A38"/>
    <mergeCell ref="A39:A49"/>
    <mergeCell ref="A50:A60"/>
  </mergeCell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M306"/>
  <sheetViews>
    <sheetView topLeftCell="A236" workbookViewId="0">
      <selection activeCell="I268" sqref="I268"/>
    </sheetView>
  </sheetViews>
  <sheetFormatPr defaultRowHeight="15"/>
  <cols>
    <col min="1" max="1" width="19.42578125" customWidth="1"/>
    <col min="2" max="2" width="43" bestFit="1" customWidth="1"/>
  </cols>
  <sheetData>
    <row r="1" spans="1:13">
      <c r="A1" s="7" t="s">
        <v>11</v>
      </c>
      <c r="B1" t="s">
        <v>149</v>
      </c>
    </row>
    <row r="2" spans="1:13">
      <c r="B2" t="s">
        <v>253</v>
      </c>
      <c r="C2">
        <v>0</v>
      </c>
      <c r="D2">
        <v>0</v>
      </c>
      <c r="E2">
        <v>0</v>
      </c>
      <c r="F2">
        <v>1</v>
      </c>
      <c r="G2">
        <v>0</v>
      </c>
    </row>
    <row r="3" spans="1:13">
      <c r="A3" s="9" t="s">
        <v>252</v>
      </c>
      <c r="B3" s="20"/>
      <c r="C3" s="9"/>
      <c r="D3" s="9"/>
      <c r="E3" s="20"/>
      <c r="F3" s="20"/>
      <c r="G3" s="20"/>
    </row>
    <row r="4" spans="1:13" ht="90">
      <c r="A4" s="20"/>
      <c r="B4" s="20"/>
      <c r="C4" s="19" t="s">
        <v>17</v>
      </c>
      <c r="D4" s="19" t="s">
        <v>20</v>
      </c>
      <c r="E4" s="19" t="s">
        <v>21</v>
      </c>
      <c r="F4" s="19" t="s">
        <v>22</v>
      </c>
      <c r="G4" s="19" t="s">
        <v>24</v>
      </c>
      <c r="I4" s="18" t="str">
        <f>C4</f>
        <v>Felvételiben legjobb középiskolából jött</v>
      </c>
      <c r="J4" s="18" t="str">
        <f t="shared" ref="J4:K5" si="0">D4</f>
        <v>Felvettek pontátlaga</v>
      </c>
      <c r="K4" s="18" t="str">
        <f t="shared" si="0"/>
        <v>Jelentkezők száma első helyen</v>
      </c>
      <c r="L4" s="18" t="str">
        <f>G4</f>
        <v>OKTV-helyezettek száma</v>
      </c>
      <c r="M4" s="18" t="str">
        <f>F4</f>
        <v>Jelentkezőkből bejutottak aránya</v>
      </c>
    </row>
    <row r="5" spans="1:13">
      <c r="A5" s="9"/>
      <c r="B5" s="9"/>
      <c r="C5" s="19" t="s">
        <v>19</v>
      </c>
      <c r="D5" s="19" t="s">
        <v>251</v>
      </c>
      <c r="E5" s="19" t="s">
        <v>19</v>
      </c>
      <c r="F5" s="19" t="s">
        <v>23</v>
      </c>
      <c r="G5" s="19" t="s">
        <v>19</v>
      </c>
      <c r="I5" t="str">
        <f>C5</f>
        <v>fő</v>
      </c>
      <c r="J5" t="str">
        <f t="shared" si="0"/>
        <v>(üres)</v>
      </c>
      <c r="K5" t="str">
        <f t="shared" si="0"/>
        <v>fő</v>
      </c>
      <c r="L5" t="str">
        <f>G5</f>
        <v>fő</v>
      </c>
      <c r="M5" t="str">
        <f>F5</f>
        <v>%</v>
      </c>
    </row>
    <row r="6" spans="1:13" ht="30">
      <c r="A6" s="48">
        <v>2006</v>
      </c>
      <c r="B6" s="19" t="s">
        <v>129</v>
      </c>
      <c r="C6" s="8">
        <v>1</v>
      </c>
      <c r="D6" s="8">
        <v>141.69999999999999</v>
      </c>
      <c r="E6" s="8">
        <v>48</v>
      </c>
      <c r="F6" s="8">
        <v>0.16669999999999999</v>
      </c>
      <c r="G6" s="8">
        <v>0</v>
      </c>
      <c r="I6">
        <f>RANK(C6,C$6:C$60,C$2)</f>
        <v>10</v>
      </c>
      <c r="J6">
        <f t="shared" ref="J6:K60" si="1">RANK(D6,D$6:D$60,D$2)</f>
        <v>31</v>
      </c>
      <c r="K6">
        <f t="shared" si="1"/>
        <v>17</v>
      </c>
      <c r="L6">
        <f t="shared" ref="L6:L37" si="2">RANK(G6,G$6:G$60,G$2)</f>
        <v>6</v>
      </c>
      <c r="M6">
        <f>INT(F6*10000)</f>
        <v>1667</v>
      </c>
    </row>
    <row r="7" spans="1:13" ht="30">
      <c r="A7" s="49"/>
      <c r="B7" s="19" t="s">
        <v>150</v>
      </c>
      <c r="C7" s="8">
        <v>10</v>
      </c>
      <c r="D7" s="8">
        <v>131.80000000000001</v>
      </c>
      <c r="E7" s="8">
        <v>165</v>
      </c>
      <c r="F7" s="8">
        <v>0.2485</v>
      </c>
      <c r="G7" s="8">
        <v>1</v>
      </c>
      <c r="I7">
        <f t="shared" ref="I7:I60" si="3">RANK(C7,C$6:C$60,C$2)</f>
        <v>1</v>
      </c>
      <c r="J7">
        <f t="shared" si="1"/>
        <v>34</v>
      </c>
      <c r="K7">
        <f t="shared" si="1"/>
        <v>1</v>
      </c>
      <c r="L7">
        <f t="shared" si="2"/>
        <v>3</v>
      </c>
      <c r="M7">
        <f t="shared" ref="M7:M60" si="4">INT(F7*10000)</f>
        <v>2485</v>
      </c>
    </row>
    <row r="8" spans="1:13" ht="30">
      <c r="A8" s="49"/>
      <c r="B8" s="19" t="s">
        <v>145</v>
      </c>
      <c r="C8" s="8">
        <v>0</v>
      </c>
      <c r="D8" s="8">
        <v>115.3</v>
      </c>
      <c r="E8" s="8">
        <v>73</v>
      </c>
      <c r="F8" s="8">
        <v>0.6986</v>
      </c>
      <c r="G8" s="8">
        <v>0</v>
      </c>
      <c r="I8">
        <f t="shared" si="3"/>
        <v>21</v>
      </c>
      <c r="J8">
        <f t="shared" si="1"/>
        <v>48</v>
      </c>
      <c r="K8">
        <f t="shared" si="1"/>
        <v>9</v>
      </c>
      <c r="L8">
        <f t="shared" si="2"/>
        <v>6</v>
      </c>
      <c r="M8">
        <f t="shared" si="4"/>
        <v>6986</v>
      </c>
    </row>
    <row r="9" spans="1:13" ht="30">
      <c r="A9" s="49"/>
      <c r="B9" s="19" t="s">
        <v>151</v>
      </c>
      <c r="C9" s="8">
        <v>0</v>
      </c>
      <c r="D9" s="8">
        <v>111.7</v>
      </c>
      <c r="E9" s="8">
        <v>31</v>
      </c>
      <c r="F9" s="8">
        <v>0.4839</v>
      </c>
      <c r="G9" s="8">
        <v>0</v>
      </c>
      <c r="I9">
        <f t="shared" si="3"/>
        <v>21</v>
      </c>
      <c r="J9">
        <f t="shared" si="1"/>
        <v>51</v>
      </c>
      <c r="K9">
        <f t="shared" si="1"/>
        <v>34</v>
      </c>
      <c r="L9">
        <f t="shared" si="2"/>
        <v>6</v>
      </c>
      <c r="M9">
        <f t="shared" si="4"/>
        <v>4839</v>
      </c>
    </row>
    <row r="10" spans="1:13" ht="30">
      <c r="A10" s="49"/>
      <c r="B10" s="19" t="s">
        <v>146</v>
      </c>
      <c r="C10" s="8">
        <v>0</v>
      </c>
      <c r="D10" s="8">
        <v>116.8</v>
      </c>
      <c r="E10" s="8">
        <v>38</v>
      </c>
      <c r="F10" s="8">
        <v>0.42109999999999997</v>
      </c>
      <c r="G10" s="8">
        <v>0</v>
      </c>
      <c r="I10">
        <f t="shared" si="3"/>
        <v>21</v>
      </c>
      <c r="J10">
        <f t="shared" si="1"/>
        <v>46</v>
      </c>
      <c r="K10">
        <f t="shared" si="1"/>
        <v>27</v>
      </c>
      <c r="L10">
        <f t="shared" si="2"/>
        <v>6</v>
      </c>
      <c r="M10">
        <f t="shared" si="4"/>
        <v>4211</v>
      </c>
    </row>
    <row r="11" spans="1:13" ht="30">
      <c r="A11" s="49"/>
      <c r="B11" s="19" t="s">
        <v>34</v>
      </c>
      <c r="C11" s="8">
        <v>0</v>
      </c>
      <c r="D11" s="8">
        <v>116.5</v>
      </c>
      <c r="E11" s="8">
        <v>43</v>
      </c>
      <c r="F11" s="8">
        <v>0.60470000000000002</v>
      </c>
      <c r="G11" s="8">
        <v>3</v>
      </c>
      <c r="I11">
        <f t="shared" si="3"/>
        <v>21</v>
      </c>
      <c r="J11">
        <f t="shared" si="1"/>
        <v>47</v>
      </c>
      <c r="K11">
        <f t="shared" si="1"/>
        <v>21</v>
      </c>
      <c r="L11">
        <f t="shared" si="2"/>
        <v>1</v>
      </c>
      <c r="M11">
        <f t="shared" si="4"/>
        <v>6047</v>
      </c>
    </row>
    <row r="12" spans="1:13">
      <c r="A12" s="49"/>
      <c r="B12" s="19" t="s">
        <v>35</v>
      </c>
      <c r="C12" s="8">
        <v>0</v>
      </c>
      <c r="D12" s="8">
        <v>119.4</v>
      </c>
      <c r="E12" s="8">
        <v>29</v>
      </c>
      <c r="F12" s="8">
        <v>0.48280000000000001</v>
      </c>
      <c r="G12" s="8">
        <v>0</v>
      </c>
      <c r="I12">
        <f t="shared" si="3"/>
        <v>21</v>
      </c>
      <c r="J12">
        <f t="shared" si="1"/>
        <v>43</v>
      </c>
      <c r="K12">
        <f t="shared" si="1"/>
        <v>38</v>
      </c>
      <c r="L12">
        <f t="shared" si="2"/>
        <v>6</v>
      </c>
      <c r="M12">
        <f t="shared" si="4"/>
        <v>4828</v>
      </c>
    </row>
    <row r="13" spans="1:13" ht="30">
      <c r="A13" s="49"/>
      <c r="B13" s="19" t="s">
        <v>95</v>
      </c>
      <c r="C13" s="8">
        <v>1</v>
      </c>
      <c r="D13" s="8">
        <v>118.8</v>
      </c>
      <c r="E13" s="8">
        <v>70</v>
      </c>
      <c r="F13" s="8">
        <v>0.57140000000000002</v>
      </c>
      <c r="G13" s="8">
        <v>0</v>
      </c>
      <c r="I13">
        <f t="shared" si="3"/>
        <v>10</v>
      </c>
      <c r="J13">
        <f t="shared" si="1"/>
        <v>45</v>
      </c>
      <c r="K13">
        <f t="shared" si="1"/>
        <v>12</v>
      </c>
      <c r="L13">
        <f t="shared" si="2"/>
        <v>6</v>
      </c>
      <c r="M13">
        <f t="shared" si="4"/>
        <v>5714</v>
      </c>
    </row>
    <row r="14" spans="1:13" ht="30">
      <c r="A14" s="49"/>
      <c r="B14" s="19" t="s">
        <v>52</v>
      </c>
      <c r="C14" s="8">
        <v>0</v>
      </c>
      <c r="D14" s="8">
        <v>133.4</v>
      </c>
      <c r="E14" s="8">
        <v>61</v>
      </c>
      <c r="F14" s="8">
        <v>0.24590000000000001</v>
      </c>
      <c r="G14" s="8">
        <v>0</v>
      </c>
      <c r="I14">
        <f t="shared" si="3"/>
        <v>21</v>
      </c>
      <c r="J14">
        <f t="shared" si="1"/>
        <v>32</v>
      </c>
      <c r="K14">
        <f t="shared" si="1"/>
        <v>14</v>
      </c>
      <c r="L14">
        <f t="shared" si="2"/>
        <v>6</v>
      </c>
      <c r="M14">
        <f t="shared" si="4"/>
        <v>2459</v>
      </c>
    </row>
    <row r="15" spans="1:13" ht="45">
      <c r="A15" s="49"/>
      <c r="B15" s="19" t="s">
        <v>238</v>
      </c>
      <c r="C15" s="8">
        <v>0</v>
      </c>
      <c r="D15" s="8">
        <v>112.2</v>
      </c>
      <c r="E15" s="8">
        <v>35</v>
      </c>
      <c r="F15" s="8">
        <v>0.54290000000000005</v>
      </c>
      <c r="G15" s="8">
        <v>0</v>
      </c>
      <c r="I15">
        <f t="shared" si="3"/>
        <v>21</v>
      </c>
      <c r="J15">
        <f t="shared" si="1"/>
        <v>49</v>
      </c>
      <c r="K15">
        <f t="shared" si="1"/>
        <v>29</v>
      </c>
      <c r="L15">
        <f t="shared" si="2"/>
        <v>6</v>
      </c>
      <c r="M15">
        <f t="shared" si="4"/>
        <v>5429</v>
      </c>
    </row>
    <row r="16" spans="1:13" ht="30">
      <c r="A16" s="49"/>
      <c r="B16" s="19" t="s">
        <v>147</v>
      </c>
      <c r="C16" s="8">
        <v>0</v>
      </c>
      <c r="D16" s="8">
        <v>111.3</v>
      </c>
      <c r="E16" s="8">
        <v>50</v>
      </c>
      <c r="F16" s="8">
        <v>0.4</v>
      </c>
      <c r="G16" s="8">
        <v>0</v>
      </c>
      <c r="I16">
        <f t="shared" si="3"/>
        <v>21</v>
      </c>
      <c r="J16">
        <f t="shared" si="1"/>
        <v>52</v>
      </c>
      <c r="K16">
        <f t="shared" si="1"/>
        <v>16</v>
      </c>
      <c r="L16">
        <f t="shared" si="2"/>
        <v>6</v>
      </c>
      <c r="M16">
        <f t="shared" si="4"/>
        <v>4000</v>
      </c>
    </row>
    <row r="17" spans="1:13" ht="30">
      <c r="A17" s="48">
        <v>2007</v>
      </c>
      <c r="B17" s="19" t="s">
        <v>129</v>
      </c>
      <c r="C17" s="8">
        <v>0</v>
      </c>
      <c r="D17" s="8">
        <v>133.1</v>
      </c>
      <c r="E17" s="8">
        <v>19</v>
      </c>
      <c r="F17" s="8">
        <v>0.73680000000000001</v>
      </c>
      <c r="G17" s="8">
        <v>0</v>
      </c>
      <c r="I17">
        <f t="shared" si="3"/>
        <v>21</v>
      </c>
      <c r="J17">
        <f t="shared" si="1"/>
        <v>33</v>
      </c>
      <c r="K17">
        <f t="shared" si="1"/>
        <v>43</v>
      </c>
      <c r="L17">
        <f t="shared" si="2"/>
        <v>6</v>
      </c>
      <c r="M17">
        <f t="shared" si="4"/>
        <v>7368</v>
      </c>
    </row>
    <row r="18" spans="1:13" ht="30">
      <c r="A18" s="49"/>
      <c r="B18" s="19" t="s">
        <v>150</v>
      </c>
      <c r="C18" s="8">
        <v>3</v>
      </c>
      <c r="D18" s="8">
        <v>126.8</v>
      </c>
      <c r="E18" s="8">
        <v>91</v>
      </c>
      <c r="F18" s="8">
        <v>0.57140000000000002</v>
      </c>
      <c r="G18" s="8">
        <v>0</v>
      </c>
      <c r="I18">
        <f t="shared" si="3"/>
        <v>2</v>
      </c>
      <c r="J18">
        <f t="shared" si="1"/>
        <v>36</v>
      </c>
      <c r="K18">
        <f t="shared" si="1"/>
        <v>5</v>
      </c>
      <c r="L18">
        <f t="shared" si="2"/>
        <v>6</v>
      </c>
      <c r="M18">
        <f t="shared" si="4"/>
        <v>5714</v>
      </c>
    </row>
    <row r="19" spans="1:13" ht="30">
      <c r="A19" s="49"/>
      <c r="B19" s="19" t="s">
        <v>145</v>
      </c>
      <c r="C19" s="8">
        <v>0</v>
      </c>
      <c r="D19" s="8">
        <v>122.3</v>
      </c>
      <c r="E19" s="8">
        <v>73</v>
      </c>
      <c r="F19" s="8">
        <v>0.26029999999999998</v>
      </c>
      <c r="G19" s="8">
        <v>0</v>
      </c>
      <c r="I19">
        <f t="shared" si="3"/>
        <v>21</v>
      </c>
      <c r="J19">
        <f t="shared" si="1"/>
        <v>40</v>
      </c>
      <c r="K19">
        <f t="shared" si="1"/>
        <v>9</v>
      </c>
      <c r="L19">
        <f t="shared" si="2"/>
        <v>6</v>
      </c>
      <c r="M19">
        <f t="shared" si="4"/>
        <v>2603</v>
      </c>
    </row>
    <row r="20" spans="1:13" ht="30">
      <c r="A20" s="49"/>
      <c r="B20" s="19" t="s">
        <v>151</v>
      </c>
      <c r="C20" s="8">
        <v>0</v>
      </c>
      <c r="D20" s="8">
        <v>121</v>
      </c>
      <c r="E20" s="8">
        <v>34</v>
      </c>
      <c r="F20" s="8">
        <v>0.17649999999999999</v>
      </c>
      <c r="G20" s="8">
        <v>0</v>
      </c>
      <c r="I20">
        <f t="shared" si="3"/>
        <v>21</v>
      </c>
      <c r="J20">
        <f t="shared" si="1"/>
        <v>42</v>
      </c>
      <c r="K20">
        <f t="shared" si="1"/>
        <v>30</v>
      </c>
      <c r="L20">
        <f t="shared" si="2"/>
        <v>6</v>
      </c>
      <c r="M20">
        <f t="shared" si="4"/>
        <v>1765</v>
      </c>
    </row>
    <row r="21" spans="1:13" ht="30">
      <c r="A21" s="49"/>
      <c r="B21" s="19" t="s">
        <v>146</v>
      </c>
      <c r="C21" s="8">
        <v>0</v>
      </c>
      <c r="D21" s="8">
        <v>122.5</v>
      </c>
      <c r="E21" s="8">
        <v>30</v>
      </c>
      <c r="F21" s="8">
        <v>0.1333</v>
      </c>
      <c r="G21" s="8">
        <v>0</v>
      </c>
      <c r="I21">
        <f t="shared" si="3"/>
        <v>21</v>
      </c>
      <c r="J21">
        <f t="shared" si="1"/>
        <v>39</v>
      </c>
      <c r="K21">
        <f t="shared" si="1"/>
        <v>37</v>
      </c>
      <c r="L21">
        <f t="shared" si="2"/>
        <v>6</v>
      </c>
      <c r="M21">
        <f t="shared" si="4"/>
        <v>1333</v>
      </c>
    </row>
    <row r="22" spans="1:13" ht="30">
      <c r="A22" s="49"/>
      <c r="B22" s="19" t="s">
        <v>34</v>
      </c>
      <c r="C22" s="8">
        <v>0</v>
      </c>
      <c r="D22" s="8">
        <v>126.6</v>
      </c>
      <c r="E22" s="8">
        <v>40</v>
      </c>
      <c r="F22" s="8">
        <v>0.375</v>
      </c>
      <c r="G22" s="8">
        <v>0</v>
      </c>
      <c r="I22">
        <f t="shared" si="3"/>
        <v>21</v>
      </c>
      <c r="J22">
        <f t="shared" si="1"/>
        <v>37</v>
      </c>
      <c r="K22">
        <f t="shared" si="1"/>
        <v>26</v>
      </c>
      <c r="L22">
        <f t="shared" si="2"/>
        <v>6</v>
      </c>
      <c r="M22">
        <f t="shared" si="4"/>
        <v>3750</v>
      </c>
    </row>
    <row r="23" spans="1:13">
      <c r="A23" s="49"/>
      <c r="B23" s="19" t="s">
        <v>35</v>
      </c>
      <c r="C23" s="8">
        <v>1</v>
      </c>
      <c r="D23" s="8">
        <v>124.3</v>
      </c>
      <c r="E23" s="8">
        <v>28</v>
      </c>
      <c r="F23" s="8">
        <v>0.35709999999999997</v>
      </c>
      <c r="G23" s="8">
        <v>0</v>
      </c>
      <c r="I23">
        <f t="shared" si="3"/>
        <v>10</v>
      </c>
      <c r="J23">
        <f t="shared" si="1"/>
        <v>38</v>
      </c>
      <c r="K23">
        <f t="shared" si="1"/>
        <v>39</v>
      </c>
      <c r="L23">
        <f t="shared" si="2"/>
        <v>6</v>
      </c>
      <c r="M23">
        <f t="shared" si="4"/>
        <v>3571</v>
      </c>
    </row>
    <row r="24" spans="1:13" ht="30">
      <c r="A24" s="49"/>
      <c r="B24" s="19" t="s">
        <v>95</v>
      </c>
      <c r="C24" s="8">
        <v>1</v>
      </c>
      <c r="D24" s="8">
        <v>121.6</v>
      </c>
      <c r="E24" s="8">
        <v>112</v>
      </c>
      <c r="F24" s="8">
        <v>0.36609999999999998</v>
      </c>
      <c r="G24" s="8">
        <v>0</v>
      </c>
      <c r="I24">
        <f t="shared" si="3"/>
        <v>10</v>
      </c>
      <c r="J24">
        <f t="shared" si="1"/>
        <v>41</v>
      </c>
      <c r="K24">
        <f t="shared" si="1"/>
        <v>4</v>
      </c>
      <c r="L24">
        <f t="shared" si="2"/>
        <v>6</v>
      </c>
      <c r="M24">
        <f t="shared" si="4"/>
        <v>3661</v>
      </c>
    </row>
    <row r="25" spans="1:13" ht="30">
      <c r="A25" s="49"/>
      <c r="B25" s="19" t="s">
        <v>52</v>
      </c>
      <c r="C25" s="8">
        <v>2</v>
      </c>
      <c r="D25" s="8">
        <v>129.1</v>
      </c>
      <c r="E25" s="8">
        <v>42</v>
      </c>
      <c r="F25" s="8">
        <v>0.42859999999999998</v>
      </c>
      <c r="G25" s="8">
        <v>0</v>
      </c>
      <c r="I25">
        <f t="shared" si="3"/>
        <v>5</v>
      </c>
      <c r="J25">
        <f t="shared" si="1"/>
        <v>35</v>
      </c>
      <c r="K25">
        <f t="shared" si="1"/>
        <v>22</v>
      </c>
      <c r="L25">
        <f t="shared" si="2"/>
        <v>6</v>
      </c>
      <c r="M25">
        <f t="shared" si="4"/>
        <v>4286</v>
      </c>
    </row>
    <row r="26" spans="1:13" ht="45">
      <c r="A26" s="49"/>
      <c r="B26" s="19" t="s">
        <v>238</v>
      </c>
      <c r="C26" s="8">
        <v>0</v>
      </c>
      <c r="D26" s="8">
        <v>119.2</v>
      </c>
      <c r="E26" s="8">
        <v>32</v>
      </c>
      <c r="F26" s="8">
        <v>0.3125</v>
      </c>
      <c r="G26" s="8">
        <v>0</v>
      </c>
      <c r="I26">
        <f t="shared" si="3"/>
        <v>21</v>
      </c>
      <c r="J26">
        <f t="shared" si="1"/>
        <v>44</v>
      </c>
      <c r="K26">
        <f t="shared" si="1"/>
        <v>31</v>
      </c>
      <c r="L26">
        <f t="shared" si="2"/>
        <v>6</v>
      </c>
      <c r="M26">
        <f t="shared" si="4"/>
        <v>3125</v>
      </c>
    </row>
    <row r="27" spans="1:13" ht="30">
      <c r="A27" s="49"/>
      <c r="B27" s="19" t="s">
        <v>147</v>
      </c>
      <c r="C27" s="8">
        <v>0</v>
      </c>
      <c r="D27" s="8">
        <v>112</v>
      </c>
      <c r="E27" s="8">
        <v>17</v>
      </c>
      <c r="F27" s="8">
        <v>0.17649999999999999</v>
      </c>
      <c r="G27" s="8">
        <v>0</v>
      </c>
      <c r="I27">
        <f t="shared" si="3"/>
        <v>21</v>
      </c>
      <c r="J27">
        <f t="shared" si="1"/>
        <v>50</v>
      </c>
      <c r="K27">
        <f t="shared" si="1"/>
        <v>48</v>
      </c>
      <c r="L27">
        <f t="shared" si="2"/>
        <v>6</v>
      </c>
      <c r="M27">
        <f t="shared" si="4"/>
        <v>1765</v>
      </c>
    </row>
    <row r="28" spans="1:13" ht="30">
      <c r="A28" s="48">
        <v>2008</v>
      </c>
      <c r="B28" s="19" t="s">
        <v>129</v>
      </c>
      <c r="C28" s="8">
        <v>3</v>
      </c>
      <c r="D28" s="8">
        <v>428.5</v>
      </c>
      <c r="E28" s="8">
        <v>37</v>
      </c>
      <c r="F28" s="8">
        <v>0.40539999999999998</v>
      </c>
      <c r="G28" s="8">
        <v>0</v>
      </c>
      <c r="I28">
        <f t="shared" si="3"/>
        <v>2</v>
      </c>
      <c r="J28">
        <f t="shared" si="1"/>
        <v>1</v>
      </c>
      <c r="K28">
        <f t="shared" si="1"/>
        <v>28</v>
      </c>
      <c r="L28">
        <f t="shared" si="2"/>
        <v>6</v>
      </c>
      <c r="M28">
        <f t="shared" si="4"/>
        <v>4054</v>
      </c>
    </row>
    <row r="29" spans="1:13" ht="30">
      <c r="A29" s="49"/>
      <c r="B29" s="19" t="s">
        <v>150</v>
      </c>
      <c r="C29" s="8">
        <v>2</v>
      </c>
      <c r="D29" s="8">
        <v>326.89999999999998</v>
      </c>
      <c r="E29" s="8">
        <v>77</v>
      </c>
      <c r="F29" s="8">
        <v>0.58440000000000003</v>
      </c>
      <c r="G29" s="8">
        <v>0</v>
      </c>
      <c r="I29">
        <f t="shared" si="3"/>
        <v>5</v>
      </c>
      <c r="J29">
        <f t="shared" si="1"/>
        <v>24</v>
      </c>
      <c r="K29">
        <f t="shared" si="1"/>
        <v>7</v>
      </c>
      <c r="L29">
        <f t="shared" si="2"/>
        <v>6</v>
      </c>
      <c r="M29">
        <f t="shared" si="4"/>
        <v>5844</v>
      </c>
    </row>
    <row r="30" spans="1:13" ht="30">
      <c r="A30" s="49"/>
      <c r="B30" s="19" t="s">
        <v>145</v>
      </c>
      <c r="C30" s="8">
        <v>0</v>
      </c>
      <c r="D30" s="8">
        <v>306.7</v>
      </c>
      <c r="E30" s="8">
        <v>32</v>
      </c>
      <c r="F30" s="8">
        <v>0.5625</v>
      </c>
      <c r="G30" s="8">
        <v>0</v>
      </c>
      <c r="I30">
        <f t="shared" si="3"/>
        <v>21</v>
      </c>
      <c r="J30">
        <f t="shared" si="1"/>
        <v>28</v>
      </c>
      <c r="K30">
        <f t="shared" si="1"/>
        <v>31</v>
      </c>
      <c r="L30">
        <f t="shared" si="2"/>
        <v>6</v>
      </c>
      <c r="M30">
        <f t="shared" si="4"/>
        <v>5625</v>
      </c>
    </row>
    <row r="31" spans="1:13" ht="30">
      <c r="A31" s="49"/>
      <c r="B31" s="19" t="s">
        <v>151</v>
      </c>
      <c r="C31" s="8">
        <v>0</v>
      </c>
      <c r="D31" s="8">
        <v>332</v>
      </c>
      <c r="E31" s="8">
        <v>16</v>
      </c>
      <c r="F31" s="8">
        <v>0.3125</v>
      </c>
      <c r="G31" s="8">
        <v>0</v>
      </c>
      <c r="I31">
        <f t="shared" si="3"/>
        <v>21</v>
      </c>
      <c r="J31">
        <f t="shared" si="1"/>
        <v>23</v>
      </c>
      <c r="K31">
        <f t="shared" si="1"/>
        <v>50</v>
      </c>
      <c r="L31">
        <f t="shared" si="2"/>
        <v>6</v>
      </c>
      <c r="M31">
        <f t="shared" si="4"/>
        <v>3125</v>
      </c>
    </row>
    <row r="32" spans="1:13" ht="30">
      <c r="A32" s="49"/>
      <c r="B32" s="19" t="s">
        <v>146</v>
      </c>
      <c r="C32" s="8">
        <v>0</v>
      </c>
      <c r="D32" s="8">
        <v>293.8</v>
      </c>
      <c r="E32" s="8">
        <v>31</v>
      </c>
      <c r="F32" s="8">
        <v>0.19350000000000001</v>
      </c>
      <c r="G32" s="8">
        <v>0</v>
      </c>
      <c r="I32">
        <f t="shared" si="3"/>
        <v>21</v>
      </c>
      <c r="J32">
        <f t="shared" si="1"/>
        <v>29</v>
      </c>
      <c r="K32">
        <f t="shared" si="1"/>
        <v>34</v>
      </c>
      <c r="L32">
        <f t="shared" si="2"/>
        <v>6</v>
      </c>
      <c r="M32">
        <f t="shared" si="4"/>
        <v>1935</v>
      </c>
    </row>
    <row r="33" spans="1:13" ht="30">
      <c r="A33" s="49"/>
      <c r="B33" s="19" t="s">
        <v>34</v>
      </c>
      <c r="C33" s="8">
        <v>0</v>
      </c>
      <c r="D33" s="8">
        <v>344.2</v>
      </c>
      <c r="E33" s="8">
        <v>18</v>
      </c>
      <c r="F33" s="8">
        <v>0.72219999999999995</v>
      </c>
      <c r="G33" s="8">
        <v>0</v>
      </c>
      <c r="I33">
        <f t="shared" si="3"/>
        <v>21</v>
      </c>
      <c r="J33">
        <f t="shared" si="1"/>
        <v>21</v>
      </c>
      <c r="K33">
        <f t="shared" si="1"/>
        <v>47</v>
      </c>
      <c r="L33">
        <f t="shared" si="2"/>
        <v>6</v>
      </c>
      <c r="M33">
        <f t="shared" si="4"/>
        <v>7222</v>
      </c>
    </row>
    <row r="34" spans="1:13">
      <c r="A34" s="49"/>
      <c r="B34" s="19" t="s">
        <v>35</v>
      </c>
      <c r="C34" s="8">
        <v>2</v>
      </c>
      <c r="D34" s="8">
        <v>312.3</v>
      </c>
      <c r="E34" s="8">
        <v>19</v>
      </c>
      <c r="F34" s="8">
        <v>0.63160000000000005</v>
      </c>
      <c r="G34" s="8">
        <v>0</v>
      </c>
      <c r="I34">
        <f t="shared" si="3"/>
        <v>5</v>
      </c>
      <c r="J34">
        <f t="shared" si="1"/>
        <v>26</v>
      </c>
      <c r="K34">
        <f t="shared" si="1"/>
        <v>43</v>
      </c>
      <c r="L34">
        <f t="shared" si="2"/>
        <v>6</v>
      </c>
      <c r="M34">
        <f t="shared" si="4"/>
        <v>6316</v>
      </c>
    </row>
    <row r="35" spans="1:13" ht="30">
      <c r="A35" s="49"/>
      <c r="B35" s="19" t="s">
        <v>95</v>
      </c>
      <c r="C35" s="8">
        <v>1</v>
      </c>
      <c r="D35" s="8">
        <v>323.2</v>
      </c>
      <c r="E35" s="8">
        <v>41</v>
      </c>
      <c r="F35" s="8">
        <v>0.70730000000000004</v>
      </c>
      <c r="G35" s="8">
        <v>0</v>
      </c>
      <c r="I35">
        <f t="shared" si="3"/>
        <v>10</v>
      </c>
      <c r="J35">
        <f t="shared" si="1"/>
        <v>25</v>
      </c>
      <c r="K35">
        <f t="shared" si="1"/>
        <v>24</v>
      </c>
      <c r="L35">
        <f t="shared" si="2"/>
        <v>6</v>
      </c>
      <c r="M35">
        <f t="shared" si="4"/>
        <v>7073</v>
      </c>
    </row>
    <row r="36" spans="1:13" ht="30">
      <c r="A36" s="49"/>
      <c r="B36" s="19" t="s">
        <v>52</v>
      </c>
      <c r="C36" s="8">
        <v>1</v>
      </c>
      <c r="D36" s="8">
        <v>336.7</v>
      </c>
      <c r="E36" s="8">
        <v>26</v>
      </c>
      <c r="F36" s="8">
        <v>0.65380000000000005</v>
      </c>
      <c r="G36" s="8">
        <v>0</v>
      </c>
      <c r="I36">
        <f t="shared" si="3"/>
        <v>10</v>
      </c>
      <c r="J36">
        <f t="shared" si="1"/>
        <v>22</v>
      </c>
      <c r="K36">
        <f t="shared" si="1"/>
        <v>40</v>
      </c>
      <c r="L36">
        <f t="shared" si="2"/>
        <v>6</v>
      </c>
      <c r="M36">
        <f t="shared" si="4"/>
        <v>6538</v>
      </c>
    </row>
    <row r="37" spans="1:13" ht="45">
      <c r="A37" s="49"/>
      <c r="B37" s="19" t="s">
        <v>238</v>
      </c>
      <c r="C37" s="8">
        <v>0</v>
      </c>
      <c r="D37" s="8">
        <v>273.7</v>
      </c>
      <c r="E37" s="8">
        <v>15</v>
      </c>
      <c r="F37" s="8">
        <v>0.2</v>
      </c>
      <c r="G37" s="8">
        <v>0</v>
      </c>
      <c r="I37">
        <f t="shared" si="3"/>
        <v>21</v>
      </c>
      <c r="J37">
        <f t="shared" si="1"/>
        <v>30</v>
      </c>
      <c r="K37">
        <f t="shared" si="1"/>
        <v>51</v>
      </c>
      <c r="L37">
        <f t="shared" si="2"/>
        <v>6</v>
      </c>
      <c r="M37">
        <f t="shared" si="4"/>
        <v>2000</v>
      </c>
    </row>
    <row r="38" spans="1:13" ht="30">
      <c r="A38" s="49"/>
      <c r="B38" s="19" t="s">
        <v>147</v>
      </c>
      <c r="C38" s="8">
        <v>0</v>
      </c>
      <c r="D38" s="8">
        <v>311.3</v>
      </c>
      <c r="E38" s="8">
        <v>13</v>
      </c>
      <c r="F38" s="8">
        <v>0.30769999999999997</v>
      </c>
      <c r="G38" s="8">
        <v>0</v>
      </c>
      <c r="I38">
        <f t="shared" si="3"/>
        <v>21</v>
      </c>
      <c r="J38">
        <f t="shared" si="1"/>
        <v>27</v>
      </c>
      <c r="K38">
        <f t="shared" si="1"/>
        <v>54</v>
      </c>
      <c r="L38">
        <f t="shared" ref="L38:L60" si="5">RANK(G38,G$6:G$60,G$2)</f>
        <v>6</v>
      </c>
      <c r="M38">
        <f t="shared" si="4"/>
        <v>3077</v>
      </c>
    </row>
    <row r="39" spans="1:13" ht="30">
      <c r="A39" s="48">
        <v>2009</v>
      </c>
      <c r="B39" s="19" t="s">
        <v>129</v>
      </c>
      <c r="C39" s="8">
        <v>1</v>
      </c>
      <c r="D39" s="8">
        <v>399.5</v>
      </c>
      <c r="E39" s="8">
        <v>46</v>
      </c>
      <c r="F39" s="8">
        <v>0.52170000000000005</v>
      </c>
      <c r="G39" s="8">
        <v>0</v>
      </c>
      <c r="I39">
        <f t="shared" si="3"/>
        <v>10</v>
      </c>
      <c r="J39">
        <f t="shared" si="1"/>
        <v>3</v>
      </c>
      <c r="K39">
        <f t="shared" si="1"/>
        <v>19</v>
      </c>
      <c r="L39">
        <f t="shared" si="5"/>
        <v>6</v>
      </c>
      <c r="M39">
        <f t="shared" si="4"/>
        <v>5217</v>
      </c>
    </row>
    <row r="40" spans="1:13" ht="30">
      <c r="A40" s="49"/>
      <c r="B40" s="19" t="s">
        <v>143</v>
      </c>
      <c r="C40" s="8">
        <v>3</v>
      </c>
      <c r="D40" s="8">
        <v>365.6</v>
      </c>
      <c r="E40" s="8">
        <v>117</v>
      </c>
      <c r="F40" s="8">
        <v>0.23930000000000001</v>
      </c>
      <c r="G40" s="8">
        <v>0</v>
      </c>
      <c r="I40">
        <f t="shared" si="3"/>
        <v>2</v>
      </c>
      <c r="J40">
        <f t="shared" si="1"/>
        <v>14</v>
      </c>
      <c r="K40">
        <f t="shared" si="1"/>
        <v>3</v>
      </c>
      <c r="L40">
        <f t="shared" si="5"/>
        <v>6</v>
      </c>
      <c r="M40">
        <f t="shared" si="4"/>
        <v>2393</v>
      </c>
    </row>
    <row r="41" spans="1:13" ht="30">
      <c r="A41" s="49"/>
      <c r="B41" s="19" t="s">
        <v>145</v>
      </c>
      <c r="C41" s="8">
        <v>0</v>
      </c>
      <c r="D41" s="8">
        <v>374.1</v>
      </c>
      <c r="E41" s="8">
        <v>41</v>
      </c>
      <c r="F41" s="8">
        <v>0.1951</v>
      </c>
      <c r="G41" s="8">
        <v>1</v>
      </c>
      <c r="I41">
        <f t="shared" si="3"/>
        <v>21</v>
      </c>
      <c r="J41">
        <f t="shared" si="1"/>
        <v>8</v>
      </c>
      <c r="K41">
        <f t="shared" si="1"/>
        <v>24</v>
      </c>
      <c r="L41">
        <f t="shared" si="5"/>
        <v>3</v>
      </c>
      <c r="M41">
        <f t="shared" si="4"/>
        <v>1951</v>
      </c>
    </row>
    <row r="42" spans="1:13" ht="45">
      <c r="A42" s="49"/>
      <c r="B42" s="19" t="s">
        <v>144</v>
      </c>
      <c r="C42" s="8">
        <v>0</v>
      </c>
      <c r="D42" s="8">
        <v>0</v>
      </c>
      <c r="E42" s="8">
        <v>14</v>
      </c>
      <c r="F42" s="8">
        <v>0</v>
      </c>
      <c r="G42" s="8">
        <v>0</v>
      </c>
      <c r="I42">
        <f t="shared" si="3"/>
        <v>21</v>
      </c>
      <c r="J42">
        <f t="shared" si="1"/>
        <v>53</v>
      </c>
      <c r="K42">
        <f t="shared" si="1"/>
        <v>53</v>
      </c>
      <c r="L42">
        <f t="shared" si="5"/>
        <v>6</v>
      </c>
      <c r="M42">
        <f t="shared" si="4"/>
        <v>0</v>
      </c>
    </row>
    <row r="43" spans="1:13" ht="30">
      <c r="A43" s="49"/>
      <c r="B43" s="19" t="s">
        <v>146</v>
      </c>
      <c r="C43" s="8">
        <v>0</v>
      </c>
      <c r="D43" s="8">
        <v>362.8</v>
      </c>
      <c r="E43" s="8">
        <v>31</v>
      </c>
      <c r="F43" s="8">
        <v>0.19350000000000001</v>
      </c>
      <c r="G43" s="8">
        <v>0</v>
      </c>
      <c r="I43">
        <f t="shared" si="3"/>
        <v>21</v>
      </c>
      <c r="J43">
        <f t="shared" si="1"/>
        <v>15</v>
      </c>
      <c r="K43">
        <f t="shared" si="1"/>
        <v>34</v>
      </c>
      <c r="L43">
        <f t="shared" si="5"/>
        <v>6</v>
      </c>
      <c r="M43">
        <f t="shared" si="4"/>
        <v>1935</v>
      </c>
    </row>
    <row r="44" spans="1:13" ht="30">
      <c r="A44" s="49"/>
      <c r="B44" s="19" t="s">
        <v>34</v>
      </c>
      <c r="C44" s="8">
        <v>0</v>
      </c>
      <c r="D44" s="8">
        <v>350.3</v>
      </c>
      <c r="E44" s="8">
        <v>19</v>
      </c>
      <c r="F44" s="8">
        <v>0.15790000000000001</v>
      </c>
      <c r="G44" s="8">
        <v>0</v>
      </c>
      <c r="I44">
        <f t="shared" si="3"/>
        <v>21</v>
      </c>
      <c r="J44">
        <f t="shared" si="1"/>
        <v>19</v>
      </c>
      <c r="K44">
        <f t="shared" si="1"/>
        <v>43</v>
      </c>
      <c r="L44">
        <f t="shared" si="5"/>
        <v>6</v>
      </c>
      <c r="M44">
        <f t="shared" si="4"/>
        <v>1579</v>
      </c>
    </row>
    <row r="45" spans="1:13">
      <c r="A45" s="49"/>
      <c r="B45" s="19" t="s">
        <v>35</v>
      </c>
      <c r="C45" s="8">
        <v>0</v>
      </c>
      <c r="D45" s="8">
        <v>362.8</v>
      </c>
      <c r="E45" s="8">
        <v>46</v>
      </c>
      <c r="F45" s="8">
        <v>0.21740000000000001</v>
      </c>
      <c r="G45" s="8">
        <v>0</v>
      </c>
      <c r="I45">
        <f t="shared" si="3"/>
        <v>21</v>
      </c>
      <c r="J45">
        <f t="shared" si="1"/>
        <v>15</v>
      </c>
      <c r="K45">
        <f t="shared" si="1"/>
        <v>19</v>
      </c>
      <c r="L45">
        <f t="shared" si="5"/>
        <v>6</v>
      </c>
      <c r="M45">
        <f t="shared" si="4"/>
        <v>2174</v>
      </c>
    </row>
    <row r="46" spans="1:13" ht="30">
      <c r="A46" s="49"/>
      <c r="B46" s="19" t="s">
        <v>95</v>
      </c>
      <c r="C46" s="8">
        <v>0</v>
      </c>
      <c r="D46" s="8">
        <v>366</v>
      </c>
      <c r="E46" s="8">
        <v>75</v>
      </c>
      <c r="F46" s="8">
        <v>0.29330000000000001</v>
      </c>
      <c r="G46" s="8">
        <v>0</v>
      </c>
      <c r="I46">
        <f t="shared" si="3"/>
        <v>21</v>
      </c>
      <c r="J46">
        <f t="shared" si="1"/>
        <v>13</v>
      </c>
      <c r="K46">
        <f t="shared" si="1"/>
        <v>8</v>
      </c>
      <c r="L46">
        <f t="shared" si="5"/>
        <v>6</v>
      </c>
      <c r="M46">
        <f t="shared" si="4"/>
        <v>2933</v>
      </c>
    </row>
    <row r="47" spans="1:13" ht="30">
      <c r="A47" s="49"/>
      <c r="B47" s="19" t="s">
        <v>52</v>
      </c>
      <c r="C47" s="8">
        <v>2</v>
      </c>
      <c r="D47" s="8">
        <v>359.6</v>
      </c>
      <c r="E47" s="8">
        <v>59</v>
      </c>
      <c r="F47" s="8">
        <v>0.2203</v>
      </c>
      <c r="G47" s="8">
        <v>0</v>
      </c>
      <c r="I47">
        <f t="shared" si="3"/>
        <v>5</v>
      </c>
      <c r="J47">
        <f t="shared" si="1"/>
        <v>17</v>
      </c>
      <c r="K47">
        <f t="shared" si="1"/>
        <v>15</v>
      </c>
      <c r="L47">
        <f t="shared" si="5"/>
        <v>6</v>
      </c>
      <c r="M47">
        <f t="shared" si="4"/>
        <v>2203</v>
      </c>
    </row>
    <row r="48" spans="1:13" ht="30">
      <c r="A48" s="49"/>
      <c r="B48" s="19" t="s">
        <v>148</v>
      </c>
      <c r="C48" s="8">
        <v>0</v>
      </c>
      <c r="D48" s="8">
        <v>356.5</v>
      </c>
      <c r="E48" s="8">
        <v>21</v>
      </c>
      <c r="F48" s="8">
        <v>9.5200000000000007E-2</v>
      </c>
      <c r="G48" s="8">
        <v>1</v>
      </c>
      <c r="I48">
        <f t="shared" si="3"/>
        <v>21</v>
      </c>
      <c r="J48">
        <f t="shared" si="1"/>
        <v>18</v>
      </c>
      <c r="K48">
        <f t="shared" si="1"/>
        <v>42</v>
      </c>
      <c r="L48">
        <f t="shared" si="5"/>
        <v>3</v>
      </c>
      <c r="M48">
        <f t="shared" si="4"/>
        <v>952</v>
      </c>
    </row>
    <row r="49" spans="1:13" ht="30">
      <c r="A49" s="49"/>
      <c r="B49" s="19" t="s">
        <v>147</v>
      </c>
      <c r="C49" s="8">
        <v>0</v>
      </c>
      <c r="D49" s="8">
        <v>0</v>
      </c>
      <c r="E49" s="8">
        <v>9</v>
      </c>
      <c r="F49" s="8">
        <v>0</v>
      </c>
      <c r="G49" s="8">
        <v>0</v>
      </c>
      <c r="I49">
        <f t="shared" si="3"/>
        <v>21</v>
      </c>
      <c r="J49">
        <f t="shared" si="1"/>
        <v>53</v>
      </c>
      <c r="K49">
        <f t="shared" si="1"/>
        <v>55</v>
      </c>
      <c r="L49">
        <f t="shared" si="5"/>
        <v>6</v>
      </c>
      <c r="M49">
        <f t="shared" si="4"/>
        <v>0</v>
      </c>
    </row>
    <row r="50" spans="1:13" ht="30">
      <c r="A50" s="48">
        <v>2010</v>
      </c>
      <c r="B50" s="19" t="s">
        <v>129</v>
      </c>
      <c r="C50" s="8">
        <v>2</v>
      </c>
      <c r="D50" s="8">
        <v>414.4</v>
      </c>
      <c r="E50" s="8">
        <v>72</v>
      </c>
      <c r="F50" s="8">
        <v>0.27779999999999999</v>
      </c>
      <c r="G50" s="8">
        <v>0</v>
      </c>
      <c r="I50">
        <f t="shared" si="3"/>
        <v>5</v>
      </c>
      <c r="J50">
        <f t="shared" si="1"/>
        <v>2</v>
      </c>
      <c r="K50">
        <f t="shared" si="1"/>
        <v>11</v>
      </c>
      <c r="L50">
        <f t="shared" si="5"/>
        <v>6</v>
      </c>
      <c r="M50">
        <f t="shared" si="4"/>
        <v>2778</v>
      </c>
    </row>
    <row r="51" spans="1:13" ht="30">
      <c r="A51" s="49"/>
      <c r="B51" s="19" t="s">
        <v>143</v>
      </c>
      <c r="C51" s="8">
        <v>1</v>
      </c>
      <c r="D51" s="8">
        <v>379.3</v>
      </c>
      <c r="E51" s="8">
        <v>133</v>
      </c>
      <c r="F51" s="8">
        <v>0.18049999999999999</v>
      </c>
      <c r="G51" s="8">
        <v>0</v>
      </c>
      <c r="I51">
        <f t="shared" si="3"/>
        <v>10</v>
      </c>
      <c r="J51">
        <f t="shared" si="1"/>
        <v>5</v>
      </c>
      <c r="K51">
        <f t="shared" si="1"/>
        <v>2</v>
      </c>
      <c r="L51">
        <f t="shared" si="5"/>
        <v>6</v>
      </c>
      <c r="M51">
        <f t="shared" si="4"/>
        <v>1805</v>
      </c>
    </row>
    <row r="52" spans="1:13" ht="30">
      <c r="A52" s="49"/>
      <c r="B52" s="19" t="s">
        <v>145</v>
      </c>
      <c r="C52" s="8">
        <v>0</v>
      </c>
      <c r="D52" s="8">
        <v>368.1</v>
      </c>
      <c r="E52" s="8">
        <v>42</v>
      </c>
      <c r="F52" s="8">
        <v>0.21429999999999999</v>
      </c>
      <c r="G52" s="8">
        <v>2</v>
      </c>
      <c r="I52">
        <f t="shared" si="3"/>
        <v>21</v>
      </c>
      <c r="J52">
        <f t="shared" si="1"/>
        <v>11</v>
      </c>
      <c r="K52">
        <f t="shared" si="1"/>
        <v>22</v>
      </c>
      <c r="L52">
        <f t="shared" si="5"/>
        <v>2</v>
      </c>
      <c r="M52">
        <f t="shared" si="4"/>
        <v>2143</v>
      </c>
    </row>
    <row r="53" spans="1:13" ht="45">
      <c r="A53" s="49"/>
      <c r="B53" s="19" t="s">
        <v>144</v>
      </c>
      <c r="C53" s="8">
        <v>1</v>
      </c>
      <c r="D53" s="8">
        <v>347</v>
      </c>
      <c r="E53" s="8">
        <v>15</v>
      </c>
      <c r="F53" s="8">
        <v>6.6699999999999995E-2</v>
      </c>
      <c r="G53" s="8">
        <v>0</v>
      </c>
      <c r="I53">
        <f t="shared" si="3"/>
        <v>10</v>
      </c>
      <c r="J53">
        <f t="shared" si="1"/>
        <v>20</v>
      </c>
      <c r="K53">
        <f t="shared" si="1"/>
        <v>51</v>
      </c>
      <c r="L53">
        <f t="shared" si="5"/>
        <v>6</v>
      </c>
      <c r="M53">
        <f t="shared" si="4"/>
        <v>667</v>
      </c>
    </row>
    <row r="54" spans="1:13" ht="30">
      <c r="A54" s="49"/>
      <c r="B54" s="19" t="s">
        <v>146</v>
      </c>
      <c r="C54" s="8">
        <v>0</v>
      </c>
      <c r="D54" s="8">
        <v>392.3</v>
      </c>
      <c r="E54" s="8">
        <v>32</v>
      </c>
      <c r="F54" s="8">
        <v>0.1875</v>
      </c>
      <c r="G54" s="8">
        <v>0</v>
      </c>
      <c r="I54">
        <f t="shared" si="3"/>
        <v>21</v>
      </c>
      <c r="J54">
        <f t="shared" si="1"/>
        <v>4</v>
      </c>
      <c r="K54">
        <f t="shared" si="1"/>
        <v>31</v>
      </c>
      <c r="L54">
        <f t="shared" si="5"/>
        <v>6</v>
      </c>
      <c r="M54">
        <f t="shared" si="4"/>
        <v>1875</v>
      </c>
    </row>
    <row r="55" spans="1:13" ht="30">
      <c r="A55" s="49"/>
      <c r="B55" s="19" t="s">
        <v>34</v>
      </c>
      <c r="C55" s="8">
        <v>0</v>
      </c>
      <c r="D55" s="8">
        <v>373</v>
      </c>
      <c r="E55" s="8">
        <v>17</v>
      </c>
      <c r="F55" s="8">
        <v>0.1176</v>
      </c>
      <c r="G55" s="8">
        <v>0</v>
      </c>
      <c r="I55">
        <f t="shared" si="3"/>
        <v>21</v>
      </c>
      <c r="J55">
        <f t="shared" si="1"/>
        <v>9</v>
      </c>
      <c r="K55">
        <f t="shared" si="1"/>
        <v>48</v>
      </c>
      <c r="L55">
        <f t="shared" si="5"/>
        <v>6</v>
      </c>
      <c r="M55">
        <f t="shared" si="4"/>
        <v>1176</v>
      </c>
    </row>
    <row r="56" spans="1:13">
      <c r="A56" s="49"/>
      <c r="B56" s="19" t="s">
        <v>35</v>
      </c>
      <c r="C56" s="8">
        <v>0</v>
      </c>
      <c r="D56" s="8">
        <v>369</v>
      </c>
      <c r="E56" s="8">
        <v>48</v>
      </c>
      <c r="F56" s="8">
        <v>0.29170000000000001</v>
      </c>
      <c r="G56" s="8">
        <v>0</v>
      </c>
      <c r="I56">
        <f t="shared" si="3"/>
        <v>21</v>
      </c>
      <c r="J56">
        <f t="shared" si="1"/>
        <v>10</v>
      </c>
      <c r="K56">
        <f t="shared" si="1"/>
        <v>17</v>
      </c>
      <c r="L56">
        <f t="shared" si="5"/>
        <v>6</v>
      </c>
      <c r="M56">
        <f t="shared" si="4"/>
        <v>2917</v>
      </c>
    </row>
    <row r="57" spans="1:13" ht="30">
      <c r="A57" s="49"/>
      <c r="B57" s="19" t="s">
        <v>95</v>
      </c>
      <c r="C57" s="8">
        <v>1</v>
      </c>
      <c r="D57" s="8">
        <v>376.8</v>
      </c>
      <c r="E57" s="8">
        <v>81</v>
      </c>
      <c r="F57" s="8">
        <v>0.2346</v>
      </c>
      <c r="G57" s="8">
        <v>0</v>
      </c>
      <c r="I57">
        <f t="shared" si="3"/>
        <v>10</v>
      </c>
      <c r="J57">
        <f t="shared" si="1"/>
        <v>6</v>
      </c>
      <c r="K57">
        <f t="shared" si="1"/>
        <v>6</v>
      </c>
      <c r="L57">
        <f t="shared" si="5"/>
        <v>6</v>
      </c>
      <c r="M57">
        <f t="shared" si="4"/>
        <v>2346</v>
      </c>
    </row>
    <row r="58" spans="1:13" ht="30">
      <c r="A58" s="49"/>
      <c r="B58" s="19" t="s">
        <v>52</v>
      </c>
      <c r="C58" s="8">
        <v>1</v>
      </c>
      <c r="D58" s="8">
        <v>376.8</v>
      </c>
      <c r="E58" s="8">
        <v>63</v>
      </c>
      <c r="F58" s="8">
        <v>0.30159999999999998</v>
      </c>
      <c r="G58" s="8">
        <v>0</v>
      </c>
      <c r="I58">
        <f t="shared" si="3"/>
        <v>10</v>
      </c>
      <c r="J58">
        <f t="shared" si="1"/>
        <v>6</v>
      </c>
      <c r="K58">
        <f t="shared" si="1"/>
        <v>13</v>
      </c>
      <c r="L58">
        <f t="shared" si="5"/>
        <v>6</v>
      </c>
      <c r="M58">
        <f t="shared" si="4"/>
        <v>3016</v>
      </c>
    </row>
    <row r="59" spans="1:13" ht="30">
      <c r="A59" s="49"/>
      <c r="B59" s="19" t="s">
        <v>148</v>
      </c>
      <c r="C59" s="8">
        <v>0</v>
      </c>
      <c r="D59" s="8">
        <v>367.5</v>
      </c>
      <c r="E59" s="8">
        <v>19</v>
      </c>
      <c r="F59" s="8">
        <v>0.21049999999999999</v>
      </c>
      <c r="G59" s="8">
        <v>0</v>
      </c>
      <c r="I59">
        <f t="shared" si="3"/>
        <v>21</v>
      </c>
      <c r="J59">
        <f t="shared" si="1"/>
        <v>12</v>
      </c>
      <c r="K59">
        <f t="shared" si="1"/>
        <v>43</v>
      </c>
      <c r="L59">
        <f t="shared" si="5"/>
        <v>6</v>
      </c>
      <c r="M59">
        <f t="shared" si="4"/>
        <v>2105</v>
      </c>
    </row>
    <row r="60" spans="1:13" ht="30">
      <c r="A60" s="49"/>
      <c r="B60" s="19" t="s">
        <v>147</v>
      </c>
      <c r="C60" s="8">
        <v>0</v>
      </c>
      <c r="D60" s="8">
        <v>0</v>
      </c>
      <c r="E60" s="8">
        <v>22</v>
      </c>
      <c r="F60" s="8">
        <v>0</v>
      </c>
      <c r="G60" s="8">
        <v>0</v>
      </c>
      <c r="I60">
        <f t="shared" si="3"/>
        <v>21</v>
      </c>
      <c r="J60">
        <f t="shared" si="1"/>
        <v>53</v>
      </c>
      <c r="K60">
        <f t="shared" si="1"/>
        <v>41</v>
      </c>
      <c r="L60">
        <f t="shared" si="5"/>
        <v>6</v>
      </c>
      <c r="M60">
        <f t="shared" si="4"/>
        <v>0</v>
      </c>
    </row>
    <row r="63" spans="1:13" ht="18">
      <c r="A63" s="12" t="s">
        <v>372</v>
      </c>
    </row>
    <row r="65" spans="1:6" ht="45">
      <c r="A65" s="13" t="s">
        <v>373</v>
      </c>
      <c r="B65" s="14" t="s">
        <v>258</v>
      </c>
    </row>
    <row r="66" spans="1:6">
      <c r="A66" s="13" t="s">
        <v>374</v>
      </c>
      <c r="B66" s="14" t="s">
        <v>507</v>
      </c>
    </row>
    <row r="67" spans="1:6" ht="30">
      <c r="A67" s="13" t="s">
        <v>376</v>
      </c>
      <c r="B67" s="14">
        <v>55</v>
      </c>
    </row>
    <row r="68" spans="1:6" ht="30">
      <c r="A68" s="13" t="s">
        <v>377</v>
      </c>
      <c r="B68" s="14">
        <v>4</v>
      </c>
    </row>
    <row r="69" spans="1:6">
      <c r="A69" s="13" t="s">
        <v>378</v>
      </c>
      <c r="B69" s="14">
        <v>55</v>
      </c>
    </row>
    <row r="70" spans="1:6">
      <c r="A70" s="13" t="s">
        <v>379</v>
      </c>
      <c r="B70" s="14">
        <v>0</v>
      </c>
    </row>
    <row r="71" spans="1:6" ht="30">
      <c r="A71" s="13" t="s">
        <v>380</v>
      </c>
      <c r="B71" s="14" t="s">
        <v>508</v>
      </c>
    </row>
    <row r="73" spans="1:6">
      <c r="A73" s="21" t="s">
        <v>382</v>
      </c>
      <c r="B73" s="51" t="s">
        <v>269</v>
      </c>
      <c r="C73" s="51" t="s">
        <v>270</v>
      </c>
      <c r="D73" s="51" t="s">
        <v>271</v>
      </c>
      <c r="E73" s="51" t="s">
        <v>272</v>
      </c>
      <c r="F73" s="51" t="s">
        <v>384</v>
      </c>
    </row>
    <row r="74" spans="1:6" ht="30">
      <c r="A74" s="22" t="s">
        <v>509</v>
      </c>
      <c r="B74" s="52"/>
      <c r="C74" s="52"/>
      <c r="D74" s="52"/>
      <c r="E74" s="52"/>
      <c r="F74" s="52"/>
    </row>
    <row r="75" spans="1:6">
      <c r="A75" s="13" t="s">
        <v>275</v>
      </c>
      <c r="B75" s="17">
        <v>10</v>
      </c>
      <c r="C75" s="17">
        <v>31</v>
      </c>
      <c r="D75" s="17">
        <v>17</v>
      </c>
      <c r="E75" s="17">
        <v>6</v>
      </c>
      <c r="F75" s="17">
        <v>1667</v>
      </c>
    </row>
    <row r="76" spans="1:6">
      <c r="A76" s="13" t="s">
        <v>276</v>
      </c>
      <c r="B76" s="17">
        <v>1</v>
      </c>
      <c r="C76" s="17">
        <v>34</v>
      </c>
      <c r="D76" s="17">
        <v>1</v>
      </c>
      <c r="E76" s="17">
        <v>3</v>
      </c>
      <c r="F76" s="17">
        <v>2485</v>
      </c>
    </row>
    <row r="77" spans="1:6">
      <c r="A77" s="13" t="s">
        <v>277</v>
      </c>
      <c r="B77" s="17">
        <v>21</v>
      </c>
      <c r="C77" s="17">
        <v>48</v>
      </c>
      <c r="D77" s="17">
        <v>9</v>
      </c>
      <c r="E77" s="17">
        <v>6</v>
      </c>
      <c r="F77" s="17">
        <v>6986</v>
      </c>
    </row>
    <row r="78" spans="1:6">
      <c r="A78" s="13" t="s">
        <v>278</v>
      </c>
      <c r="B78" s="17">
        <v>21</v>
      </c>
      <c r="C78" s="17">
        <v>51</v>
      </c>
      <c r="D78" s="17">
        <v>34</v>
      </c>
      <c r="E78" s="17">
        <v>6</v>
      </c>
      <c r="F78" s="17">
        <v>4839</v>
      </c>
    </row>
    <row r="79" spans="1:6">
      <c r="A79" s="13" t="s">
        <v>279</v>
      </c>
      <c r="B79" s="17">
        <v>21</v>
      </c>
      <c r="C79" s="17">
        <v>46</v>
      </c>
      <c r="D79" s="17">
        <v>27</v>
      </c>
      <c r="E79" s="17">
        <v>6</v>
      </c>
      <c r="F79" s="17">
        <v>4211</v>
      </c>
    </row>
    <row r="80" spans="1:6">
      <c r="A80" s="13" t="s">
        <v>280</v>
      </c>
      <c r="B80" s="17">
        <v>21</v>
      </c>
      <c r="C80" s="17">
        <v>47</v>
      </c>
      <c r="D80" s="17">
        <v>21</v>
      </c>
      <c r="E80" s="17">
        <v>1</v>
      </c>
      <c r="F80" s="17">
        <v>6047</v>
      </c>
    </row>
    <row r="81" spans="1:6">
      <c r="A81" s="13" t="s">
        <v>281</v>
      </c>
      <c r="B81" s="17">
        <v>21</v>
      </c>
      <c r="C81" s="17">
        <v>43</v>
      </c>
      <c r="D81" s="17">
        <v>38</v>
      </c>
      <c r="E81" s="17">
        <v>6</v>
      </c>
      <c r="F81" s="17">
        <v>4828</v>
      </c>
    </row>
    <row r="82" spans="1:6">
      <c r="A82" s="13" t="s">
        <v>282</v>
      </c>
      <c r="B82" s="17">
        <v>10</v>
      </c>
      <c r="C82" s="17">
        <v>45</v>
      </c>
      <c r="D82" s="17">
        <v>12</v>
      </c>
      <c r="E82" s="17">
        <v>6</v>
      </c>
      <c r="F82" s="17">
        <v>5714</v>
      </c>
    </row>
    <row r="83" spans="1:6">
      <c r="A83" s="13" t="s">
        <v>283</v>
      </c>
      <c r="B83" s="17">
        <v>21</v>
      </c>
      <c r="C83" s="17">
        <v>32</v>
      </c>
      <c r="D83" s="17">
        <v>14</v>
      </c>
      <c r="E83" s="17">
        <v>6</v>
      </c>
      <c r="F83" s="17">
        <v>2459</v>
      </c>
    </row>
    <row r="84" spans="1:6">
      <c r="A84" s="13" t="s">
        <v>284</v>
      </c>
      <c r="B84" s="17">
        <v>21</v>
      </c>
      <c r="C84" s="17">
        <v>49</v>
      </c>
      <c r="D84" s="17">
        <v>29</v>
      </c>
      <c r="E84" s="17">
        <v>6</v>
      </c>
      <c r="F84" s="17">
        <v>5429</v>
      </c>
    </row>
    <row r="85" spans="1:6">
      <c r="A85" s="13" t="s">
        <v>285</v>
      </c>
      <c r="B85" s="17">
        <v>21</v>
      </c>
      <c r="C85" s="17">
        <v>52</v>
      </c>
      <c r="D85" s="17">
        <v>16</v>
      </c>
      <c r="E85" s="17">
        <v>6</v>
      </c>
      <c r="F85" s="17">
        <v>4000</v>
      </c>
    </row>
    <row r="86" spans="1:6">
      <c r="A86" s="13" t="s">
        <v>286</v>
      </c>
      <c r="B86" s="17">
        <v>21</v>
      </c>
      <c r="C86" s="17">
        <v>33</v>
      </c>
      <c r="D86" s="17">
        <v>43</v>
      </c>
      <c r="E86" s="17">
        <v>6</v>
      </c>
      <c r="F86" s="17">
        <v>7368</v>
      </c>
    </row>
    <row r="87" spans="1:6">
      <c r="A87" s="13" t="s">
        <v>287</v>
      </c>
      <c r="B87" s="17">
        <v>2</v>
      </c>
      <c r="C87" s="17">
        <v>36</v>
      </c>
      <c r="D87" s="17">
        <v>5</v>
      </c>
      <c r="E87" s="17">
        <v>6</v>
      </c>
      <c r="F87" s="17">
        <v>5714</v>
      </c>
    </row>
    <row r="88" spans="1:6">
      <c r="A88" s="13" t="s">
        <v>288</v>
      </c>
      <c r="B88" s="17">
        <v>21</v>
      </c>
      <c r="C88" s="17">
        <v>40</v>
      </c>
      <c r="D88" s="17">
        <v>9</v>
      </c>
      <c r="E88" s="17">
        <v>6</v>
      </c>
      <c r="F88" s="17">
        <v>2603</v>
      </c>
    </row>
    <row r="89" spans="1:6">
      <c r="A89" s="13" t="s">
        <v>289</v>
      </c>
      <c r="B89" s="17">
        <v>21</v>
      </c>
      <c r="C89" s="17">
        <v>42</v>
      </c>
      <c r="D89" s="17">
        <v>30</v>
      </c>
      <c r="E89" s="17">
        <v>6</v>
      </c>
      <c r="F89" s="17">
        <v>1765</v>
      </c>
    </row>
    <row r="90" spans="1:6">
      <c r="A90" s="13" t="s">
        <v>290</v>
      </c>
      <c r="B90" s="17">
        <v>21</v>
      </c>
      <c r="C90" s="17">
        <v>39</v>
      </c>
      <c r="D90" s="17">
        <v>37</v>
      </c>
      <c r="E90" s="17">
        <v>6</v>
      </c>
      <c r="F90" s="17">
        <v>1333</v>
      </c>
    </row>
    <row r="91" spans="1:6">
      <c r="A91" s="13" t="s">
        <v>291</v>
      </c>
      <c r="B91" s="17">
        <v>21</v>
      </c>
      <c r="C91" s="17">
        <v>37</v>
      </c>
      <c r="D91" s="17">
        <v>26</v>
      </c>
      <c r="E91" s="17">
        <v>6</v>
      </c>
      <c r="F91" s="17">
        <v>3750</v>
      </c>
    </row>
    <row r="92" spans="1:6">
      <c r="A92" s="13" t="s">
        <v>292</v>
      </c>
      <c r="B92" s="17">
        <v>10</v>
      </c>
      <c r="C92" s="17">
        <v>38</v>
      </c>
      <c r="D92" s="17">
        <v>39</v>
      </c>
      <c r="E92" s="17">
        <v>6</v>
      </c>
      <c r="F92" s="17">
        <v>3571</v>
      </c>
    </row>
    <row r="93" spans="1:6">
      <c r="A93" s="13" t="s">
        <v>293</v>
      </c>
      <c r="B93" s="17">
        <v>10</v>
      </c>
      <c r="C93" s="17">
        <v>41</v>
      </c>
      <c r="D93" s="17">
        <v>4</v>
      </c>
      <c r="E93" s="17">
        <v>6</v>
      </c>
      <c r="F93" s="17">
        <v>3661</v>
      </c>
    </row>
    <row r="94" spans="1:6">
      <c r="A94" s="13" t="s">
        <v>294</v>
      </c>
      <c r="B94" s="17">
        <v>5</v>
      </c>
      <c r="C94" s="17">
        <v>35</v>
      </c>
      <c r="D94" s="17">
        <v>22</v>
      </c>
      <c r="E94" s="17">
        <v>6</v>
      </c>
      <c r="F94" s="17">
        <v>4286</v>
      </c>
    </row>
    <row r="95" spans="1:6">
      <c r="A95" s="13" t="s">
        <v>295</v>
      </c>
      <c r="B95" s="17">
        <v>21</v>
      </c>
      <c r="C95" s="17">
        <v>44</v>
      </c>
      <c r="D95" s="17">
        <v>31</v>
      </c>
      <c r="E95" s="17">
        <v>6</v>
      </c>
      <c r="F95" s="17">
        <v>3125</v>
      </c>
    </row>
    <row r="96" spans="1:6">
      <c r="A96" s="13" t="s">
        <v>296</v>
      </c>
      <c r="B96" s="17">
        <v>21</v>
      </c>
      <c r="C96" s="17">
        <v>50</v>
      </c>
      <c r="D96" s="17">
        <v>48</v>
      </c>
      <c r="E96" s="17">
        <v>6</v>
      </c>
      <c r="F96" s="17">
        <v>1765</v>
      </c>
    </row>
    <row r="97" spans="1:6">
      <c r="A97" s="13" t="s">
        <v>297</v>
      </c>
      <c r="B97" s="17">
        <v>2</v>
      </c>
      <c r="C97" s="17">
        <v>1</v>
      </c>
      <c r="D97" s="17">
        <v>28</v>
      </c>
      <c r="E97" s="17">
        <v>6</v>
      </c>
      <c r="F97" s="17">
        <v>4054</v>
      </c>
    </row>
    <row r="98" spans="1:6">
      <c r="A98" s="13" t="s">
        <v>298</v>
      </c>
      <c r="B98" s="17">
        <v>5</v>
      </c>
      <c r="C98" s="17">
        <v>24</v>
      </c>
      <c r="D98" s="17">
        <v>7</v>
      </c>
      <c r="E98" s="17">
        <v>6</v>
      </c>
      <c r="F98" s="17">
        <v>5844</v>
      </c>
    </row>
    <row r="99" spans="1:6">
      <c r="A99" s="13" t="s">
        <v>299</v>
      </c>
      <c r="B99" s="17">
        <v>21</v>
      </c>
      <c r="C99" s="17">
        <v>28</v>
      </c>
      <c r="D99" s="17">
        <v>31</v>
      </c>
      <c r="E99" s="17">
        <v>6</v>
      </c>
      <c r="F99" s="17">
        <v>5625</v>
      </c>
    </row>
    <row r="100" spans="1:6">
      <c r="A100" s="13" t="s">
        <v>300</v>
      </c>
      <c r="B100" s="17">
        <v>21</v>
      </c>
      <c r="C100" s="17">
        <v>23</v>
      </c>
      <c r="D100" s="17">
        <v>50</v>
      </c>
      <c r="E100" s="17">
        <v>6</v>
      </c>
      <c r="F100" s="17">
        <v>3125</v>
      </c>
    </row>
    <row r="101" spans="1:6">
      <c r="A101" s="13" t="s">
        <v>301</v>
      </c>
      <c r="B101" s="17">
        <v>21</v>
      </c>
      <c r="C101" s="17">
        <v>29</v>
      </c>
      <c r="D101" s="17">
        <v>34</v>
      </c>
      <c r="E101" s="17">
        <v>6</v>
      </c>
      <c r="F101" s="17">
        <v>1935</v>
      </c>
    </row>
    <row r="102" spans="1:6">
      <c r="A102" s="13" t="s">
        <v>302</v>
      </c>
      <c r="B102" s="17">
        <v>21</v>
      </c>
      <c r="C102" s="17">
        <v>21</v>
      </c>
      <c r="D102" s="17">
        <v>47</v>
      </c>
      <c r="E102" s="17">
        <v>6</v>
      </c>
      <c r="F102" s="17">
        <v>7222</v>
      </c>
    </row>
    <row r="103" spans="1:6">
      <c r="A103" s="13" t="s">
        <v>303</v>
      </c>
      <c r="B103" s="17">
        <v>5</v>
      </c>
      <c r="C103" s="17">
        <v>26</v>
      </c>
      <c r="D103" s="17">
        <v>43</v>
      </c>
      <c r="E103" s="17">
        <v>6</v>
      </c>
      <c r="F103" s="17">
        <v>6316</v>
      </c>
    </row>
    <row r="104" spans="1:6">
      <c r="A104" s="13" t="s">
        <v>304</v>
      </c>
      <c r="B104" s="17">
        <v>10</v>
      </c>
      <c r="C104" s="17">
        <v>25</v>
      </c>
      <c r="D104" s="17">
        <v>24</v>
      </c>
      <c r="E104" s="17">
        <v>6</v>
      </c>
      <c r="F104" s="17">
        <v>7073</v>
      </c>
    </row>
    <row r="105" spans="1:6">
      <c r="A105" s="13" t="s">
        <v>305</v>
      </c>
      <c r="B105" s="17">
        <v>10</v>
      </c>
      <c r="C105" s="17">
        <v>22</v>
      </c>
      <c r="D105" s="17">
        <v>40</v>
      </c>
      <c r="E105" s="17">
        <v>6</v>
      </c>
      <c r="F105" s="17">
        <v>6538</v>
      </c>
    </row>
    <row r="106" spans="1:6">
      <c r="A106" s="13" t="s">
        <v>306</v>
      </c>
      <c r="B106" s="17">
        <v>21</v>
      </c>
      <c r="C106" s="17">
        <v>30</v>
      </c>
      <c r="D106" s="17">
        <v>51</v>
      </c>
      <c r="E106" s="17">
        <v>6</v>
      </c>
      <c r="F106" s="17">
        <v>2000</v>
      </c>
    </row>
    <row r="107" spans="1:6">
      <c r="A107" s="13" t="s">
        <v>307</v>
      </c>
      <c r="B107" s="17">
        <v>21</v>
      </c>
      <c r="C107" s="17">
        <v>27</v>
      </c>
      <c r="D107" s="17">
        <v>54</v>
      </c>
      <c r="E107" s="17">
        <v>6</v>
      </c>
      <c r="F107" s="17">
        <v>3077</v>
      </c>
    </row>
    <row r="108" spans="1:6">
      <c r="A108" s="13" t="s">
        <v>308</v>
      </c>
      <c r="B108" s="17">
        <v>10</v>
      </c>
      <c r="C108" s="17">
        <v>3</v>
      </c>
      <c r="D108" s="17">
        <v>19</v>
      </c>
      <c r="E108" s="17">
        <v>6</v>
      </c>
      <c r="F108" s="17">
        <v>5217</v>
      </c>
    </row>
    <row r="109" spans="1:6">
      <c r="A109" s="13" t="s">
        <v>309</v>
      </c>
      <c r="B109" s="17">
        <v>2</v>
      </c>
      <c r="C109" s="17">
        <v>14</v>
      </c>
      <c r="D109" s="17">
        <v>3</v>
      </c>
      <c r="E109" s="17">
        <v>6</v>
      </c>
      <c r="F109" s="17">
        <v>2393</v>
      </c>
    </row>
    <row r="110" spans="1:6">
      <c r="A110" s="13" t="s">
        <v>310</v>
      </c>
      <c r="B110" s="17">
        <v>21</v>
      </c>
      <c r="C110" s="17">
        <v>8</v>
      </c>
      <c r="D110" s="17">
        <v>24</v>
      </c>
      <c r="E110" s="17">
        <v>3</v>
      </c>
      <c r="F110" s="17">
        <v>1951</v>
      </c>
    </row>
    <row r="111" spans="1:6">
      <c r="A111" s="13" t="s">
        <v>311</v>
      </c>
      <c r="B111" s="17">
        <v>21</v>
      </c>
      <c r="C111" s="17">
        <v>53</v>
      </c>
      <c r="D111" s="17">
        <v>53</v>
      </c>
      <c r="E111" s="17">
        <v>6</v>
      </c>
      <c r="F111" s="17">
        <v>0</v>
      </c>
    </row>
    <row r="112" spans="1:6">
      <c r="A112" s="13" t="s">
        <v>312</v>
      </c>
      <c r="B112" s="17">
        <v>21</v>
      </c>
      <c r="C112" s="17">
        <v>15</v>
      </c>
      <c r="D112" s="17">
        <v>34</v>
      </c>
      <c r="E112" s="17">
        <v>6</v>
      </c>
      <c r="F112" s="17">
        <v>1935</v>
      </c>
    </row>
    <row r="113" spans="1:6">
      <c r="A113" s="13" t="s">
        <v>313</v>
      </c>
      <c r="B113" s="17">
        <v>21</v>
      </c>
      <c r="C113" s="17">
        <v>19</v>
      </c>
      <c r="D113" s="17">
        <v>43</v>
      </c>
      <c r="E113" s="17">
        <v>6</v>
      </c>
      <c r="F113" s="17">
        <v>1579</v>
      </c>
    </row>
    <row r="114" spans="1:6">
      <c r="A114" s="13" t="s">
        <v>314</v>
      </c>
      <c r="B114" s="17">
        <v>21</v>
      </c>
      <c r="C114" s="17">
        <v>15</v>
      </c>
      <c r="D114" s="17">
        <v>19</v>
      </c>
      <c r="E114" s="17">
        <v>6</v>
      </c>
      <c r="F114" s="17">
        <v>2174</v>
      </c>
    </row>
    <row r="115" spans="1:6">
      <c r="A115" s="13" t="s">
        <v>315</v>
      </c>
      <c r="B115" s="17">
        <v>21</v>
      </c>
      <c r="C115" s="17">
        <v>13</v>
      </c>
      <c r="D115" s="17">
        <v>8</v>
      </c>
      <c r="E115" s="17">
        <v>6</v>
      </c>
      <c r="F115" s="17">
        <v>2933</v>
      </c>
    </row>
    <row r="116" spans="1:6">
      <c r="A116" s="13" t="s">
        <v>316</v>
      </c>
      <c r="B116" s="17">
        <v>5</v>
      </c>
      <c r="C116" s="17">
        <v>17</v>
      </c>
      <c r="D116" s="17">
        <v>15</v>
      </c>
      <c r="E116" s="17">
        <v>6</v>
      </c>
      <c r="F116" s="17">
        <v>2203</v>
      </c>
    </row>
    <row r="117" spans="1:6">
      <c r="A117" s="13" t="s">
        <v>317</v>
      </c>
      <c r="B117" s="17">
        <v>21</v>
      </c>
      <c r="C117" s="17">
        <v>18</v>
      </c>
      <c r="D117" s="17">
        <v>42</v>
      </c>
      <c r="E117" s="17">
        <v>3</v>
      </c>
      <c r="F117" s="17">
        <v>952</v>
      </c>
    </row>
    <row r="118" spans="1:6">
      <c r="A118" s="13" t="s">
        <v>318</v>
      </c>
      <c r="B118" s="17">
        <v>21</v>
      </c>
      <c r="C118" s="17">
        <v>53</v>
      </c>
      <c r="D118" s="17">
        <v>55</v>
      </c>
      <c r="E118" s="17">
        <v>6</v>
      </c>
      <c r="F118" s="17">
        <v>0</v>
      </c>
    </row>
    <row r="119" spans="1:6">
      <c r="A119" s="13" t="s">
        <v>319</v>
      </c>
      <c r="B119" s="17">
        <v>5</v>
      </c>
      <c r="C119" s="17">
        <v>2</v>
      </c>
      <c r="D119" s="17">
        <v>11</v>
      </c>
      <c r="E119" s="17">
        <v>6</v>
      </c>
      <c r="F119" s="17">
        <v>2778</v>
      </c>
    </row>
    <row r="120" spans="1:6">
      <c r="A120" s="13" t="s">
        <v>320</v>
      </c>
      <c r="B120" s="17">
        <v>10</v>
      </c>
      <c r="C120" s="17">
        <v>5</v>
      </c>
      <c r="D120" s="17">
        <v>2</v>
      </c>
      <c r="E120" s="17">
        <v>6</v>
      </c>
      <c r="F120" s="17">
        <v>1805</v>
      </c>
    </row>
    <row r="121" spans="1:6">
      <c r="A121" s="13" t="s">
        <v>321</v>
      </c>
      <c r="B121" s="17">
        <v>21</v>
      </c>
      <c r="C121" s="17">
        <v>11</v>
      </c>
      <c r="D121" s="17">
        <v>22</v>
      </c>
      <c r="E121" s="17">
        <v>2</v>
      </c>
      <c r="F121" s="17">
        <v>2143</v>
      </c>
    </row>
    <row r="122" spans="1:6">
      <c r="A122" s="13" t="s">
        <v>322</v>
      </c>
      <c r="B122" s="17">
        <v>10</v>
      </c>
      <c r="C122" s="17">
        <v>20</v>
      </c>
      <c r="D122" s="17">
        <v>51</v>
      </c>
      <c r="E122" s="17">
        <v>6</v>
      </c>
      <c r="F122" s="17">
        <v>667</v>
      </c>
    </row>
    <row r="123" spans="1:6">
      <c r="A123" s="13" t="s">
        <v>323</v>
      </c>
      <c r="B123" s="17">
        <v>21</v>
      </c>
      <c r="C123" s="17">
        <v>4</v>
      </c>
      <c r="D123" s="17">
        <v>31</v>
      </c>
      <c r="E123" s="17">
        <v>6</v>
      </c>
      <c r="F123" s="17">
        <v>1875</v>
      </c>
    </row>
    <row r="124" spans="1:6">
      <c r="A124" s="13" t="s">
        <v>324</v>
      </c>
      <c r="B124" s="17">
        <v>21</v>
      </c>
      <c r="C124" s="17">
        <v>9</v>
      </c>
      <c r="D124" s="17">
        <v>48</v>
      </c>
      <c r="E124" s="17">
        <v>6</v>
      </c>
      <c r="F124" s="17">
        <v>1176</v>
      </c>
    </row>
    <row r="125" spans="1:6">
      <c r="A125" s="13" t="s">
        <v>325</v>
      </c>
      <c r="B125" s="17">
        <v>21</v>
      </c>
      <c r="C125" s="17">
        <v>10</v>
      </c>
      <c r="D125" s="17">
        <v>17</v>
      </c>
      <c r="E125" s="17">
        <v>6</v>
      </c>
      <c r="F125" s="17">
        <v>2917</v>
      </c>
    </row>
    <row r="126" spans="1:6">
      <c r="A126" s="13" t="s">
        <v>326</v>
      </c>
      <c r="B126" s="17">
        <v>10</v>
      </c>
      <c r="C126" s="17">
        <v>6</v>
      </c>
      <c r="D126" s="17">
        <v>6</v>
      </c>
      <c r="E126" s="17">
        <v>6</v>
      </c>
      <c r="F126" s="17">
        <v>2346</v>
      </c>
    </row>
    <row r="127" spans="1:6">
      <c r="A127" s="13" t="s">
        <v>327</v>
      </c>
      <c r="B127" s="17">
        <v>10</v>
      </c>
      <c r="C127" s="17">
        <v>6</v>
      </c>
      <c r="D127" s="17">
        <v>13</v>
      </c>
      <c r="E127" s="17">
        <v>6</v>
      </c>
      <c r="F127" s="17">
        <v>3016</v>
      </c>
    </row>
    <row r="128" spans="1:6">
      <c r="A128" s="13" t="s">
        <v>328</v>
      </c>
      <c r="B128" s="17">
        <v>21</v>
      </c>
      <c r="C128" s="17">
        <v>12</v>
      </c>
      <c r="D128" s="17">
        <v>43</v>
      </c>
      <c r="E128" s="17">
        <v>6</v>
      </c>
      <c r="F128" s="17">
        <v>2105</v>
      </c>
    </row>
    <row r="129" spans="1:6">
      <c r="A129" s="13" t="s">
        <v>329</v>
      </c>
      <c r="B129" s="17">
        <v>21</v>
      </c>
      <c r="C129" s="17">
        <v>53</v>
      </c>
      <c r="D129" s="17">
        <v>41</v>
      </c>
      <c r="E129" s="17">
        <v>6</v>
      </c>
      <c r="F129" s="17">
        <v>0</v>
      </c>
    </row>
    <row r="131" spans="1:6">
      <c r="A131" s="21" t="s">
        <v>385</v>
      </c>
      <c r="B131" s="51" t="s">
        <v>269</v>
      </c>
      <c r="C131" s="51" t="s">
        <v>270</v>
      </c>
      <c r="D131" s="51" t="s">
        <v>271</v>
      </c>
      <c r="E131" s="51" t="s">
        <v>272</v>
      </c>
    </row>
    <row r="132" spans="1:6" ht="30">
      <c r="A132" s="22" t="s">
        <v>509</v>
      </c>
      <c r="B132" s="52"/>
      <c r="C132" s="52"/>
      <c r="D132" s="52"/>
      <c r="E132" s="52"/>
    </row>
    <row r="133" spans="1:6" ht="60">
      <c r="A133" s="13" t="s">
        <v>331</v>
      </c>
      <c r="B133" s="17" t="s">
        <v>510</v>
      </c>
      <c r="C133" s="17" t="s">
        <v>511</v>
      </c>
      <c r="D133" s="17" t="s">
        <v>512</v>
      </c>
      <c r="E133" s="17" t="s">
        <v>513</v>
      </c>
    </row>
    <row r="134" spans="1:6" ht="60">
      <c r="A134" s="13" t="s">
        <v>337</v>
      </c>
      <c r="B134" s="17" t="s">
        <v>510</v>
      </c>
      <c r="C134" s="17" t="s">
        <v>514</v>
      </c>
      <c r="D134" s="17" t="s">
        <v>512</v>
      </c>
      <c r="E134" s="17" t="s">
        <v>515</v>
      </c>
    </row>
    <row r="135" spans="1:6" ht="60">
      <c r="A135" s="13" t="s">
        <v>342</v>
      </c>
      <c r="B135" s="17" t="s">
        <v>516</v>
      </c>
      <c r="C135" s="17" t="s">
        <v>514</v>
      </c>
      <c r="D135" s="17" t="s">
        <v>512</v>
      </c>
      <c r="E135" s="17" t="s">
        <v>517</v>
      </c>
    </row>
    <row r="136" spans="1:6" ht="60">
      <c r="A136" s="13" t="s">
        <v>347</v>
      </c>
      <c r="B136" s="17" t="s">
        <v>516</v>
      </c>
      <c r="C136" s="17" t="s">
        <v>518</v>
      </c>
      <c r="D136" s="17" t="s">
        <v>512</v>
      </c>
      <c r="E136" s="17" t="s">
        <v>358</v>
      </c>
    </row>
    <row r="137" spans="1:6" ht="60">
      <c r="A137" s="13" t="s">
        <v>352</v>
      </c>
      <c r="B137" s="17" t="s">
        <v>516</v>
      </c>
      <c r="C137" s="17" t="s">
        <v>519</v>
      </c>
      <c r="D137" s="17" t="s">
        <v>512</v>
      </c>
      <c r="E137" s="17" t="s">
        <v>358</v>
      </c>
    </row>
    <row r="138" spans="1:6" ht="60">
      <c r="A138" s="13" t="s">
        <v>357</v>
      </c>
      <c r="B138" s="17" t="s">
        <v>358</v>
      </c>
      <c r="C138" s="17" t="s">
        <v>519</v>
      </c>
      <c r="D138" s="17" t="s">
        <v>512</v>
      </c>
      <c r="E138" s="17" t="s">
        <v>358</v>
      </c>
    </row>
    <row r="139" spans="1:6" ht="60">
      <c r="A139" s="13" t="s">
        <v>392</v>
      </c>
      <c r="B139" s="17" t="s">
        <v>358</v>
      </c>
      <c r="C139" s="17" t="s">
        <v>519</v>
      </c>
      <c r="D139" s="17" t="s">
        <v>512</v>
      </c>
      <c r="E139" s="17" t="s">
        <v>358</v>
      </c>
    </row>
    <row r="140" spans="1:6" ht="60">
      <c r="A140" s="13" t="s">
        <v>393</v>
      </c>
      <c r="B140" s="17" t="s">
        <v>358</v>
      </c>
      <c r="C140" s="17" t="s">
        <v>519</v>
      </c>
      <c r="D140" s="17" t="s">
        <v>512</v>
      </c>
      <c r="E140" s="17" t="s">
        <v>358</v>
      </c>
    </row>
    <row r="141" spans="1:6" ht="60">
      <c r="A141" s="13" t="s">
        <v>395</v>
      </c>
      <c r="B141" s="17" t="s">
        <v>358</v>
      </c>
      <c r="C141" s="17" t="s">
        <v>519</v>
      </c>
      <c r="D141" s="17" t="s">
        <v>512</v>
      </c>
      <c r="E141" s="17" t="s">
        <v>358</v>
      </c>
    </row>
    <row r="142" spans="1:6" ht="60">
      <c r="A142" s="13" t="s">
        <v>396</v>
      </c>
      <c r="B142" s="17" t="s">
        <v>358</v>
      </c>
      <c r="C142" s="17" t="s">
        <v>519</v>
      </c>
      <c r="D142" s="17" t="s">
        <v>520</v>
      </c>
      <c r="E142" s="17" t="s">
        <v>358</v>
      </c>
    </row>
    <row r="143" spans="1:6" ht="60">
      <c r="A143" s="13" t="s">
        <v>397</v>
      </c>
      <c r="B143" s="17" t="s">
        <v>358</v>
      </c>
      <c r="C143" s="17" t="s">
        <v>519</v>
      </c>
      <c r="D143" s="17" t="s">
        <v>520</v>
      </c>
      <c r="E143" s="17" t="s">
        <v>358</v>
      </c>
    </row>
    <row r="144" spans="1:6" ht="60">
      <c r="A144" s="13" t="s">
        <v>398</v>
      </c>
      <c r="B144" s="17" t="s">
        <v>358</v>
      </c>
      <c r="C144" s="17" t="s">
        <v>519</v>
      </c>
      <c r="D144" s="17" t="s">
        <v>520</v>
      </c>
      <c r="E144" s="17" t="s">
        <v>358</v>
      </c>
    </row>
    <row r="145" spans="1:5" ht="60">
      <c r="A145" s="13" t="s">
        <v>399</v>
      </c>
      <c r="B145" s="17" t="s">
        <v>358</v>
      </c>
      <c r="C145" s="17" t="s">
        <v>519</v>
      </c>
      <c r="D145" s="17" t="s">
        <v>521</v>
      </c>
      <c r="E145" s="17" t="s">
        <v>358</v>
      </c>
    </row>
    <row r="146" spans="1:5" ht="60">
      <c r="A146" s="13" t="s">
        <v>400</v>
      </c>
      <c r="B146" s="17" t="s">
        <v>358</v>
      </c>
      <c r="C146" s="17" t="s">
        <v>519</v>
      </c>
      <c r="D146" s="17" t="s">
        <v>521</v>
      </c>
      <c r="E146" s="17" t="s">
        <v>358</v>
      </c>
    </row>
    <row r="147" spans="1:5" ht="60">
      <c r="A147" s="13" t="s">
        <v>401</v>
      </c>
      <c r="B147" s="17" t="s">
        <v>358</v>
      </c>
      <c r="C147" s="17" t="s">
        <v>519</v>
      </c>
      <c r="D147" s="17" t="s">
        <v>522</v>
      </c>
      <c r="E147" s="17" t="s">
        <v>358</v>
      </c>
    </row>
    <row r="148" spans="1:5" ht="60">
      <c r="A148" s="13" t="s">
        <v>402</v>
      </c>
      <c r="B148" s="17" t="s">
        <v>358</v>
      </c>
      <c r="C148" s="17" t="s">
        <v>519</v>
      </c>
      <c r="D148" s="17" t="s">
        <v>522</v>
      </c>
      <c r="E148" s="17" t="s">
        <v>358</v>
      </c>
    </row>
    <row r="149" spans="1:5" ht="60">
      <c r="A149" s="13" t="s">
        <v>403</v>
      </c>
      <c r="B149" s="17" t="s">
        <v>358</v>
      </c>
      <c r="C149" s="17" t="s">
        <v>523</v>
      </c>
      <c r="D149" s="17" t="s">
        <v>522</v>
      </c>
      <c r="E149" s="17" t="s">
        <v>358</v>
      </c>
    </row>
    <row r="150" spans="1:5" ht="60">
      <c r="A150" s="13" t="s">
        <v>404</v>
      </c>
      <c r="B150" s="17" t="s">
        <v>358</v>
      </c>
      <c r="C150" s="17" t="s">
        <v>523</v>
      </c>
      <c r="D150" s="17" t="s">
        <v>522</v>
      </c>
      <c r="E150" s="17" t="s">
        <v>358</v>
      </c>
    </row>
    <row r="151" spans="1:5" ht="60">
      <c r="A151" s="13" t="s">
        <v>405</v>
      </c>
      <c r="B151" s="17" t="s">
        <v>358</v>
      </c>
      <c r="C151" s="17" t="s">
        <v>523</v>
      </c>
      <c r="D151" s="17" t="s">
        <v>522</v>
      </c>
      <c r="E151" s="17" t="s">
        <v>358</v>
      </c>
    </row>
    <row r="152" spans="1:5" ht="60">
      <c r="A152" s="13" t="s">
        <v>406</v>
      </c>
      <c r="B152" s="17" t="s">
        <v>358</v>
      </c>
      <c r="C152" s="17" t="s">
        <v>523</v>
      </c>
      <c r="D152" s="17" t="s">
        <v>522</v>
      </c>
      <c r="E152" s="17" t="s">
        <v>358</v>
      </c>
    </row>
    <row r="153" spans="1:5" ht="60">
      <c r="A153" s="13" t="s">
        <v>407</v>
      </c>
      <c r="B153" s="17" t="s">
        <v>358</v>
      </c>
      <c r="C153" s="17" t="s">
        <v>523</v>
      </c>
      <c r="D153" s="17" t="s">
        <v>522</v>
      </c>
      <c r="E153" s="17" t="s">
        <v>358</v>
      </c>
    </row>
    <row r="154" spans="1:5" ht="60">
      <c r="A154" s="13" t="s">
        <v>408</v>
      </c>
      <c r="B154" s="17" t="s">
        <v>358</v>
      </c>
      <c r="C154" s="17" t="s">
        <v>523</v>
      </c>
      <c r="D154" s="17" t="s">
        <v>522</v>
      </c>
      <c r="E154" s="17" t="s">
        <v>358</v>
      </c>
    </row>
    <row r="155" spans="1:5" ht="60">
      <c r="A155" s="13" t="s">
        <v>409</v>
      </c>
      <c r="B155" s="17" t="s">
        <v>358</v>
      </c>
      <c r="C155" s="17" t="s">
        <v>523</v>
      </c>
      <c r="D155" s="17" t="s">
        <v>522</v>
      </c>
      <c r="E155" s="17" t="s">
        <v>358</v>
      </c>
    </row>
    <row r="156" spans="1:5" ht="60">
      <c r="A156" s="13" t="s">
        <v>410</v>
      </c>
      <c r="B156" s="17" t="s">
        <v>358</v>
      </c>
      <c r="C156" s="17" t="s">
        <v>523</v>
      </c>
      <c r="D156" s="17" t="s">
        <v>522</v>
      </c>
      <c r="E156" s="17" t="s">
        <v>358</v>
      </c>
    </row>
    <row r="157" spans="1:5" ht="60">
      <c r="A157" s="13" t="s">
        <v>411</v>
      </c>
      <c r="B157" s="17" t="s">
        <v>358</v>
      </c>
      <c r="C157" s="17" t="s">
        <v>523</v>
      </c>
      <c r="D157" s="17" t="s">
        <v>522</v>
      </c>
      <c r="E157" s="17" t="s">
        <v>358</v>
      </c>
    </row>
    <row r="158" spans="1:5" ht="60">
      <c r="A158" s="13" t="s">
        <v>412</v>
      </c>
      <c r="B158" s="17" t="s">
        <v>358</v>
      </c>
      <c r="C158" s="17" t="s">
        <v>523</v>
      </c>
      <c r="D158" s="17" t="s">
        <v>522</v>
      </c>
      <c r="E158" s="17" t="s">
        <v>358</v>
      </c>
    </row>
    <row r="159" spans="1:5" ht="60">
      <c r="A159" s="13" t="s">
        <v>413</v>
      </c>
      <c r="B159" s="17" t="s">
        <v>358</v>
      </c>
      <c r="C159" s="17" t="s">
        <v>523</v>
      </c>
      <c r="D159" s="17" t="s">
        <v>522</v>
      </c>
      <c r="E159" s="17" t="s">
        <v>358</v>
      </c>
    </row>
    <row r="160" spans="1:5" ht="60">
      <c r="A160" s="13" t="s">
        <v>414</v>
      </c>
      <c r="B160" s="17" t="s">
        <v>358</v>
      </c>
      <c r="C160" s="17" t="s">
        <v>523</v>
      </c>
      <c r="D160" s="17" t="s">
        <v>522</v>
      </c>
      <c r="E160" s="17" t="s">
        <v>358</v>
      </c>
    </row>
    <row r="161" spans="1:5" ht="60">
      <c r="A161" s="13" t="s">
        <v>415</v>
      </c>
      <c r="B161" s="17" t="s">
        <v>358</v>
      </c>
      <c r="C161" s="17" t="s">
        <v>523</v>
      </c>
      <c r="D161" s="17" t="s">
        <v>522</v>
      </c>
      <c r="E161" s="17" t="s">
        <v>358</v>
      </c>
    </row>
    <row r="162" spans="1:5" ht="60">
      <c r="A162" s="13" t="s">
        <v>416</v>
      </c>
      <c r="B162" s="17" t="s">
        <v>358</v>
      </c>
      <c r="C162" s="17" t="s">
        <v>523</v>
      </c>
      <c r="D162" s="17" t="s">
        <v>522</v>
      </c>
      <c r="E162" s="17" t="s">
        <v>358</v>
      </c>
    </row>
    <row r="163" spans="1:5" ht="60">
      <c r="A163" s="13" t="s">
        <v>417</v>
      </c>
      <c r="B163" s="17" t="s">
        <v>358</v>
      </c>
      <c r="C163" s="17" t="s">
        <v>523</v>
      </c>
      <c r="D163" s="17" t="s">
        <v>522</v>
      </c>
      <c r="E163" s="17" t="s">
        <v>358</v>
      </c>
    </row>
    <row r="164" spans="1:5" ht="60">
      <c r="A164" s="13" t="s">
        <v>418</v>
      </c>
      <c r="B164" s="17" t="s">
        <v>358</v>
      </c>
      <c r="C164" s="17" t="s">
        <v>523</v>
      </c>
      <c r="D164" s="17" t="s">
        <v>522</v>
      </c>
      <c r="E164" s="17" t="s">
        <v>358</v>
      </c>
    </row>
    <row r="165" spans="1:5" ht="60">
      <c r="A165" s="13" t="s">
        <v>419</v>
      </c>
      <c r="B165" s="17" t="s">
        <v>358</v>
      </c>
      <c r="C165" s="17" t="s">
        <v>523</v>
      </c>
      <c r="D165" s="17" t="s">
        <v>522</v>
      </c>
      <c r="E165" s="17" t="s">
        <v>358</v>
      </c>
    </row>
    <row r="166" spans="1:5" ht="60">
      <c r="A166" s="13" t="s">
        <v>420</v>
      </c>
      <c r="B166" s="17" t="s">
        <v>358</v>
      </c>
      <c r="C166" s="17" t="s">
        <v>524</v>
      </c>
      <c r="D166" s="17" t="s">
        <v>522</v>
      </c>
      <c r="E166" s="17" t="s">
        <v>358</v>
      </c>
    </row>
    <row r="167" spans="1:5" ht="60">
      <c r="A167" s="13" t="s">
        <v>421</v>
      </c>
      <c r="B167" s="17" t="s">
        <v>358</v>
      </c>
      <c r="C167" s="17" t="s">
        <v>524</v>
      </c>
      <c r="D167" s="17" t="s">
        <v>522</v>
      </c>
      <c r="E167" s="17" t="s">
        <v>358</v>
      </c>
    </row>
    <row r="168" spans="1:5" ht="60">
      <c r="A168" s="13" t="s">
        <v>422</v>
      </c>
      <c r="B168" s="17" t="s">
        <v>358</v>
      </c>
      <c r="C168" s="17" t="s">
        <v>524</v>
      </c>
      <c r="D168" s="17" t="s">
        <v>522</v>
      </c>
      <c r="E168" s="17" t="s">
        <v>358</v>
      </c>
    </row>
    <row r="169" spans="1:5" ht="60">
      <c r="A169" s="13" t="s">
        <v>423</v>
      </c>
      <c r="B169" s="17" t="s">
        <v>358</v>
      </c>
      <c r="C169" s="17" t="s">
        <v>524</v>
      </c>
      <c r="D169" s="17" t="s">
        <v>525</v>
      </c>
      <c r="E169" s="17" t="s">
        <v>358</v>
      </c>
    </row>
    <row r="170" spans="1:5" ht="60">
      <c r="A170" s="13" t="s">
        <v>424</v>
      </c>
      <c r="B170" s="17" t="s">
        <v>358</v>
      </c>
      <c r="C170" s="17" t="s">
        <v>524</v>
      </c>
      <c r="D170" s="17" t="s">
        <v>525</v>
      </c>
      <c r="E170" s="17" t="s">
        <v>358</v>
      </c>
    </row>
    <row r="171" spans="1:5" ht="60">
      <c r="A171" s="13" t="s">
        <v>425</v>
      </c>
      <c r="B171" s="17" t="s">
        <v>358</v>
      </c>
      <c r="C171" s="17" t="s">
        <v>524</v>
      </c>
      <c r="D171" s="17" t="s">
        <v>525</v>
      </c>
      <c r="E171" s="17" t="s">
        <v>358</v>
      </c>
    </row>
    <row r="172" spans="1:5" ht="60">
      <c r="A172" s="13" t="s">
        <v>426</v>
      </c>
      <c r="B172" s="17" t="s">
        <v>358</v>
      </c>
      <c r="C172" s="17" t="s">
        <v>524</v>
      </c>
      <c r="D172" s="17" t="s">
        <v>525</v>
      </c>
      <c r="E172" s="17" t="s">
        <v>358</v>
      </c>
    </row>
    <row r="173" spans="1:5" ht="45">
      <c r="A173" s="13" t="s">
        <v>427</v>
      </c>
      <c r="B173" s="17" t="s">
        <v>358</v>
      </c>
      <c r="C173" s="17" t="s">
        <v>524</v>
      </c>
      <c r="D173" s="17" t="s">
        <v>526</v>
      </c>
      <c r="E173" s="17" t="s">
        <v>358</v>
      </c>
    </row>
    <row r="174" spans="1:5" ht="45">
      <c r="A174" s="13" t="s">
        <v>428</v>
      </c>
      <c r="B174" s="17" t="s">
        <v>358</v>
      </c>
      <c r="C174" s="17" t="s">
        <v>524</v>
      </c>
      <c r="D174" s="17" t="s">
        <v>526</v>
      </c>
      <c r="E174" s="17" t="s">
        <v>358</v>
      </c>
    </row>
    <row r="175" spans="1:5" ht="45">
      <c r="A175" s="13" t="s">
        <v>429</v>
      </c>
      <c r="B175" s="17" t="s">
        <v>358</v>
      </c>
      <c r="C175" s="17" t="s">
        <v>524</v>
      </c>
      <c r="D175" s="17" t="s">
        <v>526</v>
      </c>
      <c r="E175" s="17" t="s">
        <v>358</v>
      </c>
    </row>
    <row r="176" spans="1:5" ht="45">
      <c r="A176" s="13" t="s">
        <v>430</v>
      </c>
      <c r="B176" s="17" t="s">
        <v>358</v>
      </c>
      <c r="C176" s="17" t="s">
        <v>524</v>
      </c>
      <c r="D176" s="17" t="s">
        <v>526</v>
      </c>
      <c r="E176" s="17" t="s">
        <v>358</v>
      </c>
    </row>
    <row r="177" spans="1:5" ht="45">
      <c r="A177" s="13" t="s">
        <v>431</v>
      </c>
      <c r="B177" s="17" t="s">
        <v>358</v>
      </c>
      <c r="C177" s="17" t="s">
        <v>524</v>
      </c>
      <c r="D177" s="17" t="s">
        <v>526</v>
      </c>
      <c r="E177" s="17" t="s">
        <v>358</v>
      </c>
    </row>
    <row r="178" spans="1:5" ht="45">
      <c r="A178" s="13" t="s">
        <v>432</v>
      </c>
      <c r="B178" s="17" t="s">
        <v>358</v>
      </c>
      <c r="C178" s="17" t="s">
        <v>524</v>
      </c>
      <c r="D178" s="17" t="s">
        <v>526</v>
      </c>
      <c r="E178" s="17" t="s">
        <v>358</v>
      </c>
    </row>
    <row r="179" spans="1:5" ht="45">
      <c r="A179" s="13" t="s">
        <v>433</v>
      </c>
      <c r="B179" s="17" t="s">
        <v>358</v>
      </c>
      <c r="C179" s="17" t="s">
        <v>524</v>
      </c>
      <c r="D179" s="17" t="s">
        <v>527</v>
      </c>
      <c r="E179" s="17" t="s">
        <v>358</v>
      </c>
    </row>
    <row r="180" spans="1:5" ht="45">
      <c r="A180" s="13" t="s">
        <v>434</v>
      </c>
      <c r="B180" s="17" t="s">
        <v>358</v>
      </c>
      <c r="C180" s="17" t="s">
        <v>524</v>
      </c>
      <c r="D180" s="17" t="s">
        <v>528</v>
      </c>
      <c r="E180" s="17" t="s">
        <v>358</v>
      </c>
    </row>
    <row r="181" spans="1:5" ht="45">
      <c r="A181" s="13" t="s">
        <v>435</v>
      </c>
      <c r="B181" s="17" t="s">
        <v>358</v>
      </c>
      <c r="C181" s="17" t="s">
        <v>524</v>
      </c>
      <c r="D181" s="17" t="s">
        <v>528</v>
      </c>
      <c r="E181" s="17" t="s">
        <v>358</v>
      </c>
    </row>
    <row r="182" spans="1:5" ht="45">
      <c r="A182" s="13" t="s">
        <v>436</v>
      </c>
      <c r="B182" s="17" t="s">
        <v>358</v>
      </c>
      <c r="C182" s="17" t="s">
        <v>524</v>
      </c>
      <c r="D182" s="17" t="s">
        <v>529</v>
      </c>
      <c r="E182" s="17" t="s">
        <v>358</v>
      </c>
    </row>
    <row r="183" spans="1:5" ht="45">
      <c r="A183" s="13" t="s">
        <v>437</v>
      </c>
      <c r="B183" s="17" t="s">
        <v>358</v>
      </c>
      <c r="C183" s="17" t="s">
        <v>530</v>
      </c>
      <c r="D183" s="17" t="s">
        <v>358</v>
      </c>
      <c r="E183" s="17" t="s">
        <v>358</v>
      </c>
    </row>
    <row r="184" spans="1:5" ht="45">
      <c r="A184" s="13" t="s">
        <v>438</v>
      </c>
      <c r="B184" s="17" t="s">
        <v>358</v>
      </c>
      <c r="C184" s="17" t="s">
        <v>531</v>
      </c>
      <c r="D184" s="17" t="s">
        <v>358</v>
      </c>
      <c r="E184" s="17" t="s">
        <v>358</v>
      </c>
    </row>
    <row r="185" spans="1:5" ht="30">
      <c r="A185" s="13" t="s">
        <v>439</v>
      </c>
      <c r="B185" s="17" t="s">
        <v>358</v>
      </c>
      <c r="C185" s="17" t="s">
        <v>358</v>
      </c>
      <c r="D185" s="17" t="s">
        <v>358</v>
      </c>
      <c r="E185" s="17" t="s">
        <v>358</v>
      </c>
    </row>
    <row r="186" spans="1:5" ht="30">
      <c r="A186" s="13" t="s">
        <v>440</v>
      </c>
      <c r="B186" s="17" t="s">
        <v>358</v>
      </c>
      <c r="C186" s="17" t="s">
        <v>358</v>
      </c>
      <c r="D186" s="17" t="s">
        <v>358</v>
      </c>
      <c r="E186" s="17" t="s">
        <v>358</v>
      </c>
    </row>
    <row r="187" spans="1:5" ht="30">
      <c r="A187" s="13" t="s">
        <v>441</v>
      </c>
      <c r="B187" s="17" t="s">
        <v>358</v>
      </c>
      <c r="C187" s="17" t="s">
        <v>358</v>
      </c>
      <c r="D187" s="17" t="s">
        <v>358</v>
      </c>
      <c r="E187" s="17" t="s">
        <v>358</v>
      </c>
    </row>
    <row r="189" spans="1:5">
      <c r="A189" s="21" t="s">
        <v>385</v>
      </c>
      <c r="B189" s="51" t="s">
        <v>269</v>
      </c>
      <c r="C189" s="51" t="s">
        <v>270</v>
      </c>
      <c r="D189" s="51" t="s">
        <v>271</v>
      </c>
      <c r="E189" s="51" t="s">
        <v>272</v>
      </c>
    </row>
    <row r="190" spans="1:5" ht="30">
      <c r="A190" s="22" t="s">
        <v>509</v>
      </c>
      <c r="B190" s="52"/>
      <c r="C190" s="52"/>
      <c r="D190" s="52"/>
      <c r="E190" s="52"/>
    </row>
    <row r="191" spans="1:5">
      <c r="A191" s="13" t="s">
        <v>331</v>
      </c>
      <c r="B191" s="17">
        <v>255.7</v>
      </c>
      <c r="C191" s="17">
        <v>2410.1999999999998</v>
      </c>
      <c r="D191" s="17">
        <v>2995.9</v>
      </c>
      <c r="E191" s="17">
        <v>2173.3000000000002</v>
      </c>
    </row>
    <row r="192" spans="1:5">
      <c r="A192" s="13" t="s">
        <v>337</v>
      </c>
      <c r="B192" s="17">
        <v>255.7</v>
      </c>
      <c r="C192" s="17">
        <v>1859.7</v>
      </c>
      <c r="D192" s="17">
        <v>2995.9</v>
      </c>
      <c r="E192" s="17">
        <v>165.2</v>
      </c>
    </row>
    <row r="193" spans="1:5">
      <c r="A193" s="13" t="s">
        <v>342</v>
      </c>
      <c r="B193" s="17">
        <v>233.1</v>
      </c>
      <c r="C193" s="17">
        <v>1859.7</v>
      </c>
      <c r="D193" s="17">
        <v>2995.9</v>
      </c>
      <c r="E193" s="17">
        <v>81.7</v>
      </c>
    </row>
    <row r="194" spans="1:5">
      <c r="A194" s="13" t="s">
        <v>347</v>
      </c>
      <c r="B194" s="17">
        <v>233.1</v>
      </c>
      <c r="C194" s="17">
        <v>1718.4</v>
      </c>
      <c r="D194" s="17">
        <v>2995.9</v>
      </c>
      <c r="E194" s="17">
        <v>0</v>
      </c>
    </row>
    <row r="195" spans="1:5">
      <c r="A195" s="13" t="s">
        <v>352</v>
      </c>
      <c r="B195" s="17">
        <v>233.1</v>
      </c>
      <c r="C195" s="17">
        <v>1669.7</v>
      </c>
      <c r="D195" s="17">
        <v>2995.9</v>
      </c>
      <c r="E195" s="17">
        <v>0</v>
      </c>
    </row>
    <row r="196" spans="1:5">
      <c r="A196" s="13" t="s">
        <v>357</v>
      </c>
      <c r="B196" s="17">
        <v>0</v>
      </c>
      <c r="C196" s="17">
        <v>1669.7</v>
      </c>
      <c r="D196" s="17">
        <v>2995.9</v>
      </c>
      <c r="E196" s="17">
        <v>0</v>
      </c>
    </row>
    <row r="197" spans="1:5">
      <c r="A197" s="13" t="s">
        <v>392</v>
      </c>
      <c r="B197" s="17">
        <v>0</v>
      </c>
      <c r="C197" s="17">
        <v>1669.7</v>
      </c>
      <c r="D197" s="17">
        <v>2995.9</v>
      </c>
      <c r="E197" s="17">
        <v>0</v>
      </c>
    </row>
    <row r="198" spans="1:5">
      <c r="A198" s="13" t="s">
        <v>393</v>
      </c>
      <c r="B198" s="17">
        <v>0</v>
      </c>
      <c r="C198" s="17">
        <v>1669.7</v>
      </c>
      <c r="D198" s="17">
        <v>2995.9</v>
      </c>
      <c r="E198" s="17">
        <v>0</v>
      </c>
    </row>
    <row r="199" spans="1:5">
      <c r="A199" s="13" t="s">
        <v>395</v>
      </c>
      <c r="B199" s="17">
        <v>0</v>
      </c>
      <c r="C199" s="17">
        <v>1669.7</v>
      </c>
      <c r="D199" s="17">
        <v>2995.9</v>
      </c>
      <c r="E199" s="17">
        <v>0</v>
      </c>
    </row>
    <row r="200" spans="1:5">
      <c r="A200" s="13" t="s">
        <v>396</v>
      </c>
      <c r="B200" s="17">
        <v>0</v>
      </c>
      <c r="C200" s="17">
        <v>1669.7</v>
      </c>
      <c r="D200" s="17">
        <v>2442.8000000000002</v>
      </c>
      <c r="E200" s="17">
        <v>0</v>
      </c>
    </row>
    <row r="201" spans="1:5">
      <c r="A201" s="13" t="s">
        <v>397</v>
      </c>
      <c r="B201" s="17">
        <v>0</v>
      </c>
      <c r="C201" s="17">
        <v>1669.7</v>
      </c>
      <c r="D201" s="17">
        <v>2442.8000000000002</v>
      </c>
      <c r="E201" s="17">
        <v>0</v>
      </c>
    </row>
    <row r="202" spans="1:5">
      <c r="A202" s="13" t="s">
        <v>398</v>
      </c>
      <c r="B202" s="17">
        <v>0</v>
      </c>
      <c r="C202" s="17">
        <v>1669.7</v>
      </c>
      <c r="D202" s="17">
        <v>2442.8000000000002</v>
      </c>
      <c r="E202" s="17">
        <v>0</v>
      </c>
    </row>
    <row r="203" spans="1:5">
      <c r="A203" s="13" t="s">
        <v>399</v>
      </c>
      <c r="B203" s="17">
        <v>0</v>
      </c>
      <c r="C203" s="17">
        <v>1669.7</v>
      </c>
      <c r="D203" s="17">
        <v>2318.9</v>
      </c>
      <c r="E203" s="17">
        <v>0</v>
      </c>
    </row>
    <row r="204" spans="1:5">
      <c r="A204" s="13" t="s">
        <v>400</v>
      </c>
      <c r="B204" s="17">
        <v>0</v>
      </c>
      <c r="C204" s="17">
        <v>1669.7</v>
      </c>
      <c r="D204" s="17">
        <v>2318.9</v>
      </c>
      <c r="E204" s="17">
        <v>0</v>
      </c>
    </row>
    <row r="205" spans="1:5">
      <c r="A205" s="13" t="s">
        <v>401</v>
      </c>
      <c r="B205" s="17">
        <v>0</v>
      </c>
      <c r="C205" s="17">
        <v>1669.7</v>
      </c>
      <c r="D205" s="17">
        <v>2300.6999999999998</v>
      </c>
      <c r="E205" s="17">
        <v>0</v>
      </c>
    </row>
    <row r="206" spans="1:5">
      <c r="A206" s="13" t="s">
        <v>402</v>
      </c>
      <c r="B206" s="17">
        <v>0</v>
      </c>
      <c r="C206" s="17">
        <v>1669.7</v>
      </c>
      <c r="D206" s="17">
        <v>2300.6999999999998</v>
      </c>
      <c r="E206" s="17">
        <v>0</v>
      </c>
    </row>
    <row r="207" spans="1:5">
      <c r="A207" s="13" t="s">
        <v>403</v>
      </c>
      <c r="B207" s="17">
        <v>0</v>
      </c>
      <c r="C207" s="17">
        <v>1628</v>
      </c>
      <c r="D207" s="17">
        <v>2300.6999999999998</v>
      </c>
      <c r="E207" s="17">
        <v>0</v>
      </c>
    </row>
    <row r="208" spans="1:5">
      <c r="A208" s="13" t="s">
        <v>404</v>
      </c>
      <c r="B208" s="17">
        <v>0</v>
      </c>
      <c r="C208" s="17">
        <v>1628</v>
      </c>
      <c r="D208" s="17">
        <v>2300.6999999999998</v>
      </c>
      <c r="E208" s="17">
        <v>0</v>
      </c>
    </row>
    <row r="209" spans="1:5">
      <c r="A209" s="13" t="s">
        <v>405</v>
      </c>
      <c r="B209" s="17">
        <v>0</v>
      </c>
      <c r="C209" s="17">
        <v>1628</v>
      </c>
      <c r="D209" s="17">
        <v>2300.6999999999998</v>
      </c>
      <c r="E209" s="17">
        <v>0</v>
      </c>
    </row>
    <row r="210" spans="1:5">
      <c r="A210" s="13" t="s">
        <v>406</v>
      </c>
      <c r="B210" s="17">
        <v>0</v>
      </c>
      <c r="C210" s="17">
        <v>1628</v>
      </c>
      <c r="D210" s="17">
        <v>2300.6999999999998</v>
      </c>
      <c r="E210" s="17">
        <v>0</v>
      </c>
    </row>
    <row r="211" spans="1:5">
      <c r="A211" s="13" t="s">
        <v>407</v>
      </c>
      <c r="B211" s="17">
        <v>0</v>
      </c>
      <c r="C211" s="17">
        <v>1628</v>
      </c>
      <c r="D211" s="17">
        <v>2300.6999999999998</v>
      </c>
      <c r="E211" s="17">
        <v>0</v>
      </c>
    </row>
    <row r="212" spans="1:5">
      <c r="A212" s="13" t="s">
        <v>408</v>
      </c>
      <c r="B212" s="17">
        <v>0</v>
      </c>
      <c r="C212" s="17">
        <v>1628</v>
      </c>
      <c r="D212" s="17">
        <v>2300.6999999999998</v>
      </c>
      <c r="E212" s="17">
        <v>0</v>
      </c>
    </row>
    <row r="213" spans="1:5">
      <c r="A213" s="13" t="s">
        <v>409</v>
      </c>
      <c r="B213" s="17">
        <v>0</v>
      </c>
      <c r="C213" s="17">
        <v>1628</v>
      </c>
      <c r="D213" s="17">
        <v>2300.6999999999998</v>
      </c>
      <c r="E213" s="17">
        <v>0</v>
      </c>
    </row>
    <row r="214" spans="1:5">
      <c r="A214" s="13" t="s">
        <v>410</v>
      </c>
      <c r="B214" s="17">
        <v>0</v>
      </c>
      <c r="C214" s="17">
        <v>1628</v>
      </c>
      <c r="D214" s="17">
        <v>2300.6999999999998</v>
      </c>
      <c r="E214" s="17">
        <v>0</v>
      </c>
    </row>
    <row r="215" spans="1:5">
      <c r="A215" s="13" t="s">
        <v>411</v>
      </c>
      <c r="B215" s="17">
        <v>0</v>
      </c>
      <c r="C215" s="17">
        <v>1628</v>
      </c>
      <c r="D215" s="17">
        <v>2300.6999999999998</v>
      </c>
      <c r="E215" s="17">
        <v>0</v>
      </c>
    </row>
    <row r="216" spans="1:5">
      <c r="A216" s="13" t="s">
        <v>412</v>
      </c>
      <c r="B216" s="17">
        <v>0</v>
      </c>
      <c r="C216" s="17">
        <v>1628</v>
      </c>
      <c r="D216" s="17">
        <v>2300.6999999999998</v>
      </c>
      <c r="E216" s="17">
        <v>0</v>
      </c>
    </row>
    <row r="217" spans="1:5">
      <c r="A217" s="13" t="s">
        <v>413</v>
      </c>
      <c r="B217" s="17">
        <v>0</v>
      </c>
      <c r="C217" s="17">
        <v>1628</v>
      </c>
      <c r="D217" s="17">
        <v>2300.6999999999998</v>
      </c>
      <c r="E217" s="17">
        <v>0</v>
      </c>
    </row>
    <row r="218" spans="1:5">
      <c r="A218" s="13" t="s">
        <v>414</v>
      </c>
      <c r="B218" s="17">
        <v>0</v>
      </c>
      <c r="C218" s="17">
        <v>1628</v>
      </c>
      <c r="D218" s="17">
        <v>2300.6999999999998</v>
      </c>
      <c r="E218" s="17">
        <v>0</v>
      </c>
    </row>
    <row r="219" spans="1:5">
      <c r="A219" s="13" t="s">
        <v>415</v>
      </c>
      <c r="B219" s="17">
        <v>0</v>
      </c>
      <c r="C219" s="17">
        <v>1628</v>
      </c>
      <c r="D219" s="17">
        <v>2300.6999999999998</v>
      </c>
      <c r="E219" s="17">
        <v>0</v>
      </c>
    </row>
    <row r="220" spans="1:5">
      <c r="A220" s="13" t="s">
        <v>416</v>
      </c>
      <c r="B220" s="17">
        <v>0</v>
      </c>
      <c r="C220" s="17">
        <v>1628</v>
      </c>
      <c r="D220" s="17">
        <v>2300.6999999999998</v>
      </c>
      <c r="E220" s="17">
        <v>0</v>
      </c>
    </row>
    <row r="221" spans="1:5">
      <c r="A221" s="13" t="s">
        <v>417</v>
      </c>
      <c r="B221" s="17">
        <v>0</v>
      </c>
      <c r="C221" s="17">
        <v>1628</v>
      </c>
      <c r="D221" s="17">
        <v>2300.6999999999998</v>
      </c>
      <c r="E221" s="17">
        <v>0</v>
      </c>
    </row>
    <row r="222" spans="1:5">
      <c r="A222" s="13" t="s">
        <v>418</v>
      </c>
      <c r="B222" s="17">
        <v>0</v>
      </c>
      <c r="C222" s="17">
        <v>1628</v>
      </c>
      <c r="D222" s="17">
        <v>2300.6999999999998</v>
      </c>
      <c r="E222" s="17">
        <v>0</v>
      </c>
    </row>
    <row r="223" spans="1:5">
      <c r="A223" s="13" t="s">
        <v>419</v>
      </c>
      <c r="B223" s="17">
        <v>0</v>
      </c>
      <c r="C223" s="17">
        <v>1628</v>
      </c>
      <c r="D223" s="17">
        <v>2300.6999999999998</v>
      </c>
      <c r="E223" s="17">
        <v>0</v>
      </c>
    </row>
    <row r="224" spans="1:5">
      <c r="A224" s="13" t="s">
        <v>420</v>
      </c>
      <c r="B224" s="17">
        <v>0</v>
      </c>
      <c r="C224" s="17">
        <v>784.9</v>
      </c>
      <c r="D224" s="17">
        <v>2300.6999999999998</v>
      </c>
      <c r="E224" s="17">
        <v>0</v>
      </c>
    </row>
    <row r="225" spans="1:5">
      <c r="A225" s="13" t="s">
        <v>421</v>
      </c>
      <c r="B225" s="17">
        <v>0</v>
      </c>
      <c r="C225" s="17">
        <v>784.9</v>
      </c>
      <c r="D225" s="17">
        <v>2300.6999999999998</v>
      </c>
      <c r="E225" s="17">
        <v>0</v>
      </c>
    </row>
    <row r="226" spans="1:5">
      <c r="A226" s="13" t="s">
        <v>422</v>
      </c>
      <c r="B226" s="17">
        <v>0</v>
      </c>
      <c r="C226" s="17">
        <v>784.9</v>
      </c>
      <c r="D226" s="17">
        <v>2300.6999999999998</v>
      </c>
      <c r="E226" s="17">
        <v>0</v>
      </c>
    </row>
    <row r="227" spans="1:5">
      <c r="A227" s="13" t="s">
        <v>423</v>
      </c>
      <c r="B227" s="17">
        <v>0</v>
      </c>
      <c r="C227" s="17">
        <v>784.9</v>
      </c>
      <c r="D227" s="17">
        <v>2155.4</v>
      </c>
      <c r="E227" s="17">
        <v>0</v>
      </c>
    </row>
    <row r="228" spans="1:5">
      <c r="A228" s="13" t="s">
        <v>424</v>
      </c>
      <c r="B228" s="17">
        <v>0</v>
      </c>
      <c r="C228" s="17">
        <v>784.9</v>
      </c>
      <c r="D228" s="17">
        <v>2155.4</v>
      </c>
      <c r="E228" s="17">
        <v>0</v>
      </c>
    </row>
    <row r="229" spans="1:5">
      <c r="A229" s="13" t="s">
        <v>425</v>
      </c>
      <c r="B229" s="17">
        <v>0</v>
      </c>
      <c r="C229" s="17">
        <v>784.9</v>
      </c>
      <c r="D229" s="17">
        <v>2155.4</v>
      </c>
      <c r="E229" s="17">
        <v>0</v>
      </c>
    </row>
    <row r="230" spans="1:5">
      <c r="A230" s="13" t="s">
        <v>426</v>
      </c>
      <c r="B230" s="17">
        <v>0</v>
      </c>
      <c r="C230" s="17">
        <v>784.9</v>
      </c>
      <c r="D230" s="17">
        <v>2155.4</v>
      </c>
      <c r="E230" s="17">
        <v>0</v>
      </c>
    </row>
    <row r="231" spans="1:5">
      <c r="A231" s="13" t="s">
        <v>427</v>
      </c>
      <c r="B231" s="17">
        <v>0</v>
      </c>
      <c r="C231" s="17">
        <v>784.9</v>
      </c>
      <c r="D231" s="17">
        <v>1865.8</v>
      </c>
      <c r="E231" s="17">
        <v>0</v>
      </c>
    </row>
    <row r="232" spans="1:5">
      <c r="A232" s="13" t="s">
        <v>428</v>
      </c>
      <c r="B232" s="17">
        <v>0</v>
      </c>
      <c r="C232" s="17">
        <v>784.9</v>
      </c>
      <c r="D232" s="17">
        <v>1865.8</v>
      </c>
      <c r="E232" s="17">
        <v>0</v>
      </c>
    </row>
    <row r="233" spans="1:5">
      <c r="A233" s="13" t="s">
        <v>429</v>
      </c>
      <c r="B233" s="17">
        <v>0</v>
      </c>
      <c r="C233" s="17">
        <v>784.9</v>
      </c>
      <c r="D233" s="17">
        <v>1865.8</v>
      </c>
      <c r="E233" s="17">
        <v>0</v>
      </c>
    </row>
    <row r="234" spans="1:5">
      <c r="A234" s="13" t="s">
        <v>430</v>
      </c>
      <c r="B234" s="17">
        <v>0</v>
      </c>
      <c r="C234" s="17">
        <v>784.9</v>
      </c>
      <c r="D234" s="17">
        <v>1865.8</v>
      </c>
      <c r="E234" s="17">
        <v>0</v>
      </c>
    </row>
    <row r="235" spans="1:5">
      <c r="A235" s="13" t="s">
        <v>431</v>
      </c>
      <c r="B235" s="17">
        <v>0</v>
      </c>
      <c r="C235" s="17">
        <v>784.9</v>
      </c>
      <c r="D235" s="17">
        <v>1865.8</v>
      </c>
      <c r="E235" s="17">
        <v>0</v>
      </c>
    </row>
    <row r="236" spans="1:5">
      <c r="A236" s="13" t="s">
        <v>432</v>
      </c>
      <c r="B236" s="17">
        <v>0</v>
      </c>
      <c r="C236" s="17">
        <v>784.9</v>
      </c>
      <c r="D236" s="17">
        <v>1865.8</v>
      </c>
      <c r="E236" s="17">
        <v>0</v>
      </c>
    </row>
    <row r="237" spans="1:5">
      <c r="A237" s="13" t="s">
        <v>433</v>
      </c>
      <c r="B237" s="17">
        <v>0</v>
      </c>
      <c r="C237" s="17">
        <v>784.9</v>
      </c>
      <c r="D237" s="17">
        <v>1802.4</v>
      </c>
      <c r="E237" s="17">
        <v>0</v>
      </c>
    </row>
    <row r="238" spans="1:5">
      <c r="A238" s="13" t="s">
        <v>434</v>
      </c>
      <c r="B238" s="17">
        <v>0</v>
      </c>
      <c r="C238" s="17">
        <v>784.9</v>
      </c>
      <c r="D238" s="17">
        <v>272.60000000000002</v>
      </c>
      <c r="E238" s="17">
        <v>0</v>
      </c>
    </row>
    <row r="239" spans="1:5">
      <c r="A239" s="13" t="s">
        <v>435</v>
      </c>
      <c r="B239" s="17">
        <v>0</v>
      </c>
      <c r="C239" s="17">
        <v>784.9</v>
      </c>
      <c r="D239" s="17">
        <v>272.60000000000002</v>
      </c>
      <c r="E239" s="17">
        <v>0</v>
      </c>
    </row>
    <row r="240" spans="1:5">
      <c r="A240" s="13" t="s">
        <v>436</v>
      </c>
      <c r="B240" s="17">
        <v>0</v>
      </c>
      <c r="C240" s="17">
        <v>784.9</v>
      </c>
      <c r="D240" s="17">
        <v>20.9</v>
      </c>
      <c r="E240" s="17">
        <v>0</v>
      </c>
    </row>
    <row r="241" spans="1:9">
      <c r="A241" s="13" t="s">
        <v>437</v>
      </c>
      <c r="B241" s="17">
        <v>0</v>
      </c>
      <c r="C241" s="17">
        <v>528.29999999999995</v>
      </c>
      <c r="D241" s="17">
        <v>0</v>
      </c>
      <c r="E241" s="17">
        <v>0</v>
      </c>
    </row>
    <row r="242" spans="1:9">
      <c r="A242" s="13" t="s">
        <v>438</v>
      </c>
      <c r="B242" s="17">
        <v>0</v>
      </c>
      <c r="C242" s="17">
        <v>290</v>
      </c>
      <c r="D242" s="17">
        <v>0</v>
      </c>
      <c r="E242" s="17">
        <v>0</v>
      </c>
    </row>
    <row r="243" spans="1:9">
      <c r="A243" s="13" t="s">
        <v>439</v>
      </c>
      <c r="B243" s="17">
        <v>0</v>
      </c>
      <c r="C243" s="17">
        <v>0</v>
      </c>
      <c r="D243" s="17">
        <v>0</v>
      </c>
      <c r="E243" s="17">
        <v>0</v>
      </c>
    </row>
    <row r="244" spans="1:9">
      <c r="A244" s="13" t="s">
        <v>440</v>
      </c>
      <c r="B244" s="17">
        <v>0</v>
      </c>
      <c r="C244" s="17">
        <v>0</v>
      </c>
      <c r="D244" s="17">
        <v>0</v>
      </c>
      <c r="E244" s="17">
        <v>0</v>
      </c>
    </row>
    <row r="245" spans="1:9">
      <c r="A245" s="13" t="s">
        <v>441</v>
      </c>
      <c r="B245" s="17">
        <v>0</v>
      </c>
      <c r="C245" s="17">
        <v>0</v>
      </c>
      <c r="D245" s="17">
        <v>0</v>
      </c>
      <c r="E245" s="17">
        <v>0</v>
      </c>
    </row>
    <row r="246" spans="1:9" ht="75">
      <c r="B246" s="47" t="s">
        <v>17</v>
      </c>
      <c r="C246" s="47" t="s">
        <v>20</v>
      </c>
      <c r="D246" s="47" t="s">
        <v>21</v>
      </c>
      <c r="E246" s="47" t="s">
        <v>24</v>
      </c>
    </row>
    <row r="247" spans="1:9" ht="30" customHeight="1">
      <c r="A247" s="51" t="s">
        <v>532</v>
      </c>
      <c r="B247" s="51" t="s">
        <v>269</v>
      </c>
      <c r="C247" s="51" t="s">
        <v>270</v>
      </c>
      <c r="D247" s="51" t="s">
        <v>271</v>
      </c>
      <c r="E247" s="51" t="s">
        <v>272</v>
      </c>
      <c r="F247" s="58" t="s">
        <v>443</v>
      </c>
      <c r="G247" s="56" t="s">
        <v>362</v>
      </c>
      <c r="H247" s="21" t="s">
        <v>363</v>
      </c>
      <c r="I247" s="21" t="s">
        <v>23</v>
      </c>
    </row>
    <row r="248" spans="1:9" ht="30" hidden="1">
      <c r="A248" s="52"/>
      <c r="B248" s="52"/>
      <c r="C248" s="52"/>
      <c r="D248" s="52"/>
      <c r="E248" s="52"/>
      <c r="F248" s="52"/>
      <c r="G248" s="52"/>
      <c r="H248" s="22" t="s">
        <v>364</v>
      </c>
      <c r="I248" s="22" t="s">
        <v>365</v>
      </c>
    </row>
    <row r="249" spans="1:9" ht="60" hidden="1">
      <c r="A249" s="13" t="str">
        <f>Kimutatás!AG9</f>
        <v>2006Budapesti Corvinus Egyetem Gazdálkodástudományi Kar (BCE-GTK)</v>
      </c>
      <c r="B249" s="17">
        <v>0</v>
      </c>
      <c r="C249" s="17">
        <v>1628</v>
      </c>
      <c r="D249" s="17">
        <v>2300.6999999999998</v>
      </c>
      <c r="E249" s="17">
        <v>0</v>
      </c>
      <c r="F249" s="17">
        <v>3928.6</v>
      </c>
      <c r="G249" s="17">
        <v>1667</v>
      </c>
      <c r="H249" s="17">
        <v>-2261.6</v>
      </c>
      <c r="I249" s="17">
        <v>-135.66999999999999</v>
      </c>
    </row>
    <row r="250" spans="1:9" ht="75" hidden="1">
      <c r="A250" s="13" t="str">
        <f>Kimutatás!AG10</f>
        <v>2006Debreceni Egyetem Agrárgazdasági és Vidékfejlesztési Kar (DE-AVK)</v>
      </c>
      <c r="B250" s="17">
        <v>255.7</v>
      </c>
      <c r="C250" s="17">
        <v>784.9</v>
      </c>
      <c r="D250" s="17">
        <v>2995.9</v>
      </c>
      <c r="E250" s="17">
        <v>81.7</v>
      </c>
      <c r="F250" s="17">
        <v>4118.2</v>
      </c>
      <c r="G250" s="17">
        <v>2485</v>
      </c>
      <c r="H250" s="17">
        <v>-1633.2</v>
      </c>
      <c r="I250" s="17">
        <v>-65.72</v>
      </c>
    </row>
    <row r="251" spans="1:9" ht="60" hidden="1">
      <c r="A251" s="13" t="str">
        <f>Kimutatás!AG11</f>
        <v>2006Kaposvári Egyetem Gazdaságtudományi Kar (KE-GTK)</v>
      </c>
      <c r="B251" s="17">
        <v>0</v>
      </c>
      <c r="C251" s="17">
        <v>784.9</v>
      </c>
      <c r="D251" s="17">
        <v>2995.9</v>
      </c>
      <c r="E251" s="17">
        <v>0</v>
      </c>
      <c r="F251" s="17">
        <v>3780.8</v>
      </c>
      <c r="G251" s="17">
        <v>6986</v>
      </c>
      <c r="H251" s="17">
        <v>3205.2</v>
      </c>
      <c r="I251" s="17">
        <v>45.88</v>
      </c>
    </row>
    <row r="252" spans="1:9" ht="60" hidden="1">
      <c r="A252" s="13" t="str">
        <f>Kimutatás!AG12</f>
        <v>2006Károly Róbert Főiskola Agrár- és Vidékfejlesztési Kar (KRF-AVK)</v>
      </c>
      <c r="B252" s="17">
        <v>0</v>
      </c>
      <c r="C252" s="17">
        <v>528.29999999999995</v>
      </c>
      <c r="D252" s="17">
        <v>2300.6999999999998</v>
      </c>
      <c r="E252" s="17">
        <v>0</v>
      </c>
      <c r="F252" s="17">
        <v>2829</v>
      </c>
      <c r="G252" s="17">
        <v>4839</v>
      </c>
      <c r="H252" s="17">
        <v>2010</v>
      </c>
      <c r="I252" s="17">
        <v>41.54</v>
      </c>
    </row>
    <row r="253" spans="1:9" ht="60" hidden="1">
      <c r="A253" s="13" t="str">
        <f>Kimutatás!AG13</f>
        <v>2006Kecskeméti Főiskola Kertészeti Főiskolai Kar (KF-KFK)</v>
      </c>
      <c r="B253" s="17">
        <v>0</v>
      </c>
      <c r="C253" s="17">
        <v>784.9</v>
      </c>
      <c r="D253" s="17">
        <v>2300.6999999999998</v>
      </c>
      <c r="E253" s="17">
        <v>0</v>
      </c>
      <c r="F253" s="17">
        <v>3085.5</v>
      </c>
      <c r="G253" s="17">
        <v>4211</v>
      </c>
      <c r="H253" s="17">
        <v>1125.5</v>
      </c>
      <c r="I253" s="17">
        <v>26.73</v>
      </c>
    </row>
    <row r="254" spans="1:9" ht="90" hidden="1">
      <c r="A254" s="13" t="str">
        <f>Kimutatás!AG14</f>
        <v>2006Nyugat-magyarországi Egyetem Mezőgazdaság- és Élelmiszertudományi Kar (NYME-MÉK)</v>
      </c>
      <c r="B254" s="17">
        <v>0</v>
      </c>
      <c r="C254" s="17">
        <v>784.9</v>
      </c>
      <c r="D254" s="17">
        <v>2300.6999999999998</v>
      </c>
      <c r="E254" s="17">
        <v>2173.3000000000002</v>
      </c>
      <c r="F254" s="17">
        <v>5258.8</v>
      </c>
      <c r="G254" s="17">
        <v>6047</v>
      </c>
      <c r="H254" s="17">
        <v>788.2</v>
      </c>
      <c r="I254" s="17">
        <v>13.03</v>
      </c>
    </row>
    <row r="255" spans="1:9" ht="45" hidden="1">
      <c r="A255" s="13" t="str">
        <f>Kimutatás!AG15</f>
        <v>2006Pannon Egyetem Georgikon Kar (PE-GK)</v>
      </c>
      <c r="B255" s="17">
        <v>0</v>
      </c>
      <c r="C255" s="17">
        <v>784.9</v>
      </c>
      <c r="D255" s="17">
        <v>2155.4</v>
      </c>
      <c r="E255" s="17">
        <v>0</v>
      </c>
      <c r="F255" s="17">
        <v>2940.3</v>
      </c>
      <c r="G255" s="17">
        <v>4828</v>
      </c>
      <c r="H255" s="17">
        <v>1887.7</v>
      </c>
      <c r="I255" s="17">
        <v>39.1</v>
      </c>
    </row>
    <row r="256" spans="1:9" ht="60" hidden="1">
      <c r="A256" s="13" t="str">
        <f>Kimutatás!AG16</f>
        <v>2006Szegedi Tudományegyetem Mérnöki Kar (SZTE-MK)</v>
      </c>
      <c r="B256" s="17">
        <v>0</v>
      </c>
      <c r="C256" s="17">
        <v>784.9</v>
      </c>
      <c r="D256" s="17">
        <v>2442.8000000000002</v>
      </c>
      <c r="E256" s="17">
        <v>0</v>
      </c>
      <c r="F256" s="17">
        <v>3227.7</v>
      </c>
      <c r="G256" s="17">
        <v>5714</v>
      </c>
      <c r="H256" s="17">
        <v>2486.3000000000002</v>
      </c>
      <c r="I256" s="17">
        <v>43.51</v>
      </c>
    </row>
    <row r="257" spans="1:10" ht="52.5" customHeight="1">
      <c r="A257" s="13" t="str">
        <f>Kimutatás!AG17</f>
        <v>2006Szent István Egyetem Gazdaság- és Társadalomtudományi Kar (SZIE-GTK)</v>
      </c>
      <c r="B257" s="17">
        <v>0</v>
      </c>
      <c r="C257" s="17">
        <v>1628</v>
      </c>
      <c r="D257" s="17">
        <v>2318.9</v>
      </c>
      <c r="E257" s="17">
        <v>0</v>
      </c>
      <c r="F257" s="59">
        <v>3946.9</v>
      </c>
      <c r="G257" s="57">
        <v>2459</v>
      </c>
      <c r="H257" s="17">
        <v>-1487.9</v>
      </c>
      <c r="I257" s="17">
        <v>-60.51</v>
      </c>
      <c r="J257" s="60">
        <v>2006</v>
      </c>
    </row>
    <row r="258" spans="1:10" ht="75" hidden="1">
      <c r="A258" s="13" t="str">
        <f>Kimutatás!AG18</f>
        <v>2006Szent István Egyetem Víz- és Környezetgazdálkodási Főiskolai Kar (TSF-MVK)</v>
      </c>
      <c r="B258" s="17">
        <v>0</v>
      </c>
      <c r="C258" s="17">
        <v>784.9</v>
      </c>
      <c r="D258" s="17">
        <v>2300.6999999999998</v>
      </c>
      <c r="E258" s="17">
        <v>0</v>
      </c>
      <c r="F258" s="17">
        <v>3085.5</v>
      </c>
      <c r="G258" s="17">
        <v>5429</v>
      </c>
      <c r="H258" s="17">
        <v>2343.5</v>
      </c>
      <c r="I258" s="17">
        <v>43.17</v>
      </c>
    </row>
    <row r="259" spans="1:10" ht="60" hidden="1">
      <c r="A259" s="13" t="str">
        <f>Kimutatás!AG19</f>
        <v>2006Szolnoki Főiskola Műszaki és Mezőgazdasági Fakultás (SZF-MMF)</v>
      </c>
      <c r="B259" s="17">
        <v>0</v>
      </c>
      <c r="C259" s="17">
        <v>290</v>
      </c>
      <c r="D259" s="17">
        <v>2300.6999999999998</v>
      </c>
      <c r="E259" s="17">
        <v>0</v>
      </c>
      <c r="F259" s="17">
        <v>2590.6999999999998</v>
      </c>
      <c r="G259" s="17">
        <v>4000</v>
      </c>
      <c r="H259" s="17">
        <v>1409.3</v>
      </c>
      <c r="I259" s="17">
        <v>35.229999999999997</v>
      </c>
    </row>
    <row r="260" spans="1:10" ht="60" hidden="1">
      <c r="A260" s="13" t="str">
        <f>Kimutatás!AG20</f>
        <v>2007Budapesti Corvinus Egyetem Gazdálkodástudományi Kar (BCE-GTK)</v>
      </c>
      <c r="B260" s="17">
        <v>0</v>
      </c>
      <c r="C260" s="17">
        <v>1628</v>
      </c>
      <c r="D260" s="17">
        <v>1865.8</v>
      </c>
      <c r="E260" s="17">
        <v>0</v>
      </c>
      <c r="F260" s="17">
        <v>3493.8</v>
      </c>
      <c r="G260" s="17">
        <v>7368</v>
      </c>
      <c r="H260" s="17">
        <v>3874.2</v>
      </c>
      <c r="I260" s="17">
        <v>52.58</v>
      </c>
    </row>
    <row r="261" spans="1:10" ht="75" hidden="1">
      <c r="A261" s="13" t="str">
        <f>Kimutatás!AG21</f>
        <v>2007Debreceni Egyetem Agrárgazdasági és Vidékfejlesztési Kar (DE-AVK)</v>
      </c>
      <c r="B261" s="17">
        <v>255.7</v>
      </c>
      <c r="C261" s="17">
        <v>784.9</v>
      </c>
      <c r="D261" s="17">
        <v>2995.9</v>
      </c>
      <c r="E261" s="17">
        <v>0</v>
      </c>
      <c r="F261" s="17">
        <v>4036.5</v>
      </c>
      <c r="G261" s="17">
        <v>5714</v>
      </c>
      <c r="H261" s="17">
        <v>1677.5</v>
      </c>
      <c r="I261" s="17">
        <v>29.36</v>
      </c>
    </row>
    <row r="262" spans="1:10" ht="60" hidden="1">
      <c r="A262" s="13" t="str">
        <f>Kimutatás!AG22</f>
        <v>2007Kaposvári Egyetem Gazdaságtudományi Kar (KE-GTK)</v>
      </c>
      <c r="B262" s="17">
        <v>0</v>
      </c>
      <c r="C262" s="17">
        <v>784.9</v>
      </c>
      <c r="D262" s="17">
        <v>2995.9</v>
      </c>
      <c r="E262" s="17">
        <v>0</v>
      </c>
      <c r="F262" s="17">
        <v>3780.8</v>
      </c>
      <c r="G262" s="17">
        <v>2603</v>
      </c>
      <c r="H262" s="17">
        <v>-1177.8</v>
      </c>
      <c r="I262" s="17">
        <v>-45.25</v>
      </c>
    </row>
    <row r="263" spans="1:10" ht="60" hidden="1">
      <c r="A263" s="13" t="str">
        <f>Kimutatás!AG23</f>
        <v>2007Károly Róbert Főiskola Agrár- és Vidékfejlesztési Kar (KRF-AVK)</v>
      </c>
      <c r="B263" s="17">
        <v>0</v>
      </c>
      <c r="C263" s="17">
        <v>784.9</v>
      </c>
      <c r="D263" s="17">
        <v>2300.6999999999998</v>
      </c>
      <c r="E263" s="17">
        <v>0</v>
      </c>
      <c r="F263" s="17">
        <v>3085.5</v>
      </c>
      <c r="G263" s="17">
        <v>1765</v>
      </c>
      <c r="H263" s="17">
        <v>-1320.5</v>
      </c>
      <c r="I263" s="17">
        <v>-74.819999999999993</v>
      </c>
    </row>
    <row r="264" spans="1:10" ht="60" hidden="1">
      <c r="A264" s="13" t="str">
        <f>Kimutatás!AG24</f>
        <v>2007Kecskeméti Főiskola Kertészeti Főiskolai Kar (KF-KFK)</v>
      </c>
      <c r="B264" s="17">
        <v>0</v>
      </c>
      <c r="C264" s="17">
        <v>784.9</v>
      </c>
      <c r="D264" s="17">
        <v>2155.4</v>
      </c>
      <c r="E264" s="17">
        <v>0</v>
      </c>
      <c r="F264" s="17">
        <v>2940.3</v>
      </c>
      <c r="G264" s="17">
        <v>1333</v>
      </c>
      <c r="H264" s="17">
        <v>-1607.3</v>
      </c>
      <c r="I264" s="17">
        <v>-120.58</v>
      </c>
    </row>
    <row r="265" spans="1:10" ht="90" hidden="1">
      <c r="A265" s="13" t="str">
        <f>Kimutatás!AG25</f>
        <v>2007Nyugat-magyarországi Egyetem Mezőgazdaság- és Élelmiszertudományi Kar (NYME-MÉK)</v>
      </c>
      <c r="B265" s="17">
        <v>0</v>
      </c>
      <c r="C265" s="17">
        <v>784.9</v>
      </c>
      <c r="D265" s="17">
        <v>2300.6999999999998</v>
      </c>
      <c r="E265" s="17">
        <v>0</v>
      </c>
      <c r="F265" s="17">
        <v>3085.5</v>
      </c>
      <c r="G265" s="17">
        <v>3750</v>
      </c>
      <c r="H265" s="17">
        <v>664.5</v>
      </c>
      <c r="I265" s="17">
        <v>17.72</v>
      </c>
    </row>
    <row r="266" spans="1:10" ht="45" hidden="1">
      <c r="A266" s="13" t="str">
        <f>Kimutatás!AG26</f>
        <v>2007Pannon Egyetem Georgikon Kar (PE-GK)</v>
      </c>
      <c r="B266" s="17">
        <v>0</v>
      </c>
      <c r="C266" s="17">
        <v>784.9</v>
      </c>
      <c r="D266" s="17">
        <v>2155.4</v>
      </c>
      <c r="E266" s="17">
        <v>0</v>
      </c>
      <c r="F266" s="17">
        <v>2940.3</v>
      </c>
      <c r="G266" s="17">
        <v>3571</v>
      </c>
      <c r="H266" s="17">
        <v>630.70000000000005</v>
      </c>
      <c r="I266" s="17">
        <v>17.66</v>
      </c>
    </row>
    <row r="267" spans="1:10" ht="60" hidden="1">
      <c r="A267" s="13" t="str">
        <f>Kimutatás!AG27</f>
        <v>2007Szegedi Tudományegyetem Mérnöki Kar (SZTE-MK)</v>
      </c>
      <c r="B267" s="17">
        <v>0</v>
      </c>
      <c r="C267" s="17">
        <v>784.9</v>
      </c>
      <c r="D267" s="17">
        <v>2995.9</v>
      </c>
      <c r="E267" s="17">
        <v>0</v>
      </c>
      <c r="F267" s="17">
        <v>3780.8</v>
      </c>
      <c r="G267" s="17">
        <v>3661</v>
      </c>
      <c r="H267" s="17">
        <v>-119.8</v>
      </c>
      <c r="I267" s="17">
        <v>-3.27</v>
      </c>
    </row>
    <row r="268" spans="1:10" ht="52.5" customHeight="1">
      <c r="A268" s="13" t="str">
        <f>Kimutatás!AG28</f>
        <v>2007Szent István Egyetem Gazdaság- és Társadalomtudományi Kar (SZIE-GTK)</v>
      </c>
      <c r="B268" s="17">
        <v>233.1</v>
      </c>
      <c r="C268" s="17">
        <v>784.9</v>
      </c>
      <c r="D268" s="17">
        <v>2300.6999999999998</v>
      </c>
      <c r="E268" s="17">
        <v>0</v>
      </c>
      <c r="F268" s="59">
        <v>3318.6</v>
      </c>
      <c r="G268" s="57">
        <v>4286</v>
      </c>
      <c r="H268" s="17">
        <v>967.4</v>
      </c>
      <c r="I268" s="17">
        <v>22.57</v>
      </c>
      <c r="J268" s="60">
        <v>2007</v>
      </c>
    </row>
    <row r="269" spans="1:10" ht="75" hidden="1">
      <c r="A269" s="13" t="str">
        <f>Kimutatás!AG29</f>
        <v>2007Szent István Egyetem Víz- és Környezetgazdálkodási Főiskolai Kar (TSF-MVK)</v>
      </c>
      <c r="B269" s="17">
        <v>0</v>
      </c>
      <c r="C269" s="17">
        <v>784.9</v>
      </c>
      <c r="D269" s="17">
        <v>2300.6999999999998</v>
      </c>
      <c r="E269" s="17">
        <v>0</v>
      </c>
      <c r="F269" s="17">
        <v>3085.5</v>
      </c>
      <c r="G269" s="17">
        <v>3125</v>
      </c>
      <c r="H269" s="17">
        <v>39.5</v>
      </c>
      <c r="I269" s="17">
        <v>1.26</v>
      </c>
    </row>
    <row r="270" spans="1:10" ht="60" hidden="1">
      <c r="A270" s="13" t="str">
        <f>Kimutatás!AG30</f>
        <v>2007Szolnoki Főiskola Műszaki és Mezőgazdasági Fakultás (SZF-MMF)</v>
      </c>
      <c r="B270" s="17">
        <v>0</v>
      </c>
      <c r="C270" s="17">
        <v>784.9</v>
      </c>
      <c r="D270" s="17">
        <v>272.60000000000002</v>
      </c>
      <c r="E270" s="17">
        <v>0</v>
      </c>
      <c r="F270" s="17">
        <v>1057.5</v>
      </c>
      <c r="G270" s="17">
        <v>1765</v>
      </c>
      <c r="H270" s="17">
        <v>707.5</v>
      </c>
      <c r="I270" s="17">
        <v>40.08</v>
      </c>
    </row>
    <row r="271" spans="1:10" ht="60" hidden="1">
      <c r="A271" s="13" t="str">
        <f>Kimutatás!AG31</f>
        <v>2008Budapesti Corvinus Egyetem Gazdálkodástudományi Kar (BCE-GTK)</v>
      </c>
      <c r="B271" s="17">
        <v>255.7</v>
      </c>
      <c r="C271" s="17">
        <v>2410.1999999999998</v>
      </c>
      <c r="D271" s="17">
        <v>2300.6999999999998</v>
      </c>
      <c r="E271" s="17">
        <v>0</v>
      </c>
      <c r="F271" s="17">
        <v>4966.6000000000004</v>
      </c>
      <c r="G271" s="17">
        <v>4054</v>
      </c>
      <c r="H271" s="17">
        <v>-912.6</v>
      </c>
      <c r="I271" s="17">
        <v>-22.51</v>
      </c>
    </row>
    <row r="272" spans="1:10" ht="75" hidden="1">
      <c r="A272" s="13" t="str">
        <f>Kimutatás!AG32</f>
        <v>2008Debreceni Egyetem Agrárgazdasági és Vidékfejlesztési Kar (DE-AVK)</v>
      </c>
      <c r="B272" s="17">
        <v>233.1</v>
      </c>
      <c r="C272" s="17">
        <v>1628</v>
      </c>
      <c r="D272" s="17">
        <v>2995.9</v>
      </c>
      <c r="E272" s="17">
        <v>0</v>
      </c>
      <c r="F272" s="17">
        <v>4857</v>
      </c>
      <c r="G272" s="17">
        <v>5844</v>
      </c>
      <c r="H272" s="17">
        <v>987</v>
      </c>
      <c r="I272" s="17">
        <v>16.89</v>
      </c>
    </row>
    <row r="273" spans="1:10" ht="60" hidden="1">
      <c r="A273" s="13" t="str">
        <f>Kimutatás!AG33</f>
        <v>2008Kaposvári Egyetem Gazdaságtudományi Kar (KE-GTK)</v>
      </c>
      <c r="B273" s="17">
        <v>0</v>
      </c>
      <c r="C273" s="17">
        <v>1628</v>
      </c>
      <c r="D273" s="17">
        <v>2300.6999999999998</v>
      </c>
      <c r="E273" s="17">
        <v>0</v>
      </c>
      <c r="F273" s="17">
        <v>3928.6</v>
      </c>
      <c r="G273" s="17">
        <v>5625</v>
      </c>
      <c r="H273" s="17">
        <v>1696.4</v>
      </c>
      <c r="I273" s="17">
        <v>30.16</v>
      </c>
    </row>
    <row r="274" spans="1:10" ht="60" hidden="1">
      <c r="A274" s="13" t="str">
        <f>Kimutatás!AG34</f>
        <v>2008Károly Róbert Főiskola Agrár- és Vidékfejlesztési Kar (KRF-AVK)</v>
      </c>
      <c r="B274" s="17">
        <v>0</v>
      </c>
      <c r="C274" s="17">
        <v>1628</v>
      </c>
      <c r="D274" s="17">
        <v>20.9</v>
      </c>
      <c r="E274" s="17">
        <v>0</v>
      </c>
      <c r="F274" s="17">
        <v>1648.9</v>
      </c>
      <c r="G274" s="17">
        <v>3125</v>
      </c>
      <c r="H274" s="17">
        <v>1476.1</v>
      </c>
      <c r="I274" s="17">
        <v>47.24</v>
      </c>
    </row>
    <row r="275" spans="1:10" ht="60" hidden="1">
      <c r="A275" s="13" t="str">
        <f>Kimutatás!AG35</f>
        <v>2008Kecskeméti Főiskola Kertészeti Főiskolai Kar (KF-KFK)</v>
      </c>
      <c r="B275" s="17">
        <v>0</v>
      </c>
      <c r="C275" s="17">
        <v>1628</v>
      </c>
      <c r="D275" s="17">
        <v>2300.6999999999998</v>
      </c>
      <c r="E275" s="17">
        <v>0</v>
      </c>
      <c r="F275" s="17">
        <v>3928.6</v>
      </c>
      <c r="G275" s="17">
        <v>1935</v>
      </c>
      <c r="H275" s="17">
        <v>-1993.6</v>
      </c>
      <c r="I275" s="17">
        <v>-103.03</v>
      </c>
    </row>
    <row r="276" spans="1:10" ht="90" hidden="1">
      <c r="A276" s="13" t="str">
        <f>Kimutatás!AG36</f>
        <v>2008Nyugat-magyarországi Egyetem Mezőgazdaság- és Élelmiszertudományi Kar (NYME-MÉK)</v>
      </c>
      <c r="B276" s="17">
        <v>0</v>
      </c>
      <c r="C276" s="17">
        <v>1628</v>
      </c>
      <c r="D276" s="17">
        <v>1802.4</v>
      </c>
      <c r="E276" s="17">
        <v>0</v>
      </c>
      <c r="F276" s="17">
        <v>3430.3</v>
      </c>
      <c r="G276" s="17">
        <v>7222</v>
      </c>
      <c r="H276" s="17">
        <v>3791.7</v>
      </c>
      <c r="I276" s="17">
        <v>52.5</v>
      </c>
    </row>
    <row r="277" spans="1:10" ht="45" hidden="1">
      <c r="A277" s="13" t="str">
        <f>Kimutatás!AG37</f>
        <v>2008Pannon Egyetem Georgikon Kar (PE-GK)</v>
      </c>
      <c r="B277" s="17">
        <v>233.1</v>
      </c>
      <c r="C277" s="17">
        <v>1628</v>
      </c>
      <c r="D277" s="17">
        <v>1865.8</v>
      </c>
      <c r="E277" s="17">
        <v>0</v>
      </c>
      <c r="F277" s="17">
        <v>3726.9</v>
      </c>
      <c r="G277" s="17">
        <v>6316</v>
      </c>
      <c r="H277" s="17">
        <v>2589.1</v>
      </c>
      <c r="I277" s="17">
        <v>40.99</v>
      </c>
    </row>
    <row r="278" spans="1:10" ht="60" hidden="1">
      <c r="A278" s="13" t="str">
        <f>Kimutatás!AG38</f>
        <v>2008Szegedi Tudományegyetem Mérnöki Kar (SZTE-MK)</v>
      </c>
      <c r="B278" s="17">
        <v>0</v>
      </c>
      <c r="C278" s="17">
        <v>1628</v>
      </c>
      <c r="D278" s="17">
        <v>2300.6999999999998</v>
      </c>
      <c r="E278" s="17">
        <v>0</v>
      </c>
      <c r="F278" s="17">
        <v>3928.6</v>
      </c>
      <c r="G278" s="17">
        <v>7073</v>
      </c>
      <c r="H278" s="17">
        <v>3144.4</v>
      </c>
      <c r="I278" s="17">
        <v>44.46</v>
      </c>
    </row>
    <row r="279" spans="1:10" ht="52.5" customHeight="1">
      <c r="A279" s="13" t="str">
        <f>Kimutatás!AG39</f>
        <v>2008Szent István Egyetem Gazdaság- és Társadalomtudományi Kar (SZIE-GTK)</v>
      </c>
      <c r="B279" s="17">
        <v>0</v>
      </c>
      <c r="C279" s="17">
        <v>1628</v>
      </c>
      <c r="D279" s="17">
        <v>2155.4</v>
      </c>
      <c r="E279" s="17">
        <v>0</v>
      </c>
      <c r="F279" s="59">
        <v>3783.4</v>
      </c>
      <c r="G279" s="57">
        <v>6538</v>
      </c>
      <c r="H279" s="17">
        <v>2754.6</v>
      </c>
      <c r="I279" s="17">
        <v>42.13</v>
      </c>
      <c r="J279" s="60">
        <v>2008</v>
      </c>
    </row>
    <row r="280" spans="1:10" ht="75" hidden="1">
      <c r="A280" s="13" t="str">
        <f>Kimutatás!AG40</f>
        <v>2008Szent István Egyetem Víz- és Környezetgazdálkodási Főiskolai Kar (TSF-MVK)</v>
      </c>
      <c r="B280" s="17">
        <v>0</v>
      </c>
      <c r="C280" s="17">
        <v>1628</v>
      </c>
      <c r="D280" s="17">
        <v>0</v>
      </c>
      <c r="E280" s="17">
        <v>0</v>
      </c>
      <c r="F280" s="17">
        <v>1628</v>
      </c>
      <c r="G280" s="17">
        <v>2000</v>
      </c>
      <c r="H280" s="17">
        <v>372</v>
      </c>
      <c r="I280" s="17">
        <v>18.600000000000001</v>
      </c>
    </row>
    <row r="281" spans="1:10" ht="60" hidden="1">
      <c r="A281" s="13" t="str">
        <f>Kimutatás!AG41</f>
        <v>2008Szolnoki Főiskola Műszaki és Mezőgazdasági Fakultás (SZF-MMF)</v>
      </c>
      <c r="B281" s="17">
        <v>0</v>
      </c>
      <c r="C281" s="17">
        <v>1628</v>
      </c>
      <c r="D281" s="17">
        <v>0</v>
      </c>
      <c r="E281" s="17">
        <v>0</v>
      </c>
      <c r="F281" s="17">
        <v>1628</v>
      </c>
      <c r="G281" s="17">
        <v>3077</v>
      </c>
      <c r="H281" s="17">
        <v>1449</v>
      </c>
      <c r="I281" s="17">
        <v>47.09</v>
      </c>
    </row>
    <row r="282" spans="1:10" ht="60" hidden="1">
      <c r="A282" s="13" t="str">
        <f>Kimutatás!AG42</f>
        <v>2009Budapesti Corvinus Egyetem Gazdálkodástudományi Kar (BCE-GTK)</v>
      </c>
      <c r="B282" s="17">
        <v>0</v>
      </c>
      <c r="C282" s="17">
        <v>1859.7</v>
      </c>
      <c r="D282" s="17">
        <v>2300.6999999999998</v>
      </c>
      <c r="E282" s="17">
        <v>0</v>
      </c>
      <c r="F282" s="17">
        <v>4160.3999999999996</v>
      </c>
      <c r="G282" s="17">
        <v>5217</v>
      </c>
      <c r="H282" s="17">
        <v>1056.5999999999999</v>
      </c>
      <c r="I282" s="17">
        <v>20.25</v>
      </c>
    </row>
    <row r="283" spans="1:10" ht="90" hidden="1">
      <c r="A283" s="13" t="str">
        <f>Kimutatás!AG43</f>
        <v>2009Debreceni Egyetem Gazdálkodástudományi és Vidékfejlesztési Kar (DE-GVK)</v>
      </c>
      <c r="B283" s="17">
        <v>255.7</v>
      </c>
      <c r="C283" s="17">
        <v>1669.7</v>
      </c>
      <c r="D283" s="17">
        <v>2995.9</v>
      </c>
      <c r="E283" s="17">
        <v>0</v>
      </c>
      <c r="F283" s="17">
        <v>4921.3999999999996</v>
      </c>
      <c r="G283" s="17">
        <v>2393</v>
      </c>
      <c r="H283" s="17">
        <v>-2528.4</v>
      </c>
      <c r="I283" s="17">
        <v>-105.66</v>
      </c>
    </row>
    <row r="284" spans="1:10" ht="60" hidden="1">
      <c r="A284" s="13" t="str">
        <f>Kimutatás!AG44</f>
        <v>2009Kaposvári Egyetem Gazdaságtudományi Kar (KE-GTK)</v>
      </c>
      <c r="B284" s="17">
        <v>0</v>
      </c>
      <c r="C284" s="17">
        <v>1669.7</v>
      </c>
      <c r="D284" s="17">
        <v>2300.6999999999998</v>
      </c>
      <c r="E284" s="17">
        <v>81.7</v>
      </c>
      <c r="F284" s="17">
        <v>4052.1</v>
      </c>
      <c r="G284" s="17">
        <v>1951</v>
      </c>
      <c r="H284" s="17">
        <v>-2101.1</v>
      </c>
      <c r="I284" s="17">
        <v>-107.69</v>
      </c>
    </row>
    <row r="285" spans="1:10" ht="90" hidden="1">
      <c r="A285" s="13" t="str">
        <f>Kimutatás!AG45</f>
        <v>2009Károly Róbert Főiskola Természeti Erőforrás-gazdálkodási és Vidékfejlesztési Kar (KRF-TVK)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</row>
    <row r="286" spans="1:10" ht="60" hidden="1">
      <c r="A286" s="13" t="str">
        <f>Kimutatás!AG46</f>
        <v>2009Kecskeméti Főiskola Kertészeti Főiskolai Kar (KF-KFK)</v>
      </c>
      <c r="B286" s="17">
        <v>0</v>
      </c>
      <c r="C286" s="17">
        <v>1669.7</v>
      </c>
      <c r="D286" s="17">
        <v>2300.6999999999998</v>
      </c>
      <c r="E286" s="17">
        <v>0</v>
      </c>
      <c r="F286" s="17">
        <v>3970.4</v>
      </c>
      <c r="G286" s="17">
        <v>1935</v>
      </c>
      <c r="H286" s="17">
        <v>-2035.4</v>
      </c>
      <c r="I286" s="17">
        <v>-105.19</v>
      </c>
    </row>
    <row r="287" spans="1:10" ht="90" hidden="1">
      <c r="A287" s="13" t="str">
        <f>Kimutatás!AG47</f>
        <v>2009Nyugat-magyarországi Egyetem Mezőgazdaság- és Élelmiszertudományi Kar (NYME-MÉK)</v>
      </c>
      <c r="B287" s="17">
        <v>0</v>
      </c>
      <c r="C287" s="17">
        <v>1628</v>
      </c>
      <c r="D287" s="17">
        <v>1865.8</v>
      </c>
      <c r="E287" s="17">
        <v>0</v>
      </c>
      <c r="F287" s="17">
        <v>3493.8</v>
      </c>
      <c r="G287" s="17">
        <v>1579</v>
      </c>
      <c r="H287" s="17">
        <v>-1914.8</v>
      </c>
      <c r="I287" s="17">
        <v>-121.27</v>
      </c>
    </row>
    <row r="288" spans="1:10" ht="45" hidden="1">
      <c r="A288" s="13" t="str">
        <f>Kimutatás!AG48</f>
        <v>2009Pannon Egyetem Georgikon Kar (PE-GK)</v>
      </c>
      <c r="B288" s="17">
        <v>0</v>
      </c>
      <c r="C288" s="17">
        <v>1669.7</v>
      </c>
      <c r="D288" s="17">
        <v>2300.6999999999998</v>
      </c>
      <c r="E288" s="17">
        <v>0</v>
      </c>
      <c r="F288" s="17">
        <v>3970.4</v>
      </c>
      <c r="G288" s="17">
        <v>2174</v>
      </c>
      <c r="H288" s="17">
        <v>-1796.4</v>
      </c>
      <c r="I288" s="17">
        <v>-82.63</v>
      </c>
    </row>
    <row r="289" spans="1:10" ht="60" hidden="1">
      <c r="A289" s="13" t="str">
        <f>Kimutatás!AG49</f>
        <v>2009Szegedi Tudományegyetem Mérnöki Kar (SZTE-MK)</v>
      </c>
      <c r="B289" s="17">
        <v>0</v>
      </c>
      <c r="C289" s="17">
        <v>1669.7</v>
      </c>
      <c r="D289" s="17">
        <v>2995.9</v>
      </c>
      <c r="E289" s="17">
        <v>0</v>
      </c>
      <c r="F289" s="17">
        <v>4665.7</v>
      </c>
      <c r="G289" s="17">
        <v>2933</v>
      </c>
      <c r="H289" s="17">
        <v>-1732.7</v>
      </c>
      <c r="I289" s="17">
        <v>-59.08</v>
      </c>
    </row>
    <row r="290" spans="1:10" ht="52.5" customHeight="1">
      <c r="A290" s="13" t="str">
        <f>Kimutatás!AG50</f>
        <v>2009Szent István Egyetem Gazdaság- és Társadalomtudományi Kar (SZIE-GTK)</v>
      </c>
      <c r="B290" s="17">
        <v>233.1</v>
      </c>
      <c r="C290" s="17">
        <v>1628</v>
      </c>
      <c r="D290" s="17">
        <v>2300.6999999999998</v>
      </c>
      <c r="E290" s="17">
        <v>0</v>
      </c>
      <c r="F290" s="59">
        <v>4161.7</v>
      </c>
      <c r="G290" s="57">
        <v>2203</v>
      </c>
      <c r="H290" s="17">
        <v>-1958.7</v>
      </c>
      <c r="I290" s="17">
        <v>-88.91</v>
      </c>
      <c r="J290" s="60">
        <v>2009</v>
      </c>
    </row>
    <row r="291" spans="1:10" ht="60" hidden="1">
      <c r="A291" s="13" t="str">
        <f>Kimutatás!AG51</f>
        <v>2009Szent István Egyetem Víz- és Környezetgazdálkodási Kar (SZIE-VKK)</v>
      </c>
      <c r="B291" s="17">
        <v>0</v>
      </c>
      <c r="C291" s="17">
        <v>1628</v>
      </c>
      <c r="D291" s="17">
        <v>1865.8</v>
      </c>
      <c r="E291" s="17">
        <v>81.7</v>
      </c>
      <c r="F291" s="17">
        <v>3575.6</v>
      </c>
      <c r="G291" s="17">
        <v>952</v>
      </c>
      <c r="H291" s="17">
        <v>-2623.6</v>
      </c>
      <c r="I291" s="17">
        <v>-275.58999999999997</v>
      </c>
    </row>
    <row r="292" spans="1:10" ht="60" hidden="1">
      <c r="A292" s="13" t="str">
        <f>Kimutatás!AG52</f>
        <v>2009Szolnoki Főiskola Műszaki és Mezőgazdasági Fakultás (SZF-MMF)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</row>
    <row r="293" spans="1:10" ht="60" hidden="1">
      <c r="A293" s="13" t="str">
        <f>Kimutatás!AG53</f>
        <v>2010Budapesti Corvinus Egyetem Gazdálkodástudományi Kar (BCE-GTK)</v>
      </c>
      <c r="B293" s="17">
        <v>233.1</v>
      </c>
      <c r="C293" s="17">
        <v>1859.7</v>
      </c>
      <c r="D293" s="17">
        <v>2442.8000000000002</v>
      </c>
      <c r="E293" s="17">
        <v>0</v>
      </c>
      <c r="F293" s="17">
        <v>4535.7</v>
      </c>
      <c r="G293" s="17">
        <v>2778</v>
      </c>
      <c r="H293" s="17">
        <v>-1757.7</v>
      </c>
      <c r="I293" s="17">
        <v>-63.27</v>
      </c>
    </row>
    <row r="294" spans="1:10" ht="90" hidden="1">
      <c r="A294" s="13" t="str">
        <f>Kimutatás!AG54</f>
        <v>2010Debreceni Egyetem Gazdálkodástudományi és Vidékfejlesztési Kar (DE-GVK)</v>
      </c>
      <c r="B294" s="17">
        <v>0</v>
      </c>
      <c r="C294" s="17">
        <v>1669.7</v>
      </c>
      <c r="D294" s="17">
        <v>2995.9</v>
      </c>
      <c r="E294" s="17">
        <v>0</v>
      </c>
      <c r="F294" s="17">
        <v>4665.7</v>
      </c>
      <c r="G294" s="17">
        <v>1805</v>
      </c>
      <c r="H294" s="17">
        <v>-2860.7</v>
      </c>
      <c r="I294" s="17">
        <v>-158.49</v>
      </c>
    </row>
    <row r="295" spans="1:10" ht="60" hidden="1">
      <c r="A295" s="13" t="str">
        <f>Kimutatás!AG55</f>
        <v>2010Kaposvári Egyetem Gazdaságtudományi Kar (KE-GTK)</v>
      </c>
      <c r="B295" s="17">
        <v>0</v>
      </c>
      <c r="C295" s="17">
        <v>1669.7</v>
      </c>
      <c r="D295" s="17">
        <v>2300.6999999999998</v>
      </c>
      <c r="E295" s="17">
        <v>165.2</v>
      </c>
      <c r="F295" s="17">
        <v>4135.6000000000004</v>
      </c>
      <c r="G295" s="17">
        <v>2143</v>
      </c>
      <c r="H295" s="17">
        <v>-1992.6</v>
      </c>
      <c r="I295" s="17">
        <v>-92.98</v>
      </c>
    </row>
    <row r="296" spans="1:10" ht="90" hidden="1">
      <c r="A296" s="13" t="str">
        <f>Kimutatás!AG56</f>
        <v>2010Károly Róbert Főiskola Természeti Erőforrás-gazdálkodási és Vidékfejlesztési Kar (KRF-TVK)</v>
      </c>
      <c r="B296" s="17">
        <v>0</v>
      </c>
      <c r="C296" s="17">
        <v>1628</v>
      </c>
      <c r="D296" s="17">
        <v>0</v>
      </c>
      <c r="E296" s="17">
        <v>0</v>
      </c>
      <c r="F296" s="17">
        <v>1628</v>
      </c>
      <c r="G296" s="17">
        <v>667</v>
      </c>
      <c r="H296" s="17">
        <v>-961</v>
      </c>
      <c r="I296" s="17">
        <v>-144.08000000000001</v>
      </c>
    </row>
    <row r="297" spans="1:10" ht="60" hidden="1">
      <c r="A297" s="13" t="str">
        <f>Kimutatás!AG57</f>
        <v>2010Kecskeméti Főiskola Kertészeti Főiskolai Kar (KF-KFK)</v>
      </c>
      <c r="B297" s="17">
        <v>0</v>
      </c>
      <c r="C297" s="17">
        <v>1718.4</v>
      </c>
      <c r="D297" s="17">
        <v>2300.6999999999998</v>
      </c>
      <c r="E297" s="17">
        <v>0</v>
      </c>
      <c r="F297" s="17">
        <v>4019.1</v>
      </c>
      <c r="G297" s="17">
        <v>1875</v>
      </c>
      <c r="H297" s="17">
        <v>-2144.1</v>
      </c>
      <c r="I297" s="17">
        <v>-114.35</v>
      </c>
    </row>
    <row r="298" spans="1:10" ht="90" hidden="1">
      <c r="A298" s="13" t="str">
        <f>Kimutatás!AG58</f>
        <v>2010Nyugat-magyarországi Egyetem Mezőgazdaság- és Élelmiszertudományi Kar (NYME-MÉK)</v>
      </c>
      <c r="B298" s="17">
        <v>0</v>
      </c>
      <c r="C298" s="17">
        <v>1669.7</v>
      </c>
      <c r="D298" s="17">
        <v>272.60000000000002</v>
      </c>
      <c r="E298" s="17">
        <v>0</v>
      </c>
      <c r="F298" s="17">
        <v>1942.4</v>
      </c>
      <c r="G298" s="17">
        <v>1176</v>
      </c>
      <c r="H298" s="17">
        <v>-766.4</v>
      </c>
      <c r="I298" s="17">
        <v>-65.17</v>
      </c>
    </row>
    <row r="299" spans="1:10" ht="45" hidden="1">
      <c r="A299" s="13" t="str">
        <f>Kimutatás!AG59</f>
        <v>2010Pannon Egyetem Georgikon Kar (PE-GK)</v>
      </c>
      <c r="B299" s="17">
        <v>0</v>
      </c>
      <c r="C299" s="17">
        <v>1669.7</v>
      </c>
      <c r="D299" s="17">
        <v>2300.6999999999998</v>
      </c>
      <c r="E299" s="17">
        <v>0</v>
      </c>
      <c r="F299" s="17">
        <v>3970.4</v>
      </c>
      <c r="G299" s="17">
        <v>2917</v>
      </c>
      <c r="H299" s="17">
        <v>-1053.4000000000001</v>
      </c>
      <c r="I299" s="17">
        <v>-36.11</v>
      </c>
    </row>
    <row r="300" spans="1:10" ht="60" hidden="1">
      <c r="A300" s="13" t="str">
        <f>Kimutatás!AG60</f>
        <v>2010Szegedi Tudományegyetem Mérnöki Kar (SZTE-MK)</v>
      </c>
      <c r="B300" s="17">
        <v>0</v>
      </c>
      <c r="C300" s="17">
        <v>1669.7</v>
      </c>
      <c r="D300" s="17">
        <v>2995.9</v>
      </c>
      <c r="E300" s="17">
        <v>0</v>
      </c>
      <c r="F300" s="17">
        <v>4665.7</v>
      </c>
      <c r="G300" s="17">
        <v>2346</v>
      </c>
      <c r="H300" s="17">
        <v>-2319.6999999999998</v>
      </c>
      <c r="I300" s="17">
        <v>-98.88</v>
      </c>
    </row>
    <row r="301" spans="1:10" ht="52.5" customHeight="1">
      <c r="A301" s="13" t="str">
        <f>Kimutatás!AG61</f>
        <v>2010Szent István Egyetem Gazdaság- és Társadalomtudományi Kar (SZIE-GTK)</v>
      </c>
      <c r="B301" s="17">
        <v>0</v>
      </c>
      <c r="C301" s="17">
        <v>1669.7</v>
      </c>
      <c r="D301" s="17">
        <v>2318.9</v>
      </c>
      <c r="E301" s="17">
        <v>0</v>
      </c>
      <c r="F301" s="59">
        <v>3988.7</v>
      </c>
      <c r="G301" s="57">
        <v>3016</v>
      </c>
      <c r="H301" s="17">
        <v>-972.7</v>
      </c>
      <c r="I301" s="17">
        <v>-32.25</v>
      </c>
      <c r="J301" s="60">
        <v>2010</v>
      </c>
    </row>
    <row r="302" spans="1:10" ht="60" hidden="1">
      <c r="A302" s="13" t="str">
        <f>Kimutatás!AG62</f>
        <v>2010Szent István Egyetem Víz- és Környezetgazdálkodási Kar (SZIE-VKK)</v>
      </c>
      <c r="B302" s="17">
        <v>0</v>
      </c>
      <c r="C302" s="17">
        <v>1669.7</v>
      </c>
      <c r="D302" s="17">
        <v>1865.8</v>
      </c>
      <c r="E302" s="17">
        <v>0</v>
      </c>
      <c r="F302" s="17">
        <v>3535.6</v>
      </c>
      <c r="G302" s="17">
        <v>2105</v>
      </c>
      <c r="H302" s="17">
        <v>-1430.6</v>
      </c>
      <c r="I302" s="17">
        <v>-67.959999999999994</v>
      </c>
    </row>
    <row r="303" spans="1:10" ht="60" hidden="1">
      <c r="A303" s="13" t="str">
        <f>Kimutatás!AG63</f>
        <v>2010Szolnoki Főiskola Műszaki és Mezőgazdasági Fakultás (SZF-MMF)</v>
      </c>
      <c r="B303" s="17">
        <v>0</v>
      </c>
      <c r="C303" s="17">
        <v>0</v>
      </c>
      <c r="D303" s="17">
        <v>1865.8</v>
      </c>
      <c r="E303" s="17">
        <v>0</v>
      </c>
      <c r="F303" s="17">
        <v>1865.8</v>
      </c>
      <c r="G303" s="17">
        <v>0</v>
      </c>
      <c r="H303" s="17">
        <v>-1865.8</v>
      </c>
      <c r="I303" s="17">
        <v>0</v>
      </c>
    </row>
    <row r="305" spans="2:6">
      <c r="B305">
        <f>SUBTOTAL(9,B257:B301)</f>
        <v>466.2</v>
      </c>
      <c r="C305">
        <f t="shared" ref="C305:F305" si="6">SUBTOTAL(9,C257:C301)</f>
        <v>7338.5999999999995</v>
      </c>
      <c r="D305">
        <f t="shared" si="6"/>
        <v>11394.6</v>
      </c>
      <c r="E305">
        <f t="shared" si="6"/>
        <v>0</v>
      </c>
      <c r="F305">
        <f t="shared" si="6"/>
        <v>19199.3</v>
      </c>
    </row>
    <row r="306" spans="2:6">
      <c r="B306" s="44">
        <f>B305/$F$305</f>
        <v>2.428213528618231E-2</v>
      </c>
      <c r="C306" s="44">
        <f t="shared" ref="C306:F306" si="7">C305/$F$305</f>
        <v>0.38223268556666129</v>
      </c>
      <c r="D306" s="44">
        <f t="shared" si="7"/>
        <v>0.59349038767038387</v>
      </c>
      <c r="E306" s="44">
        <f t="shared" si="7"/>
        <v>0</v>
      </c>
      <c r="F306" s="44">
        <f t="shared" si="7"/>
        <v>1</v>
      </c>
    </row>
  </sheetData>
  <autoFilter ref="A247:I303">
    <filterColumn colId="0">
      <customFilters>
        <customFilter val="*SZIE-GTK*"/>
      </customFilters>
    </filterColumn>
  </autoFilter>
  <mergeCells count="25">
    <mergeCell ref="F247:F248"/>
    <mergeCell ref="G247:G248"/>
    <mergeCell ref="B189:B190"/>
    <mergeCell ref="C189:C190"/>
    <mergeCell ref="D189:D190"/>
    <mergeCell ref="E189:E190"/>
    <mergeCell ref="A247:A248"/>
    <mergeCell ref="B247:B248"/>
    <mergeCell ref="C247:C248"/>
    <mergeCell ref="D247:D248"/>
    <mergeCell ref="E247:E248"/>
    <mergeCell ref="C73:C74"/>
    <mergeCell ref="D73:D74"/>
    <mergeCell ref="E73:E74"/>
    <mergeCell ref="F73:F74"/>
    <mergeCell ref="B131:B132"/>
    <mergeCell ref="C131:C132"/>
    <mergeCell ref="D131:D132"/>
    <mergeCell ref="E131:E132"/>
    <mergeCell ref="B73:B74"/>
    <mergeCell ref="A6:A16"/>
    <mergeCell ref="A17:A27"/>
    <mergeCell ref="A28:A38"/>
    <mergeCell ref="A39:A49"/>
    <mergeCell ref="A50:A60"/>
  </mergeCell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M303"/>
  <sheetViews>
    <sheetView topLeftCell="A246" workbookViewId="0">
      <selection activeCell="G247" sqref="G247:G301"/>
    </sheetView>
  </sheetViews>
  <sheetFormatPr defaultRowHeight="15"/>
  <cols>
    <col min="1" max="1" width="14.42578125" customWidth="1"/>
    <col min="2" max="2" width="43" bestFit="1" customWidth="1"/>
  </cols>
  <sheetData>
    <row r="1" spans="1:13">
      <c r="A1" s="7" t="s">
        <v>11</v>
      </c>
      <c r="B1" t="s">
        <v>149</v>
      </c>
    </row>
    <row r="2" spans="1:13">
      <c r="B2" t="s">
        <v>253</v>
      </c>
      <c r="C2">
        <v>0</v>
      </c>
      <c r="D2">
        <v>0</v>
      </c>
      <c r="E2">
        <v>0</v>
      </c>
      <c r="F2">
        <v>1</v>
      </c>
      <c r="G2">
        <v>0</v>
      </c>
    </row>
    <row r="3" spans="1:13">
      <c r="A3" s="9" t="s">
        <v>252</v>
      </c>
      <c r="B3" s="20"/>
      <c r="C3" s="9"/>
      <c r="D3" s="9"/>
      <c r="E3" s="20"/>
      <c r="F3" s="20"/>
      <c r="G3" s="20"/>
    </row>
    <row r="4" spans="1:13" ht="90">
      <c r="A4" s="20"/>
      <c r="B4" s="20"/>
      <c r="C4" s="19" t="s">
        <v>17</v>
      </c>
      <c r="D4" s="19" t="s">
        <v>20</v>
      </c>
      <c r="E4" s="19" t="s">
        <v>21</v>
      </c>
      <c r="F4" s="19" t="s">
        <v>22</v>
      </c>
      <c r="G4" s="19" t="s">
        <v>24</v>
      </c>
      <c r="I4" s="18" t="str">
        <f>C4</f>
        <v>Felvételiben legjobb középiskolából jött</v>
      </c>
      <c r="J4" s="18" t="str">
        <f t="shared" ref="J4:M5" si="0">D4</f>
        <v>Felvettek pontátlaga</v>
      </c>
      <c r="K4" s="18" t="str">
        <f t="shared" si="0"/>
        <v>Jelentkezők száma első helyen</v>
      </c>
      <c r="L4" s="18" t="str">
        <f t="shared" si="0"/>
        <v>Jelentkezőkből bejutottak aránya</v>
      </c>
      <c r="M4" s="18" t="str">
        <f t="shared" si="0"/>
        <v>OKTV-helyezettek száma</v>
      </c>
    </row>
    <row r="5" spans="1:13">
      <c r="A5" s="9"/>
      <c r="B5" s="9"/>
      <c r="C5" s="19" t="s">
        <v>19</v>
      </c>
      <c r="D5" s="19" t="s">
        <v>251</v>
      </c>
      <c r="E5" s="19" t="s">
        <v>19</v>
      </c>
      <c r="F5" s="19" t="s">
        <v>23</v>
      </c>
      <c r="G5" s="19" t="s">
        <v>19</v>
      </c>
      <c r="I5" t="str">
        <f>C5</f>
        <v>fő</v>
      </c>
      <c r="J5" t="str">
        <f t="shared" si="0"/>
        <v>(üres)</v>
      </c>
      <c r="K5" t="str">
        <f t="shared" si="0"/>
        <v>fő</v>
      </c>
      <c r="L5" t="str">
        <f t="shared" si="0"/>
        <v>%</v>
      </c>
      <c r="M5" t="str">
        <f t="shared" si="0"/>
        <v>fő</v>
      </c>
    </row>
    <row r="6" spans="1:13" ht="30">
      <c r="A6" s="48">
        <v>2006</v>
      </c>
      <c r="B6" s="19" t="s">
        <v>129</v>
      </c>
      <c r="C6" s="8">
        <v>1</v>
      </c>
      <c r="D6" s="8">
        <v>141.69999999999999</v>
      </c>
      <c r="E6" s="8">
        <v>48</v>
      </c>
      <c r="F6" s="8">
        <v>0.16669999999999999</v>
      </c>
      <c r="G6" s="8">
        <v>0</v>
      </c>
      <c r="I6">
        <f>RANK(C6,C$6:C$60,C$2)</f>
        <v>10</v>
      </c>
      <c r="J6">
        <f t="shared" ref="J6:L60" si="1">RANK(D6,D$6:D$60,D$2)</f>
        <v>31</v>
      </c>
      <c r="K6">
        <f t="shared" si="1"/>
        <v>17</v>
      </c>
      <c r="L6">
        <f t="shared" si="1"/>
        <v>9</v>
      </c>
      <c r="M6">
        <f>G6+100</f>
        <v>100</v>
      </c>
    </row>
    <row r="7" spans="1:13" ht="30">
      <c r="A7" s="49"/>
      <c r="B7" s="19" t="s">
        <v>150</v>
      </c>
      <c r="C7" s="8">
        <v>10</v>
      </c>
      <c r="D7" s="8">
        <v>131.80000000000001</v>
      </c>
      <c r="E7" s="8">
        <v>165</v>
      </c>
      <c r="F7" s="8">
        <v>0.2485</v>
      </c>
      <c r="G7" s="8">
        <v>1</v>
      </c>
      <c r="I7">
        <f t="shared" ref="I7:I60" si="2">RANK(C7,C$6:C$60,C$2)</f>
        <v>1</v>
      </c>
      <c r="J7">
        <f t="shared" si="1"/>
        <v>34</v>
      </c>
      <c r="K7">
        <f t="shared" si="1"/>
        <v>1</v>
      </c>
      <c r="L7">
        <f t="shared" si="1"/>
        <v>25</v>
      </c>
      <c r="M7">
        <f t="shared" ref="M7:M60" si="3">G7+100</f>
        <v>101</v>
      </c>
    </row>
    <row r="8" spans="1:13" ht="30">
      <c r="A8" s="49"/>
      <c r="B8" s="19" t="s">
        <v>145</v>
      </c>
      <c r="C8" s="8">
        <v>0</v>
      </c>
      <c r="D8" s="8">
        <v>115.3</v>
      </c>
      <c r="E8" s="8">
        <v>73</v>
      </c>
      <c r="F8" s="8">
        <v>0.6986</v>
      </c>
      <c r="G8" s="8">
        <v>0</v>
      </c>
      <c r="I8">
        <f t="shared" si="2"/>
        <v>21</v>
      </c>
      <c r="J8">
        <f t="shared" si="1"/>
        <v>48</v>
      </c>
      <c r="K8">
        <f t="shared" si="1"/>
        <v>9</v>
      </c>
      <c r="L8">
        <f t="shared" si="1"/>
        <v>52</v>
      </c>
      <c r="M8">
        <f t="shared" si="3"/>
        <v>100</v>
      </c>
    </row>
    <row r="9" spans="1:13" ht="30">
      <c r="A9" s="49"/>
      <c r="B9" s="19" t="s">
        <v>151</v>
      </c>
      <c r="C9" s="8">
        <v>0</v>
      </c>
      <c r="D9" s="8">
        <v>111.7</v>
      </c>
      <c r="E9" s="8">
        <v>31</v>
      </c>
      <c r="F9" s="8">
        <v>0.4839</v>
      </c>
      <c r="G9" s="8">
        <v>0</v>
      </c>
      <c r="I9">
        <f t="shared" si="2"/>
        <v>21</v>
      </c>
      <c r="J9">
        <f t="shared" si="1"/>
        <v>51</v>
      </c>
      <c r="K9">
        <f t="shared" si="1"/>
        <v>34</v>
      </c>
      <c r="L9">
        <f t="shared" si="1"/>
        <v>42</v>
      </c>
      <c r="M9">
        <f t="shared" si="3"/>
        <v>100</v>
      </c>
    </row>
    <row r="10" spans="1:13" ht="30">
      <c r="A10" s="49"/>
      <c r="B10" s="19" t="s">
        <v>146</v>
      </c>
      <c r="C10" s="8">
        <v>0</v>
      </c>
      <c r="D10" s="8">
        <v>116.8</v>
      </c>
      <c r="E10" s="8">
        <v>38</v>
      </c>
      <c r="F10" s="8">
        <v>0.42109999999999997</v>
      </c>
      <c r="G10" s="8">
        <v>0</v>
      </c>
      <c r="I10">
        <f t="shared" si="2"/>
        <v>21</v>
      </c>
      <c r="J10">
        <f t="shared" si="1"/>
        <v>46</v>
      </c>
      <c r="K10">
        <f t="shared" si="1"/>
        <v>27</v>
      </c>
      <c r="L10">
        <f t="shared" si="1"/>
        <v>39</v>
      </c>
      <c r="M10">
        <f t="shared" si="3"/>
        <v>100</v>
      </c>
    </row>
    <row r="11" spans="1:13" ht="30">
      <c r="A11" s="49"/>
      <c r="B11" s="19" t="s">
        <v>34</v>
      </c>
      <c r="C11" s="8">
        <v>0</v>
      </c>
      <c r="D11" s="8">
        <v>116.5</v>
      </c>
      <c r="E11" s="8">
        <v>43</v>
      </c>
      <c r="F11" s="8">
        <v>0.60470000000000002</v>
      </c>
      <c r="G11" s="8">
        <v>3</v>
      </c>
      <c r="I11">
        <f t="shared" si="2"/>
        <v>21</v>
      </c>
      <c r="J11">
        <f t="shared" si="1"/>
        <v>47</v>
      </c>
      <c r="K11">
        <f t="shared" si="1"/>
        <v>21</v>
      </c>
      <c r="L11">
        <f t="shared" si="1"/>
        <v>49</v>
      </c>
      <c r="M11">
        <f t="shared" si="3"/>
        <v>103</v>
      </c>
    </row>
    <row r="12" spans="1:13">
      <c r="A12" s="49"/>
      <c r="B12" s="19" t="s">
        <v>35</v>
      </c>
      <c r="C12" s="8">
        <v>0</v>
      </c>
      <c r="D12" s="8">
        <v>119.4</v>
      </c>
      <c r="E12" s="8">
        <v>29</v>
      </c>
      <c r="F12" s="8">
        <v>0.48280000000000001</v>
      </c>
      <c r="G12" s="8">
        <v>0</v>
      </c>
      <c r="I12">
        <f t="shared" si="2"/>
        <v>21</v>
      </c>
      <c r="J12">
        <f t="shared" si="1"/>
        <v>43</v>
      </c>
      <c r="K12">
        <f t="shared" si="1"/>
        <v>38</v>
      </c>
      <c r="L12">
        <f t="shared" si="1"/>
        <v>41</v>
      </c>
      <c r="M12">
        <f t="shared" si="3"/>
        <v>100</v>
      </c>
    </row>
    <row r="13" spans="1:13" ht="30">
      <c r="A13" s="49"/>
      <c r="B13" s="19" t="s">
        <v>95</v>
      </c>
      <c r="C13" s="8">
        <v>1</v>
      </c>
      <c r="D13" s="8">
        <v>118.8</v>
      </c>
      <c r="E13" s="8">
        <v>70</v>
      </c>
      <c r="F13" s="8">
        <v>0.57140000000000002</v>
      </c>
      <c r="G13" s="8">
        <v>0</v>
      </c>
      <c r="I13">
        <f t="shared" si="2"/>
        <v>10</v>
      </c>
      <c r="J13">
        <f t="shared" si="1"/>
        <v>45</v>
      </c>
      <c r="K13">
        <f t="shared" si="1"/>
        <v>12</v>
      </c>
      <c r="L13">
        <f t="shared" si="1"/>
        <v>46</v>
      </c>
      <c r="M13">
        <f t="shared" si="3"/>
        <v>100</v>
      </c>
    </row>
    <row r="14" spans="1:13" ht="30">
      <c r="A14" s="49"/>
      <c r="B14" s="19" t="s">
        <v>52</v>
      </c>
      <c r="C14" s="8">
        <v>0</v>
      </c>
      <c r="D14" s="8">
        <v>133.4</v>
      </c>
      <c r="E14" s="8">
        <v>61</v>
      </c>
      <c r="F14" s="8">
        <v>0.24590000000000001</v>
      </c>
      <c r="G14" s="8">
        <v>0</v>
      </c>
      <c r="I14">
        <f t="shared" si="2"/>
        <v>21</v>
      </c>
      <c r="J14">
        <f t="shared" si="1"/>
        <v>32</v>
      </c>
      <c r="K14">
        <f t="shared" si="1"/>
        <v>14</v>
      </c>
      <c r="L14">
        <f t="shared" si="1"/>
        <v>24</v>
      </c>
      <c r="M14">
        <f t="shared" si="3"/>
        <v>100</v>
      </c>
    </row>
    <row r="15" spans="1:13" ht="45">
      <c r="A15" s="49"/>
      <c r="B15" s="19" t="s">
        <v>238</v>
      </c>
      <c r="C15" s="8">
        <v>0</v>
      </c>
      <c r="D15" s="8">
        <v>112.2</v>
      </c>
      <c r="E15" s="8">
        <v>35</v>
      </c>
      <c r="F15" s="8">
        <v>0.54290000000000005</v>
      </c>
      <c r="G15" s="8">
        <v>0</v>
      </c>
      <c r="I15">
        <f t="shared" si="2"/>
        <v>21</v>
      </c>
      <c r="J15">
        <f t="shared" si="1"/>
        <v>49</v>
      </c>
      <c r="K15">
        <f t="shared" si="1"/>
        <v>29</v>
      </c>
      <c r="L15">
        <f t="shared" si="1"/>
        <v>44</v>
      </c>
      <c r="M15">
        <f t="shared" si="3"/>
        <v>100</v>
      </c>
    </row>
    <row r="16" spans="1:13" ht="30">
      <c r="A16" s="49"/>
      <c r="B16" s="19" t="s">
        <v>147</v>
      </c>
      <c r="C16" s="8">
        <v>0</v>
      </c>
      <c r="D16" s="8">
        <v>111.3</v>
      </c>
      <c r="E16" s="8">
        <v>50</v>
      </c>
      <c r="F16" s="8">
        <v>0.4</v>
      </c>
      <c r="G16" s="8">
        <v>0</v>
      </c>
      <c r="I16">
        <f t="shared" si="2"/>
        <v>21</v>
      </c>
      <c r="J16">
        <f t="shared" si="1"/>
        <v>52</v>
      </c>
      <c r="K16">
        <f t="shared" si="1"/>
        <v>16</v>
      </c>
      <c r="L16">
        <f t="shared" si="1"/>
        <v>37</v>
      </c>
      <c r="M16">
        <f t="shared" si="3"/>
        <v>100</v>
      </c>
    </row>
    <row r="17" spans="1:13" ht="30">
      <c r="A17" s="48">
        <v>2007</v>
      </c>
      <c r="B17" s="19" t="s">
        <v>129</v>
      </c>
      <c r="C17" s="8">
        <v>0</v>
      </c>
      <c r="D17" s="8">
        <v>133.1</v>
      </c>
      <c r="E17" s="8">
        <v>19</v>
      </c>
      <c r="F17" s="8">
        <v>0.73680000000000001</v>
      </c>
      <c r="G17" s="8">
        <v>0</v>
      </c>
      <c r="I17">
        <f t="shared" si="2"/>
        <v>21</v>
      </c>
      <c r="J17">
        <f t="shared" si="1"/>
        <v>33</v>
      </c>
      <c r="K17">
        <f t="shared" si="1"/>
        <v>43</v>
      </c>
      <c r="L17">
        <f t="shared" si="1"/>
        <v>55</v>
      </c>
      <c r="M17">
        <f t="shared" si="3"/>
        <v>100</v>
      </c>
    </row>
    <row r="18" spans="1:13" ht="30">
      <c r="A18" s="49"/>
      <c r="B18" s="19" t="s">
        <v>150</v>
      </c>
      <c r="C18" s="8">
        <v>3</v>
      </c>
      <c r="D18" s="8">
        <v>126.8</v>
      </c>
      <c r="E18" s="8">
        <v>91</v>
      </c>
      <c r="F18" s="8">
        <v>0.57140000000000002</v>
      </c>
      <c r="G18" s="8">
        <v>0</v>
      </c>
      <c r="I18">
        <f t="shared" si="2"/>
        <v>2</v>
      </c>
      <c r="J18">
        <f t="shared" si="1"/>
        <v>36</v>
      </c>
      <c r="K18">
        <f t="shared" si="1"/>
        <v>5</v>
      </c>
      <c r="L18">
        <f t="shared" si="1"/>
        <v>46</v>
      </c>
      <c r="M18">
        <f t="shared" si="3"/>
        <v>100</v>
      </c>
    </row>
    <row r="19" spans="1:13" ht="30">
      <c r="A19" s="49"/>
      <c r="B19" s="19" t="s">
        <v>145</v>
      </c>
      <c r="C19" s="8">
        <v>0</v>
      </c>
      <c r="D19" s="8">
        <v>122.3</v>
      </c>
      <c r="E19" s="8">
        <v>73</v>
      </c>
      <c r="F19" s="8">
        <v>0.26029999999999998</v>
      </c>
      <c r="G19" s="8">
        <v>0</v>
      </c>
      <c r="I19">
        <f t="shared" si="2"/>
        <v>21</v>
      </c>
      <c r="J19">
        <f t="shared" si="1"/>
        <v>40</v>
      </c>
      <c r="K19">
        <f t="shared" si="1"/>
        <v>9</v>
      </c>
      <c r="L19">
        <f t="shared" si="1"/>
        <v>26</v>
      </c>
      <c r="M19">
        <f t="shared" si="3"/>
        <v>100</v>
      </c>
    </row>
    <row r="20" spans="1:13" ht="30">
      <c r="A20" s="49"/>
      <c r="B20" s="19" t="s">
        <v>151</v>
      </c>
      <c r="C20" s="8">
        <v>0</v>
      </c>
      <c r="D20" s="8">
        <v>121</v>
      </c>
      <c r="E20" s="8">
        <v>34</v>
      </c>
      <c r="F20" s="8">
        <v>0.17649999999999999</v>
      </c>
      <c r="G20" s="8">
        <v>0</v>
      </c>
      <c r="I20">
        <f t="shared" si="2"/>
        <v>21</v>
      </c>
      <c r="J20">
        <f t="shared" si="1"/>
        <v>42</v>
      </c>
      <c r="K20">
        <f t="shared" si="1"/>
        <v>30</v>
      </c>
      <c r="L20">
        <f t="shared" si="1"/>
        <v>10</v>
      </c>
      <c r="M20">
        <f t="shared" si="3"/>
        <v>100</v>
      </c>
    </row>
    <row r="21" spans="1:13" ht="30">
      <c r="A21" s="49"/>
      <c r="B21" s="19" t="s">
        <v>146</v>
      </c>
      <c r="C21" s="8">
        <v>0</v>
      </c>
      <c r="D21" s="8">
        <v>122.5</v>
      </c>
      <c r="E21" s="8">
        <v>30</v>
      </c>
      <c r="F21" s="8">
        <v>0.1333</v>
      </c>
      <c r="G21" s="8">
        <v>0</v>
      </c>
      <c r="I21">
        <f t="shared" si="2"/>
        <v>21</v>
      </c>
      <c r="J21">
        <f t="shared" si="1"/>
        <v>39</v>
      </c>
      <c r="K21">
        <f t="shared" si="1"/>
        <v>37</v>
      </c>
      <c r="L21">
        <f t="shared" si="1"/>
        <v>7</v>
      </c>
      <c r="M21">
        <f t="shared" si="3"/>
        <v>100</v>
      </c>
    </row>
    <row r="22" spans="1:13" ht="30">
      <c r="A22" s="49"/>
      <c r="B22" s="19" t="s">
        <v>34</v>
      </c>
      <c r="C22" s="8">
        <v>0</v>
      </c>
      <c r="D22" s="8">
        <v>126.6</v>
      </c>
      <c r="E22" s="8">
        <v>40</v>
      </c>
      <c r="F22" s="8">
        <v>0.375</v>
      </c>
      <c r="G22" s="8">
        <v>0</v>
      </c>
      <c r="I22">
        <f t="shared" si="2"/>
        <v>21</v>
      </c>
      <c r="J22">
        <f t="shared" si="1"/>
        <v>37</v>
      </c>
      <c r="K22">
        <f t="shared" si="1"/>
        <v>26</v>
      </c>
      <c r="L22">
        <f t="shared" si="1"/>
        <v>36</v>
      </c>
      <c r="M22">
        <f t="shared" si="3"/>
        <v>100</v>
      </c>
    </row>
    <row r="23" spans="1:13">
      <c r="A23" s="49"/>
      <c r="B23" s="19" t="s">
        <v>35</v>
      </c>
      <c r="C23" s="8">
        <v>1</v>
      </c>
      <c r="D23" s="8">
        <v>124.3</v>
      </c>
      <c r="E23" s="8">
        <v>28</v>
      </c>
      <c r="F23" s="8">
        <v>0.35709999999999997</v>
      </c>
      <c r="G23" s="8">
        <v>0</v>
      </c>
      <c r="I23">
        <f t="shared" si="2"/>
        <v>10</v>
      </c>
      <c r="J23">
        <f t="shared" si="1"/>
        <v>38</v>
      </c>
      <c r="K23">
        <f t="shared" si="1"/>
        <v>39</v>
      </c>
      <c r="L23">
        <f t="shared" si="1"/>
        <v>34</v>
      </c>
      <c r="M23">
        <f t="shared" si="3"/>
        <v>100</v>
      </c>
    </row>
    <row r="24" spans="1:13" ht="30">
      <c r="A24" s="49"/>
      <c r="B24" s="19" t="s">
        <v>95</v>
      </c>
      <c r="C24" s="8">
        <v>1</v>
      </c>
      <c r="D24" s="8">
        <v>121.6</v>
      </c>
      <c r="E24" s="8">
        <v>112</v>
      </c>
      <c r="F24" s="8">
        <v>0.36609999999999998</v>
      </c>
      <c r="G24" s="8">
        <v>0</v>
      </c>
      <c r="I24">
        <f t="shared" si="2"/>
        <v>10</v>
      </c>
      <c r="J24">
        <f t="shared" si="1"/>
        <v>41</v>
      </c>
      <c r="K24">
        <f t="shared" si="1"/>
        <v>4</v>
      </c>
      <c r="L24">
        <f t="shared" si="1"/>
        <v>35</v>
      </c>
      <c r="M24">
        <f t="shared" si="3"/>
        <v>100</v>
      </c>
    </row>
    <row r="25" spans="1:13" ht="30">
      <c r="A25" s="49"/>
      <c r="B25" s="19" t="s">
        <v>52</v>
      </c>
      <c r="C25" s="8">
        <v>2</v>
      </c>
      <c r="D25" s="8">
        <v>129.1</v>
      </c>
      <c r="E25" s="8">
        <v>42</v>
      </c>
      <c r="F25" s="8">
        <v>0.42859999999999998</v>
      </c>
      <c r="G25" s="8">
        <v>0</v>
      </c>
      <c r="I25">
        <f t="shared" si="2"/>
        <v>5</v>
      </c>
      <c r="J25">
        <f t="shared" si="1"/>
        <v>35</v>
      </c>
      <c r="K25">
        <f t="shared" si="1"/>
        <v>22</v>
      </c>
      <c r="L25">
        <f t="shared" si="1"/>
        <v>40</v>
      </c>
      <c r="M25">
        <f t="shared" si="3"/>
        <v>100</v>
      </c>
    </row>
    <row r="26" spans="1:13" ht="45">
      <c r="A26" s="49"/>
      <c r="B26" s="19" t="s">
        <v>238</v>
      </c>
      <c r="C26" s="8">
        <v>0</v>
      </c>
      <c r="D26" s="8">
        <v>119.2</v>
      </c>
      <c r="E26" s="8">
        <v>32</v>
      </c>
      <c r="F26" s="8">
        <v>0.3125</v>
      </c>
      <c r="G26" s="8">
        <v>0</v>
      </c>
      <c r="I26">
        <f t="shared" si="2"/>
        <v>21</v>
      </c>
      <c r="J26">
        <f t="shared" si="1"/>
        <v>44</v>
      </c>
      <c r="K26">
        <f t="shared" si="1"/>
        <v>31</v>
      </c>
      <c r="L26">
        <f t="shared" si="1"/>
        <v>32</v>
      </c>
      <c r="M26">
        <f t="shared" si="3"/>
        <v>100</v>
      </c>
    </row>
    <row r="27" spans="1:13" ht="30">
      <c r="A27" s="49"/>
      <c r="B27" s="19" t="s">
        <v>147</v>
      </c>
      <c r="C27" s="8">
        <v>0</v>
      </c>
      <c r="D27" s="8">
        <v>112</v>
      </c>
      <c r="E27" s="8">
        <v>17</v>
      </c>
      <c r="F27" s="8">
        <v>0.17649999999999999</v>
      </c>
      <c r="G27" s="8">
        <v>0</v>
      </c>
      <c r="I27">
        <f t="shared" si="2"/>
        <v>21</v>
      </c>
      <c r="J27">
        <f t="shared" si="1"/>
        <v>50</v>
      </c>
      <c r="K27">
        <f t="shared" si="1"/>
        <v>48</v>
      </c>
      <c r="L27">
        <f t="shared" si="1"/>
        <v>10</v>
      </c>
      <c r="M27">
        <f t="shared" si="3"/>
        <v>100</v>
      </c>
    </row>
    <row r="28" spans="1:13" ht="30">
      <c r="A28" s="48">
        <v>2008</v>
      </c>
      <c r="B28" s="19" t="s">
        <v>129</v>
      </c>
      <c r="C28" s="8">
        <v>3</v>
      </c>
      <c r="D28" s="8">
        <v>428.5</v>
      </c>
      <c r="E28" s="8">
        <v>37</v>
      </c>
      <c r="F28" s="8">
        <v>0.40539999999999998</v>
      </c>
      <c r="G28" s="8">
        <v>0</v>
      </c>
      <c r="I28">
        <f t="shared" si="2"/>
        <v>2</v>
      </c>
      <c r="J28">
        <f t="shared" si="1"/>
        <v>1</v>
      </c>
      <c r="K28">
        <f t="shared" si="1"/>
        <v>28</v>
      </c>
      <c r="L28">
        <f t="shared" si="1"/>
        <v>38</v>
      </c>
      <c r="M28">
        <f t="shared" si="3"/>
        <v>100</v>
      </c>
    </row>
    <row r="29" spans="1:13" ht="30">
      <c r="A29" s="49"/>
      <c r="B29" s="19" t="s">
        <v>150</v>
      </c>
      <c r="C29" s="8">
        <v>2</v>
      </c>
      <c r="D29" s="8">
        <v>326.89999999999998</v>
      </c>
      <c r="E29" s="8">
        <v>77</v>
      </c>
      <c r="F29" s="8">
        <v>0.58440000000000003</v>
      </c>
      <c r="G29" s="8">
        <v>0</v>
      </c>
      <c r="I29">
        <f t="shared" si="2"/>
        <v>5</v>
      </c>
      <c r="J29">
        <f t="shared" si="1"/>
        <v>24</v>
      </c>
      <c r="K29">
        <f t="shared" si="1"/>
        <v>7</v>
      </c>
      <c r="L29">
        <f t="shared" si="1"/>
        <v>48</v>
      </c>
      <c r="M29">
        <f t="shared" si="3"/>
        <v>100</v>
      </c>
    </row>
    <row r="30" spans="1:13" ht="30">
      <c r="A30" s="49"/>
      <c r="B30" s="19" t="s">
        <v>145</v>
      </c>
      <c r="C30" s="8">
        <v>0</v>
      </c>
      <c r="D30" s="8">
        <v>306.7</v>
      </c>
      <c r="E30" s="8">
        <v>32</v>
      </c>
      <c r="F30" s="8">
        <v>0.5625</v>
      </c>
      <c r="G30" s="8">
        <v>0</v>
      </c>
      <c r="I30">
        <f t="shared" si="2"/>
        <v>21</v>
      </c>
      <c r="J30">
        <f t="shared" si="1"/>
        <v>28</v>
      </c>
      <c r="K30">
        <f t="shared" si="1"/>
        <v>31</v>
      </c>
      <c r="L30">
        <f t="shared" si="1"/>
        <v>45</v>
      </c>
      <c r="M30">
        <f t="shared" si="3"/>
        <v>100</v>
      </c>
    </row>
    <row r="31" spans="1:13" ht="30">
      <c r="A31" s="49"/>
      <c r="B31" s="19" t="s">
        <v>151</v>
      </c>
      <c r="C31" s="8">
        <v>0</v>
      </c>
      <c r="D31" s="8">
        <v>332</v>
      </c>
      <c r="E31" s="8">
        <v>16</v>
      </c>
      <c r="F31" s="8">
        <v>0.3125</v>
      </c>
      <c r="G31" s="8">
        <v>0</v>
      </c>
      <c r="I31">
        <f t="shared" si="2"/>
        <v>21</v>
      </c>
      <c r="J31">
        <f t="shared" si="1"/>
        <v>23</v>
      </c>
      <c r="K31">
        <f t="shared" si="1"/>
        <v>50</v>
      </c>
      <c r="L31">
        <f t="shared" si="1"/>
        <v>32</v>
      </c>
      <c r="M31">
        <f t="shared" si="3"/>
        <v>100</v>
      </c>
    </row>
    <row r="32" spans="1:13" ht="30">
      <c r="A32" s="49"/>
      <c r="B32" s="19" t="s">
        <v>146</v>
      </c>
      <c r="C32" s="8">
        <v>0</v>
      </c>
      <c r="D32" s="8">
        <v>293.8</v>
      </c>
      <c r="E32" s="8">
        <v>31</v>
      </c>
      <c r="F32" s="8">
        <v>0.19350000000000001</v>
      </c>
      <c r="G32" s="8">
        <v>0</v>
      </c>
      <c r="I32">
        <f t="shared" si="2"/>
        <v>21</v>
      </c>
      <c r="J32">
        <f t="shared" si="1"/>
        <v>29</v>
      </c>
      <c r="K32">
        <f t="shared" si="1"/>
        <v>34</v>
      </c>
      <c r="L32">
        <f t="shared" si="1"/>
        <v>14</v>
      </c>
      <c r="M32">
        <f t="shared" si="3"/>
        <v>100</v>
      </c>
    </row>
    <row r="33" spans="1:13" ht="30">
      <c r="A33" s="49"/>
      <c r="B33" s="19" t="s">
        <v>34</v>
      </c>
      <c r="C33" s="8">
        <v>0</v>
      </c>
      <c r="D33" s="8">
        <v>344.2</v>
      </c>
      <c r="E33" s="8">
        <v>18</v>
      </c>
      <c r="F33" s="8">
        <v>0.72219999999999995</v>
      </c>
      <c r="G33" s="8">
        <v>0</v>
      </c>
      <c r="I33">
        <f t="shared" si="2"/>
        <v>21</v>
      </c>
      <c r="J33">
        <f t="shared" si="1"/>
        <v>21</v>
      </c>
      <c r="K33">
        <f t="shared" si="1"/>
        <v>47</v>
      </c>
      <c r="L33">
        <f t="shared" si="1"/>
        <v>54</v>
      </c>
      <c r="M33">
        <f t="shared" si="3"/>
        <v>100</v>
      </c>
    </row>
    <row r="34" spans="1:13">
      <c r="A34" s="49"/>
      <c r="B34" s="19" t="s">
        <v>35</v>
      </c>
      <c r="C34" s="8">
        <v>2</v>
      </c>
      <c r="D34" s="8">
        <v>312.3</v>
      </c>
      <c r="E34" s="8">
        <v>19</v>
      </c>
      <c r="F34" s="8">
        <v>0.63160000000000005</v>
      </c>
      <c r="G34" s="8">
        <v>0</v>
      </c>
      <c r="I34">
        <f t="shared" si="2"/>
        <v>5</v>
      </c>
      <c r="J34">
        <f t="shared" si="1"/>
        <v>26</v>
      </c>
      <c r="K34">
        <f t="shared" si="1"/>
        <v>43</v>
      </c>
      <c r="L34">
        <f t="shared" si="1"/>
        <v>50</v>
      </c>
      <c r="M34">
        <f t="shared" si="3"/>
        <v>100</v>
      </c>
    </row>
    <row r="35" spans="1:13" ht="30">
      <c r="A35" s="49"/>
      <c r="B35" s="19" t="s">
        <v>95</v>
      </c>
      <c r="C35" s="8">
        <v>1</v>
      </c>
      <c r="D35" s="8">
        <v>323.2</v>
      </c>
      <c r="E35" s="8">
        <v>41</v>
      </c>
      <c r="F35" s="8">
        <v>0.70730000000000004</v>
      </c>
      <c r="G35" s="8">
        <v>0</v>
      </c>
      <c r="I35">
        <f t="shared" si="2"/>
        <v>10</v>
      </c>
      <c r="J35">
        <f t="shared" si="1"/>
        <v>25</v>
      </c>
      <c r="K35">
        <f t="shared" si="1"/>
        <v>24</v>
      </c>
      <c r="L35">
        <f t="shared" si="1"/>
        <v>53</v>
      </c>
      <c r="M35">
        <f t="shared" si="3"/>
        <v>100</v>
      </c>
    </row>
    <row r="36" spans="1:13" ht="30">
      <c r="A36" s="49"/>
      <c r="B36" s="19" t="s">
        <v>52</v>
      </c>
      <c r="C36" s="8">
        <v>1</v>
      </c>
      <c r="D36" s="8">
        <v>336.7</v>
      </c>
      <c r="E36" s="8">
        <v>26</v>
      </c>
      <c r="F36" s="8">
        <v>0.65380000000000005</v>
      </c>
      <c r="G36" s="8">
        <v>0</v>
      </c>
      <c r="I36">
        <f t="shared" si="2"/>
        <v>10</v>
      </c>
      <c r="J36">
        <f t="shared" si="1"/>
        <v>22</v>
      </c>
      <c r="K36">
        <f t="shared" si="1"/>
        <v>40</v>
      </c>
      <c r="L36">
        <f t="shared" si="1"/>
        <v>51</v>
      </c>
      <c r="M36">
        <f t="shared" si="3"/>
        <v>100</v>
      </c>
    </row>
    <row r="37" spans="1:13" ht="45">
      <c r="A37" s="49"/>
      <c r="B37" s="19" t="s">
        <v>238</v>
      </c>
      <c r="C37" s="8">
        <v>0</v>
      </c>
      <c r="D37" s="8">
        <v>273.7</v>
      </c>
      <c r="E37" s="8">
        <v>15</v>
      </c>
      <c r="F37" s="8">
        <v>0.2</v>
      </c>
      <c r="G37" s="8">
        <v>0</v>
      </c>
      <c r="I37">
        <f t="shared" si="2"/>
        <v>21</v>
      </c>
      <c r="J37">
        <f t="shared" si="1"/>
        <v>30</v>
      </c>
      <c r="K37">
        <f t="shared" si="1"/>
        <v>51</v>
      </c>
      <c r="L37">
        <f t="shared" si="1"/>
        <v>17</v>
      </c>
      <c r="M37">
        <f t="shared" si="3"/>
        <v>100</v>
      </c>
    </row>
    <row r="38" spans="1:13" ht="30">
      <c r="A38" s="49"/>
      <c r="B38" s="19" t="s">
        <v>147</v>
      </c>
      <c r="C38" s="8">
        <v>0</v>
      </c>
      <c r="D38" s="8">
        <v>311.3</v>
      </c>
      <c r="E38" s="8">
        <v>13</v>
      </c>
      <c r="F38" s="8">
        <v>0.30769999999999997</v>
      </c>
      <c r="G38" s="8">
        <v>0</v>
      </c>
      <c r="I38">
        <f t="shared" si="2"/>
        <v>21</v>
      </c>
      <c r="J38">
        <f t="shared" si="1"/>
        <v>27</v>
      </c>
      <c r="K38">
        <f t="shared" si="1"/>
        <v>54</v>
      </c>
      <c r="L38">
        <f t="shared" si="1"/>
        <v>31</v>
      </c>
      <c r="M38">
        <f t="shared" si="3"/>
        <v>100</v>
      </c>
    </row>
    <row r="39" spans="1:13" ht="30">
      <c r="A39" s="48">
        <v>2009</v>
      </c>
      <c r="B39" s="19" t="s">
        <v>129</v>
      </c>
      <c r="C39" s="8">
        <v>1</v>
      </c>
      <c r="D39" s="8">
        <v>399.5</v>
      </c>
      <c r="E39" s="8">
        <v>46</v>
      </c>
      <c r="F39" s="8">
        <v>0.52170000000000005</v>
      </c>
      <c r="G39" s="8">
        <v>0</v>
      </c>
      <c r="I39">
        <f t="shared" si="2"/>
        <v>10</v>
      </c>
      <c r="J39">
        <f t="shared" si="1"/>
        <v>3</v>
      </c>
      <c r="K39">
        <f t="shared" si="1"/>
        <v>19</v>
      </c>
      <c r="L39">
        <f t="shared" si="1"/>
        <v>43</v>
      </c>
      <c r="M39">
        <f t="shared" si="3"/>
        <v>100</v>
      </c>
    </row>
    <row r="40" spans="1:13" ht="30">
      <c r="A40" s="49"/>
      <c r="B40" s="19" t="s">
        <v>143</v>
      </c>
      <c r="C40" s="8">
        <v>3</v>
      </c>
      <c r="D40" s="8">
        <v>365.6</v>
      </c>
      <c r="E40" s="8">
        <v>117</v>
      </c>
      <c r="F40" s="8">
        <v>0.23930000000000001</v>
      </c>
      <c r="G40" s="8">
        <v>0</v>
      </c>
      <c r="I40">
        <f t="shared" si="2"/>
        <v>2</v>
      </c>
      <c r="J40">
        <f t="shared" si="1"/>
        <v>14</v>
      </c>
      <c r="K40">
        <f t="shared" si="1"/>
        <v>3</v>
      </c>
      <c r="L40">
        <f t="shared" si="1"/>
        <v>23</v>
      </c>
      <c r="M40">
        <f t="shared" si="3"/>
        <v>100</v>
      </c>
    </row>
    <row r="41" spans="1:13" ht="30">
      <c r="A41" s="49"/>
      <c r="B41" s="19" t="s">
        <v>145</v>
      </c>
      <c r="C41" s="8">
        <v>0</v>
      </c>
      <c r="D41" s="8">
        <v>374.1</v>
      </c>
      <c r="E41" s="8">
        <v>41</v>
      </c>
      <c r="F41" s="8">
        <v>0.1951</v>
      </c>
      <c r="G41" s="8">
        <v>1</v>
      </c>
      <c r="I41">
        <f t="shared" si="2"/>
        <v>21</v>
      </c>
      <c r="J41">
        <f t="shared" si="1"/>
        <v>8</v>
      </c>
      <c r="K41">
        <f t="shared" si="1"/>
        <v>24</v>
      </c>
      <c r="L41">
        <f t="shared" si="1"/>
        <v>16</v>
      </c>
      <c r="M41">
        <f t="shared" si="3"/>
        <v>101</v>
      </c>
    </row>
    <row r="42" spans="1:13" ht="45">
      <c r="A42" s="49"/>
      <c r="B42" s="19" t="s">
        <v>144</v>
      </c>
      <c r="C42" s="8">
        <v>0</v>
      </c>
      <c r="D42" s="8">
        <v>0</v>
      </c>
      <c r="E42" s="8">
        <v>14</v>
      </c>
      <c r="F42" s="8">
        <v>0</v>
      </c>
      <c r="G42" s="8">
        <v>0</v>
      </c>
      <c r="I42">
        <f t="shared" si="2"/>
        <v>21</v>
      </c>
      <c r="J42">
        <f t="shared" si="1"/>
        <v>53</v>
      </c>
      <c r="K42">
        <f t="shared" si="1"/>
        <v>53</v>
      </c>
      <c r="L42">
        <f t="shared" si="1"/>
        <v>1</v>
      </c>
      <c r="M42">
        <f t="shared" si="3"/>
        <v>100</v>
      </c>
    </row>
    <row r="43" spans="1:13" ht="30">
      <c r="A43" s="49"/>
      <c r="B43" s="19" t="s">
        <v>146</v>
      </c>
      <c r="C43" s="8">
        <v>0</v>
      </c>
      <c r="D43" s="8">
        <v>362.8</v>
      </c>
      <c r="E43" s="8">
        <v>31</v>
      </c>
      <c r="F43" s="8">
        <v>0.19350000000000001</v>
      </c>
      <c r="G43" s="8">
        <v>0</v>
      </c>
      <c r="I43">
        <f t="shared" si="2"/>
        <v>21</v>
      </c>
      <c r="J43">
        <f t="shared" si="1"/>
        <v>15</v>
      </c>
      <c r="K43">
        <f t="shared" si="1"/>
        <v>34</v>
      </c>
      <c r="L43">
        <f t="shared" si="1"/>
        <v>14</v>
      </c>
      <c r="M43">
        <f t="shared" si="3"/>
        <v>100</v>
      </c>
    </row>
    <row r="44" spans="1:13" ht="30">
      <c r="A44" s="49"/>
      <c r="B44" s="19" t="s">
        <v>34</v>
      </c>
      <c r="C44" s="8">
        <v>0</v>
      </c>
      <c r="D44" s="8">
        <v>350.3</v>
      </c>
      <c r="E44" s="8">
        <v>19</v>
      </c>
      <c r="F44" s="8">
        <v>0.15790000000000001</v>
      </c>
      <c r="G44" s="8">
        <v>0</v>
      </c>
      <c r="I44">
        <f t="shared" si="2"/>
        <v>21</v>
      </c>
      <c r="J44">
        <f t="shared" si="1"/>
        <v>19</v>
      </c>
      <c r="K44">
        <f t="shared" si="1"/>
        <v>43</v>
      </c>
      <c r="L44">
        <f t="shared" si="1"/>
        <v>8</v>
      </c>
      <c r="M44">
        <f t="shared" si="3"/>
        <v>100</v>
      </c>
    </row>
    <row r="45" spans="1:13">
      <c r="A45" s="49"/>
      <c r="B45" s="19" t="s">
        <v>35</v>
      </c>
      <c r="C45" s="8">
        <v>0</v>
      </c>
      <c r="D45" s="8">
        <v>362.8</v>
      </c>
      <c r="E45" s="8">
        <v>46</v>
      </c>
      <c r="F45" s="8">
        <v>0.21740000000000001</v>
      </c>
      <c r="G45" s="8">
        <v>0</v>
      </c>
      <c r="I45">
        <f t="shared" si="2"/>
        <v>21</v>
      </c>
      <c r="J45">
        <f t="shared" si="1"/>
        <v>15</v>
      </c>
      <c r="K45">
        <f t="shared" si="1"/>
        <v>19</v>
      </c>
      <c r="L45">
        <f t="shared" si="1"/>
        <v>20</v>
      </c>
      <c r="M45">
        <f t="shared" si="3"/>
        <v>100</v>
      </c>
    </row>
    <row r="46" spans="1:13" ht="30">
      <c r="A46" s="49"/>
      <c r="B46" s="19" t="s">
        <v>95</v>
      </c>
      <c r="C46" s="8">
        <v>0</v>
      </c>
      <c r="D46" s="8">
        <v>366</v>
      </c>
      <c r="E46" s="8">
        <v>75</v>
      </c>
      <c r="F46" s="8">
        <v>0.29330000000000001</v>
      </c>
      <c r="G46" s="8">
        <v>0</v>
      </c>
      <c r="I46">
        <f t="shared" si="2"/>
        <v>21</v>
      </c>
      <c r="J46">
        <f t="shared" si="1"/>
        <v>13</v>
      </c>
      <c r="K46">
        <f t="shared" si="1"/>
        <v>8</v>
      </c>
      <c r="L46">
        <f t="shared" si="1"/>
        <v>29</v>
      </c>
      <c r="M46">
        <f t="shared" si="3"/>
        <v>100</v>
      </c>
    </row>
    <row r="47" spans="1:13" ht="30">
      <c r="A47" s="49"/>
      <c r="B47" s="19" t="s">
        <v>52</v>
      </c>
      <c r="C47" s="8">
        <v>2</v>
      </c>
      <c r="D47" s="8">
        <v>359.6</v>
      </c>
      <c r="E47" s="8">
        <v>59</v>
      </c>
      <c r="F47" s="8">
        <v>0.2203</v>
      </c>
      <c r="G47" s="8">
        <v>0</v>
      </c>
      <c r="I47">
        <f t="shared" si="2"/>
        <v>5</v>
      </c>
      <c r="J47">
        <f t="shared" si="1"/>
        <v>17</v>
      </c>
      <c r="K47">
        <f t="shared" si="1"/>
        <v>15</v>
      </c>
      <c r="L47">
        <f t="shared" si="1"/>
        <v>21</v>
      </c>
      <c r="M47">
        <f t="shared" si="3"/>
        <v>100</v>
      </c>
    </row>
    <row r="48" spans="1:13" ht="30">
      <c r="A48" s="49"/>
      <c r="B48" s="19" t="s">
        <v>148</v>
      </c>
      <c r="C48" s="8">
        <v>0</v>
      </c>
      <c r="D48" s="8">
        <v>356.5</v>
      </c>
      <c r="E48" s="8">
        <v>21</v>
      </c>
      <c r="F48" s="8">
        <v>9.5200000000000007E-2</v>
      </c>
      <c r="G48" s="8">
        <v>1</v>
      </c>
      <c r="I48">
        <f t="shared" si="2"/>
        <v>21</v>
      </c>
      <c r="J48">
        <f t="shared" si="1"/>
        <v>18</v>
      </c>
      <c r="K48">
        <f t="shared" si="1"/>
        <v>42</v>
      </c>
      <c r="L48">
        <f t="shared" si="1"/>
        <v>5</v>
      </c>
      <c r="M48">
        <f t="shared" si="3"/>
        <v>101</v>
      </c>
    </row>
    <row r="49" spans="1:13" ht="30">
      <c r="A49" s="49"/>
      <c r="B49" s="19" t="s">
        <v>147</v>
      </c>
      <c r="C49" s="8">
        <v>0</v>
      </c>
      <c r="D49" s="8">
        <v>0</v>
      </c>
      <c r="E49" s="8">
        <v>9</v>
      </c>
      <c r="F49" s="8">
        <v>0</v>
      </c>
      <c r="G49" s="8">
        <v>0</v>
      </c>
      <c r="I49">
        <f t="shared" si="2"/>
        <v>21</v>
      </c>
      <c r="J49">
        <f t="shared" si="1"/>
        <v>53</v>
      </c>
      <c r="K49">
        <f t="shared" si="1"/>
        <v>55</v>
      </c>
      <c r="L49">
        <f t="shared" si="1"/>
        <v>1</v>
      </c>
      <c r="M49">
        <f t="shared" si="3"/>
        <v>100</v>
      </c>
    </row>
    <row r="50" spans="1:13" ht="30">
      <c r="A50" s="48">
        <v>2010</v>
      </c>
      <c r="B50" s="19" t="s">
        <v>129</v>
      </c>
      <c r="C50" s="8">
        <v>2</v>
      </c>
      <c r="D50" s="8">
        <v>414.4</v>
      </c>
      <c r="E50" s="8">
        <v>72</v>
      </c>
      <c r="F50" s="8">
        <v>0.27779999999999999</v>
      </c>
      <c r="G50" s="8">
        <v>0</v>
      </c>
      <c r="I50">
        <f t="shared" si="2"/>
        <v>5</v>
      </c>
      <c r="J50">
        <f t="shared" si="1"/>
        <v>2</v>
      </c>
      <c r="K50">
        <f t="shared" si="1"/>
        <v>11</v>
      </c>
      <c r="L50">
        <f t="shared" si="1"/>
        <v>27</v>
      </c>
      <c r="M50">
        <f t="shared" si="3"/>
        <v>100</v>
      </c>
    </row>
    <row r="51" spans="1:13" ht="30">
      <c r="A51" s="49"/>
      <c r="B51" s="19" t="s">
        <v>143</v>
      </c>
      <c r="C51" s="8">
        <v>1</v>
      </c>
      <c r="D51" s="8">
        <v>379.3</v>
      </c>
      <c r="E51" s="8">
        <v>133</v>
      </c>
      <c r="F51" s="8">
        <v>0.18049999999999999</v>
      </c>
      <c r="G51" s="8">
        <v>0</v>
      </c>
      <c r="I51">
        <f t="shared" si="2"/>
        <v>10</v>
      </c>
      <c r="J51">
        <f t="shared" si="1"/>
        <v>5</v>
      </c>
      <c r="K51">
        <f t="shared" si="1"/>
        <v>2</v>
      </c>
      <c r="L51">
        <f t="shared" si="1"/>
        <v>12</v>
      </c>
      <c r="M51">
        <f t="shared" si="3"/>
        <v>100</v>
      </c>
    </row>
    <row r="52" spans="1:13" ht="30">
      <c r="A52" s="49"/>
      <c r="B52" s="19" t="s">
        <v>145</v>
      </c>
      <c r="C52" s="8">
        <v>0</v>
      </c>
      <c r="D52" s="8">
        <v>368.1</v>
      </c>
      <c r="E52" s="8">
        <v>42</v>
      </c>
      <c r="F52" s="8">
        <v>0.21429999999999999</v>
      </c>
      <c r="G52" s="8">
        <v>2</v>
      </c>
      <c r="I52">
        <f t="shared" si="2"/>
        <v>21</v>
      </c>
      <c r="J52">
        <f t="shared" si="1"/>
        <v>11</v>
      </c>
      <c r="K52">
        <f t="shared" si="1"/>
        <v>22</v>
      </c>
      <c r="L52">
        <f t="shared" si="1"/>
        <v>19</v>
      </c>
      <c r="M52">
        <f t="shared" si="3"/>
        <v>102</v>
      </c>
    </row>
    <row r="53" spans="1:13" ht="45">
      <c r="A53" s="49"/>
      <c r="B53" s="19" t="s">
        <v>144</v>
      </c>
      <c r="C53" s="8">
        <v>1</v>
      </c>
      <c r="D53" s="8">
        <v>347</v>
      </c>
      <c r="E53" s="8">
        <v>15</v>
      </c>
      <c r="F53" s="8">
        <v>6.6699999999999995E-2</v>
      </c>
      <c r="G53" s="8">
        <v>0</v>
      </c>
      <c r="I53">
        <f t="shared" si="2"/>
        <v>10</v>
      </c>
      <c r="J53">
        <f t="shared" si="1"/>
        <v>20</v>
      </c>
      <c r="K53">
        <f t="shared" si="1"/>
        <v>51</v>
      </c>
      <c r="L53">
        <f t="shared" si="1"/>
        <v>4</v>
      </c>
      <c r="M53">
        <f t="shared" si="3"/>
        <v>100</v>
      </c>
    </row>
    <row r="54" spans="1:13" ht="30">
      <c r="A54" s="49"/>
      <c r="B54" s="19" t="s">
        <v>146</v>
      </c>
      <c r="C54" s="8">
        <v>0</v>
      </c>
      <c r="D54" s="8">
        <v>392.3</v>
      </c>
      <c r="E54" s="8">
        <v>32</v>
      </c>
      <c r="F54" s="8">
        <v>0.1875</v>
      </c>
      <c r="G54" s="8">
        <v>0</v>
      </c>
      <c r="I54">
        <f t="shared" si="2"/>
        <v>21</v>
      </c>
      <c r="J54">
        <f t="shared" si="1"/>
        <v>4</v>
      </c>
      <c r="K54">
        <f t="shared" si="1"/>
        <v>31</v>
      </c>
      <c r="L54">
        <f t="shared" si="1"/>
        <v>13</v>
      </c>
      <c r="M54">
        <f t="shared" si="3"/>
        <v>100</v>
      </c>
    </row>
    <row r="55" spans="1:13" ht="30">
      <c r="A55" s="49"/>
      <c r="B55" s="19" t="s">
        <v>34</v>
      </c>
      <c r="C55" s="8">
        <v>0</v>
      </c>
      <c r="D55" s="8">
        <v>373</v>
      </c>
      <c r="E55" s="8">
        <v>17</v>
      </c>
      <c r="F55" s="8">
        <v>0.1176</v>
      </c>
      <c r="G55" s="8">
        <v>0</v>
      </c>
      <c r="I55">
        <f t="shared" si="2"/>
        <v>21</v>
      </c>
      <c r="J55">
        <f t="shared" si="1"/>
        <v>9</v>
      </c>
      <c r="K55">
        <f t="shared" si="1"/>
        <v>48</v>
      </c>
      <c r="L55">
        <f t="shared" si="1"/>
        <v>6</v>
      </c>
      <c r="M55">
        <f t="shared" si="3"/>
        <v>100</v>
      </c>
    </row>
    <row r="56" spans="1:13">
      <c r="A56" s="49"/>
      <c r="B56" s="19" t="s">
        <v>35</v>
      </c>
      <c r="C56" s="8">
        <v>0</v>
      </c>
      <c r="D56" s="8">
        <v>369</v>
      </c>
      <c r="E56" s="8">
        <v>48</v>
      </c>
      <c r="F56" s="8">
        <v>0.29170000000000001</v>
      </c>
      <c r="G56" s="8">
        <v>0</v>
      </c>
      <c r="I56">
        <f t="shared" si="2"/>
        <v>21</v>
      </c>
      <c r="J56">
        <f t="shared" si="1"/>
        <v>10</v>
      </c>
      <c r="K56">
        <f t="shared" si="1"/>
        <v>17</v>
      </c>
      <c r="L56">
        <f t="shared" si="1"/>
        <v>28</v>
      </c>
      <c r="M56">
        <f t="shared" si="3"/>
        <v>100</v>
      </c>
    </row>
    <row r="57" spans="1:13" ht="30">
      <c r="A57" s="49"/>
      <c r="B57" s="19" t="s">
        <v>95</v>
      </c>
      <c r="C57" s="8">
        <v>1</v>
      </c>
      <c r="D57" s="8">
        <v>376.8</v>
      </c>
      <c r="E57" s="8">
        <v>81</v>
      </c>
      <c r="F57" s="8">
        <v>0.2346</v>
      </c>
      <c r="G57" s="8">
        <v>0</v>
      </c>
      <c r="I57">
        <f t="shared" si="2"/>
        <v>10</v>
      </c>
      <c r="J57">
        <f t="shared" si="1"/>
        <v>6</v>
      </c>
      <c r="K57">
        <f t="shared" si="1"/>
        <v>6</v>
      </c>
      <c r="L57">
        <f t="shared" si="1"/>
        <v>22</v>
      </c>
      <c r="M57">
        <f t="shared" si="3"/>
        <v>100</v>
      </c>
    </row>
    <row r="58" spans="1:13" ht="30">
      <c r="A58" s="49"/>
      <c r="B58" s="19" t="s">
        <v>52</v>
      </c>
      <c r="C58" s="8">
        <v>1</v>
      </c>
      <c r="D58" s="8">
        <v>376.8</v>
      </c>
      <c r="E58" s="8">
        <v>63</v>
      </c>
      <c r="F58" s="8">
        <v>0.30159999999999998</v>
      </c>
      <c r="G58" s="8">
        <v>0</v>
      </c>
      <c r="I58">
        <f t="shared" si="2"/>
        <v>10</v>
      </c>
      <c r="J58">
        <f t="shared" si="1"/>
        <v>6</v>
      </c>
      <c r="K58">
        <f t="shared" si="1"/>
        <v>13</v>
      </c>
      <c r="L58">
        <f t="shared" si="1"/>
        <v>30</v>
      </c>
      <c r="M58">
        <f t="shared" si="3"/>
        <v>100</v>
      </c>
    </row>
    <row r="59" spans="1:13" ht="30">
      <c r="A59" s="49"/>
      <c r="B59" s="19" t="s">
        <v>148</v>
      </c>
      <c r="C59" s="8">
        <v>0</v>
      </c>
      <c r="D59" s="8">
        <v>367.5</v>
      </c>
      <c r="E59" s="8">
        <v>19</v>
      </c>
      <c r="F59" s="8">
        <v>0.21049999999999999</v>
      </c>
      <c r="G59" s="8">
        <v>0</v>
      </c>
      <c r="I59">
        <f t="shared" si="2"/>
        <v>21</v>
      </c>
      <c r="J59">
        <f t="shared" si="1"/>
        <v>12</v>
      </c>
      <c r="K59">
        <f t="shared" si="1"/>
        <v>43</v>
      </c>
      <c r="L59">
        <f t="shared" si="1"/>
        <v>18</v>
      </c>
      <c r="M59">
        <f t="shared" si="3"/>
        <v>100</v>
      </c>
    </row>
    <row r="60" spans="1:13" ht="30">
      <c r="A60" s="49"/>
      <c r="B60" s="19" t="s">
        <v>147</v>
      </c>
      <c r="C60" s="8">
        <v>0</v>
      </c>
      <c r="D60" s="8">
        <v>0</v>
      </c>
      <c r="E60" s="8">
        <v>22</v>
      </c>
      <c r="F60" s="8">
        <v>0</v>
      </c>
      <c r="G60" s="8">
        <v>0</v>
      </c>
      <c r="I60">
        <f t="shared" si="2"/>
        <v>21</v>
      </c>
      <c r="J60">
        <f t="shared" si="1"/>
        <v>53</v>
      </c>
      <c r="K60">
        <f t="shared" si="1"/>
        <v>41</v>
      </c>
      <c r="L60">
        <f t="shared" si="1"/>
        <v>1</v>
      </c>
      <c r="M60">
        <f t="shared" si="3"/>
        <v>100</v>
      </c>
    </row>
    <row r="63" spans="1:13" ht="18">
      <c r="A63" s="12" t="s">
        <v>372</v>
      </c>
    </row>
    <row r="65" spans="1:6" ht="60">
      <c r="A65" s="13" t="s">
        <v>373</v>
      </c>
      <c r="B65" s="14" t="s">
        <v>258</v>
      </c>
    </row>
    <row r="66" spans="1:6" ht="30">
      <c r="A66" s="13" t="s">
        <v>374</v>
      </c>
      <c r="B66" s="14" t="s">
        <v>533</v>
      </c>
    </row>
    <row r="67" spans="1:6" ht="45">
      <c r="A67" s="13" t="s">
        <v>376</v>
      </c>
      <c r="B67" s="14">
        <v>55</v>
      </c>
    </row>
    <row r="68" spans="1:6" ht="60">
      <c r="A68" s="13" t="s">
        <v>377</v>
      </c>
      <c r="B68" s="14">
        <v>4</v>
      </c>
    </row>
    <row r="69" spans="1:6" ht="30">
      <c r="A69" s="13" t="s">
        <v>378</v>
      </c>
      <c r="B69" s="14">
        <v>55</v>
      </c>
    </row>
    <row r="70" spans="1:6" ht="30">
      <c r="A70" s="13" t="s">
        <v>379</v>
      </c>
      <c r="B70" s="14">
        <v>0</v>
      </c>
    </row>
    <row r="71" spans="1:6" ht="45">
      <c r="A71" s="13" t="s">
        <v>380</v>
      </c>
      <c r="B71" s="14" t="s">
        <v>534</v>
      </c>
    </row>
    <row r="73" spans="1:6" ht="30">
      <c r="A73" s="21" t="s">
        <v>382</v>
      </c>
      <c r="B73" s="51" t="s">
        <v>269</v>
      </c>
      <c r="C73" s="51" t="s">
        <v>270</v>
      </c>
      <c r="D73" s="51" t="s">
        <v>271</v>
      </c>
      <c r="E73" s="51" t="s">
        <v>272</v>
      </c>
      <c r="F73" s="51" t="s">
        <v>384</v>
      </c>
    </row>
    <row r="74" spans="1:6" ht="30">
      <c r="A74" s="22" t="s">
        <v>535</v>
      </c>
      <c r="B74" s="52"/>
      <c r="C74" s="52"/>
      <c r="D74" s="52"/>
      <c r="E74" s="52"/>
      <c r="F74" s="52"/>
    </row>
    <row r="75" spans="1:6">
      <c r="A75" s="13" t="s">
        <v>275</v>
      </c>
      <c r="B75" s="17">
        <v>10</v>
      </c>
      <c r="C75" s="17">
        <v>31</v>
      </c>
      <c r="D75" s="17">
        <v>17</v>
      </c>
      <c r="E75" s="17">
        <v>9</v>
      </c>
      <c r="F75" s="17">
        <v>0</v>
      </c>
    </row>
    <row r="76" spans="1:6">
      <c r="A76" s="13" t="s">
        <v>276</v>
      </c>
      <c r="B76" s="17">
        <v>1</v>
      </c>
      <c r="C76" s="17">
        <v>34</v>
      </c>
      <c r="D76" s="17">
        <v>1</v>
      </c>
      <c r="E76" s="17">
        <v>25</v>
      </c>
      <c r="F76" s="17">
        <v>1</v>
      </c>
    </row>
    <row r="77" spans="1:6">
      <c r="A77" s="13" t="s">
        <v>277</v>
      </c>
      <c r="B77" s="17">
        <v>21</v>
      </c>
      <c r="C77" s="17">
        <v>48</v>
      </c>
      <c r="D77" s="17">
        <v>9</v>
      </c>
      <c r="E77" s="17">
        <v>52</v>
      </c>
      <c r="F77" s="17">
        <v>0</v>
      </c>
    </row>
    <row r="78" spans="1:6">
      <c r="A78" s="13" t="s">
        <v>278</v>
      </c>
      <c r="B78" s="17">
        <v>21</v>
      </c>
      <c r="C78" s="17">
        <v>51</v>
      </c>
      <c r="D78" s="17">
        <v>34</v>
      </c>
      <c r="E78" s="17">
        <v>42</v>
      </c>
      <c r="F78" s="17">
        <v>0</v>
      </c>
    </row>
    <row r="79" spans="1:6">
      <c r="A79" s="13" t="s">
        <v>279</v>
      </c>
      <c r="B79" s="17">
        <v>21</v>
      </c>
      <c r="C79" s="17">
        <v>46</v>
      </c>
      <c r="D79" s="17">
        <v>27</v>
      </c>
      <c r="E79" s="17">
        <v>39</v>
      </c>
      <c r="F79" s="17">
        <v>0</v>
      </c>
    </row>
    <row r="80" spans="1:6">
      <c r="A80" s="13" t="s">
        <v>280</v>
      </c>
      <c r="B80" s="17">
        <v>21</v>
      </c>
      <c r="C80" s="17">
        <v>47</v>
      </c>
      <c r="D80" s="17">
        <v>21</v>
      </c>
      <c r="E80" s="17">
        <v>49</v>
      </c>
      <c r="F80" s="17">
        <v>3</v>
      </c>
    </row>
    <row r="81" spans="1:6">
      <c r="A81" s="13" t="s">
        <v>281</v>
      </c>
      <c r="B81" s="17">
        <v>21</v>
      </c>
      <c r="C81" s="17">
        <v>43</v>
      </c>
      <c r="D81" s="17">
        <v>38</v>
      </c>
      <c r="E81" s="17">
        <v>41</v>
      </c>
      <c r="F81" s="17">
        <v>0</v>
      </c>
    </row>
    <row r="82" spans="1:6">
      <c r="A82" s="13" t="s">
        <v>282</v>
      </c>
      <c r="B82" s="17">
        <v>10</v>
      </c>
      <c r="C82" s="17">
        <v>45</v>
      </c>
      <c r="D82" s="17">
        <v>12</v>
      </c>
      <c r="E82" s="17">
        <v>46</v>
      </c>
      <c r="F82" s="17">
        <v>0</v>
      </c>
    </row>
    <row r="83" spans="1:6">
      <c r="A83" s="13" t="s">
        <v>283</v>
      </c>
      <c r="B83" s="17">
        <v>21</v>
      </c>
      <c r="C83" s="17">
        <v>32</v>
      </c>
      <c r="D83" s="17">
        <v>14</v>
      </c>
      <c r="E83" s="17">
        <v>24</v>
      </c>
      <c r="F83" s="17">
        <v>0</v>
      </c>
    </row>
    <row r="84" spans="1:6">
      <c r="A84" s="13" t="s">
        <v>284</v>
      </c>
      <c r="B84" s="17">
        <v>21</v>
      </c>
      <c r="C84" s="17">
        <v>49</v>
      </c>
      <c r="D84" s="17">
        <v>29</v>
      </c>
      <c r="E84" s="17">
        <v>44</v>
      </c>
      <c r="F84" s="17">
        <v>0</v>
      </c>
    </row>
    <row r="85" spans="1:6">
      <c r="A85" s="13" t="s">
        <v>285</v>
      </c>
      <c r="B85" s="17">
        <v>21</v>
      </c>
      <c r="C85" s="17">
        <v>52</v>
      </c>
      <c r="D85" s="17">
        <v>16</v>
      </c>
      <c r="E85" s="17">
        <v>37</v>
      </c>
      <c r="F85" s="17">
        <v>0</v>
      </c>
    </row>
    <row r="86" spans="1:6">
      <c r="A86" s="13" t="s">
        <v>286</v>
      </c>
      <c r="B86" s="17">
        <v>21</v>
      </c>
      <c r="C86" s="17">
        <v>33</v>
      </c>
      <c r="D86" s="17">
        <v>43</v>
      </c>
      <c r="E86" s="17">
        <v>55</v>
      </c>
      <c r="F86" s="17">
        <v>0</v>
      </c>
    </row>
    <row r="87" spans="1:6">
      <c r="A87" s="13" t="s">
        <v>287</v>
      </c>
      <c r="B87" s="17">
        <v>2</v>
      </c>
      <c r="C87" s="17">
        <v>36</v>
      </c>
      <c r="D87" s="17">
        <v>5</v>
      </c>
      <c r="E87" s="17">
        <v>46</v>
      </c>
      <c r="F87" s="17">
        <v>0</v>
      </c>
    </row>
    <row r="88" spans="1:6">
      <c r="A88" s="13" t="s">
        <v>288</v>
      </c>
      <c r="B88" s="17">
        <v>21</v>
      </c>
      <c r="C88" s="17">
        <v>40</v>
      </c>
      <c r="D88" s="17">
        <v>9</v>
      </c>
      <c r="E88" s="17">
        <v>26</v>
      </c>
      <c r="F88" s="17">
        <v>0</v>
      </c>
    </row>
    <row r="89" spans="1:6">
      <c r="A89" s="13" t="s">
        <v>289</v>
      </c>
      <c r="B89" s="17">
        <v>21</v>
      </c>
      <c r="C89" s="17">
        <v>42</v>
      </c>
      <c r="D89" s="17">
        <v>30</v>
      </c>
      <c r="E89" s="17">
        <v>10</v>
      </c>
      <c r="F89" s="17">
        <v>0</v>
      </c>
    </row>
    <row r="90" spans="1:6">
      <c r="A90" s="13" t="s">
        <v>290</v>
      </c>
      <c r="B90" s="17">
        <v>21</v>
      </c>
      <c r="C90" s="17">
        <v>39</v>
      </c>
      <c r="D90" s="17">
        <v>37</v>
      </c>
      <c r="E90" s="17">
        <v>7</v>
      </c>
      <c r="F90" s="17">
        <v>0</v>
      </c>
    </row>
    <row r="91" spans="1:6">
      <c r="A91" s="13" t="s">
        <v>291</v>
      </c>
      <c r="B91" s="17">
        <v>21</v>
      </c>
      <c r="C91" s="17">
        <v>37</v>
      </c>
      <c r="D91" s="17">
        <v>26</v>
      </c>
      <c r="E91" s="17">
        <v>36</v>
      </c>
      <c r="F91" s="17">
        <v>0</v>
      </c>
    </row>
    <row r="92" spans="1:6">
      <c r="A92" s="13" t="s">
        <v>292</v>
      </c>
      <c r="B92" s="17">
        <v>10</v>
      </c>
      <c r="C92" s="17">
        <v>38</v>
      </c>
      <c r="D92" s="17">
        <v>39</v>
      </c>
      <c r="E92" s="17">
        <v>34</v>
      </c>
      <c r="F92" s="17">
        <v>0</v>
      </c>
    </row>
    <row r="93" spans="1:6">
      <c r="A93" s="13" t="s">
        <v>293</v>
      </c>
      <c r="B93" s="17">
        <v>10</v>
      </c>
      <c r="C93" s="17">
        <v>41</v>
      </c>
      <c r="D93" s="17">
        <v>4</v>
      </c>
      <c r="E93" s="17">
        <v>35</v>
      </c>
      <c r="F93" s="17">
        <v>0</v>
      </c>
    </row>
    <row r="94" spans="1:6">
      <c r="A94" s="13" t="s">
        <v>294</v>
      </c>
      <c r="B94" s="17">
        <v>5</v>
      </c>
      <c r="C94" s="17">
        <v>35</v>
      </c>
      <c r="D94" s="17">
        <v>22</v>
      </c>
      <c r="E94" s="17">
        <v>40</v>
      </c>
      <c r="F94" s="17">
        <v>0</v>
      </c>
    </row>
    <row r="95" spans="1:6">
      <c r="A95" s="13" t="s">
        <v>295</v>
      </c>
      <c r="B95" s="17">
        <v>21</v>
      </c>
      <c r="C95" s="17">
        <v>44</v>
      </c>
      <c r="D95" s="17">
        <v>31</v>
      </c>
      <c r="E95" s="17">
        <v>32</v>
      </c>
      <c r="F95" s="17">
        <v>0</v>
      </c>
    </row>
    <row r="96" spans="1:6">
      <c r="A96" s="13" t="s">
        <v>296</v>
      </c>
      <c r="B96" s="17">
        <v>21</v>
      </c>
      <c r="C96" s="17">
        <v>50</v>
      </c>
      <c r="D96" s="17">
        <v>48</v>
      </c>
      <c r="E96" s="17">
        <v>10</v>
      </c>
      <c r="F96" s="17">
        <v>0</v>
      </c>
    </row>
    <row r="97" spans="1:6">
      <c r="A97" s="13" t="s">
        <v>297</v>
      </c>
      <c r="B97" s="17">
        <v>2</v>
      </c>
      <c r="C97" s="17">
        <v>1</v>
      </c>
      <c r="D97" s="17">
        <v>28</v>
      </c>
      <c r="E97" s="17">
        <v>38</v>
      </c>
      <c r="F97" s="17">
        <v>0</v>
      </c>
    </row>
    <row r="98" spans="1:6">
      <c r="A98" s="13" t="s">
        <v>298</v>
      </c>
      <c r="B98" s="17">
        <v>5</v>
      </c>
      <c r="C98" s="17">
        <v>24</v>
      </c>
      <c r="D98" s="17">
        <v>7</v>
      </c>
      <c r="E98" s="17">
        <v>48</v>
      </c>
      <c r="F98" s="17">
        <v>0</v>
      </c>
    </row>
    <row r="99" spans="1:6">
      <c r="A99" s="13" t="s">
        <v>299</v>
      </c>
      <c r="B99" s="17">
        <v>21</v>
      </c>
      <c r="C99" s="17">
        <v>28</v>
      </c>
      <c r="D99" s="17">
        <v>31</v>
      </c>
      <c r="E99" s="17">
        <v>45</v>
      </c>
      <c r="F99" s="17">
        <v>0</v>
      </c>
    </row>
    <row r="100" spans="1:6">
      <c r="A100" s="13" t="s">
        <v>300</v>
      </c>
      <c r="B100" s="17">
        <v>21</v>
      </c>
      <c r="C100" s="17">
        <v>23</v>
      </c>
      <c r="D100" s="17">
        <v>50</v>
      </c>
      <c r="E100" s="17">
        <v>32</v>
      </c>
      <c r="F100" s="17">
        <v>0</v>
      </c>
    </row>
    <row r="101" spans="1:6">
      <c r="A101" s="13" t="s">
        <v>301</v>
      </c>
      <c r="B101" s="17">
        <v>21</v>
      </c>
      <c r="C101" s="17">
        <v>29</v>
      </c>
      <c r="D101" s="17">
        <v>34</v>
      </c>
      <c r="E101" s="17">
        <v>14</v>
      </c>
      <c r="F101" s="17">
        <v>0</v>
      </c>
    </row>
    <row r="102" spans="1:6">
      <c r="A102" s="13" t="s">
        <v>302</v>
      </c>
      <c r="B102" s="17">
        <v>21</v>
      </c>
      <c r="C102" s="17">
        <v>21</v>
      </c>
      <c r="D102" s="17">
        <v>47</v>
      </c>
      <c r="E102" s="17">
        <v>54</v>
      </c>
      <c r="F102" s="17">
        <v>0</v>
      </c>
    </row>
    <row r="103" spans="1:6">
      <c r="A103" s="13" t="s">
        <v>303</v>
      </c>
      <c r="B103" s="17">
        <v>5</v>
      </c>
      <c r="C103" s="17">
        <v>26</v>
      </c>
      <c r="D103" s="17">
        <v>43</v>
      </c>
      <c r="E103" s="17">
        <v>50</v>
      </c>
      <c r="F103" s="17">
        <v>0</v>
      </c>
    </row>
    <row r="104" spans="1:6">
      <c r="A104" s="13" t="s">
        <v>304</v>
      </c>
      <c r="B104" s="17">
        <v>10</v>
      </c>
      <c r="C104" s="17">
        <v>25</v>
      </c>
      <c r="D104" s="17">
        <v>24</v>
      </c>
      <c r="E104" s="17">
        <v>53</v>
      </c>
      <c r="F104" s="17">
        <v>0</v>
      </c>
    </row>
    <row r="105" spans="1:6">
      <c r="A105" s="13" t="s">
        <v>305</v>
      </c>
      <c r="B105" s="17">
        <v>10</v>
      </c>
      <c r="C105" s="17">
        <v>22</v>
      </c>
      <c r="D105" s="17">
        <v>40</v>
      </c>
      <c r="E105" s="17">
        <v>51</v>
      </c>
      <c r="F105" s="17">
        <v>0</v>
      </c>
    </row>
    <row r="106" spans="1:6">
      <c r="A106" s="13" t="s">
        <v>306</v>
      </c>
      <c r="B106" s="17">
        <v>21</v>
      </c>
      <c r="C106" s="17">
        <v>30</v>
      </c>
      <c r="D106" s="17">
        <v>51</v>
      </c>
      <c r="E106" s="17">
        <v>17</v>
      </c>
      <c r="F106" s="17">
        <v>0</v>
      </c>
    </row>
    <row r="107" spans="1:6">
      <c r="A107" s="13" t="s">
        <v>307</v>
      </c>
      <c r="B107" s="17">
        <v>21</v>
      </c>
      <c r="C107" s="17">
        <v>27</v>
      </c>
      <c r="D107" s="17">
        <v>54</v>
      </c>
      <c r="E107" s="17">
        <v>31</v>
      </c>
      <c r="F107" s="17">
        <v>0</v>
      </c>
    </row>
    <row r="108" spans="1:6">
      <c r="A108" s="13" t="s">
        <v>308</v>
      </c>
      <c r="B108" s="17">
        <v>10</v>
      </c>
      <c r="C108" s="17">
        <v>3</v>
      </c>
      <c r="D108" s="17">
        <v>19</v>
      </c>
      <c r="E108" s="17">
        <v>43</v>
      </c>
      <c r="F108" s="17">
        <v>0</v>
      </c>
    </row>
    <row r="109" spans="1:6">
      <c r="A109" s="13" t="s">
        <v>309</v>
      </c>
      <c r="B109" s="17">
        <v>2</v>
      </c>
      <c r="C109" s="17">
        <v>14</v>
      </c>
      <c r="D109" s="17">
        <v>3</v>
      </c>
      <c r="E109" s="17">
        <v>23</v>
      </c>
      <c r="F109" s="17">
        <v>0</v>
      </c>
    </row>
    <row r="110" spans="1:6">
      <c r="A110" s="13" t="s">
        <v>310</v>
      </c>
      <c r="B110" s="17">
        <v>21</v>
      </c>
      <c r="C110" s="17">
        <v>8</v>
      </c>
      <c r="D110" s="17">
        <v>24</v>
      </c>
      <c r="E110" s="17">
        <v>16</v>
      </c>
      <c r="F110" s="17">
        <v>1</v>
      </c>
    </row>
    <row r="111" spans="1:6">
      <c r="A111" s="13" t="s">
        <v>311</v>
      </c>
      <c r="B111" s="17">
        <v>21</v>
      </c>
      <c r="C111" s="17">
        <v>53</v>
      </c>
      <c r="D111" s="17">
        <v>53</v>
      </c>
      <c r="E111" s="17">
        <v>1</v>
      </c>
      <c r="F111" s="17">
        <v>0</v>
      </c>
    </row>
    <row r="112" spans="1:6">
      <c r="A112" s="13" t="s">
        <v>312</v>
      </c>
      <c r="B112" s="17">
        <v>21</v>
      </c>
      <c r="C112" s="17">
        <v>15</v>
      </c>
      <c r="D112" s="17">
        <v>34</v>
      </c>
      <c r="E112" s="17">
        <v>14</v>
      </c>
      <c r="F112" s="17">
        <v>0</v>
      </c>
    </row>
    <row r="113" spans="1:6">
      <c r="A113" s="13" t="s">
        <v>313</v>
      </c>
      <c r="B113" s="17">
        <v>21</v>
      </c>
      <c r="C113" s="17">
        <v>19</v>
      </c>
      <c r="D113" s="17">
        <v>43</v>
      </c>
      <c r="E113" s="17">
        <v>8</v>
      </c>
      <c r="F113" s="17">
        <v>0</v>
      </c>
    </row>
    <row r="114" spans="1:6">
      <c r="A114" s="13" t="s">
        <v>314</v>
      </c>
      <c r="B114" s="17">
        <v>21</v>
      </c>
      <c r="C114" s="17">
        <v>15</v>
      </c>
      <c r="D114" s="17">
        <v>19</v>
      </c>
      <c r="E114" s="17">
        <v>20</v>
      </c>
      <c r="F114" s="17">
        <v>0</v>
      </c>
    </row>
    <row r="115" spans="1:6">
      <c r="A115" s="13" t="s">
        <v>315</v>
      </c>
      <c r="B115" s="17">
        <v>21</v>
      </c>
      <c r="C115" s="17">
        <v>13</v>
      </c>
      <c r="D115" s="17">
        <v>8</v>
      </c>
      <c r="E115" s="17">
        <v>29</v>
      </c>
      <c r="F115" s="17">
        <v>0</v>
      </c>
    </row>
    <row r="116" spans="1:6">
      <c r="A116" s="13" t="s">
        <v>316</v>
      </c>
      <c r="B116" s="17">
        <v>5</v>
      </c>
      <c r="C116" s="17">
        <v>17</v>
      </c>
      <c r="D116" s="17">
        <v>15</v>
      </c>
      <c r="E116" s="17">
        <v>21</v>
      </c>
      <c r="F116" s="17">
        <v>0</v>
      </c>
    </row>
    <row r="117" spans="1:6">
      <c r="A117" s="13" t="s">
        <v>317</v>
      </c>
      <c r="B117" s="17">
        <v>21</v>
      </c>
      <c r="C117" s="17">
        <v>18</v>
      </c>
      <c r="D117" s="17">
        <v>42</v>
      </c>
      <c r="E117" s="17">
        <v>5</v>
      </c>
      <c r="F117" s="17">
        <v>1</v>
      </c>
    </row>
    <row r="118" spans="1:6">
      <c r="A118" s="13" t="s">
        <v>318</v>
      </c>
      <c r="B118" s="17">
        <v>21</v>
      </c>
      <c r="C118" s="17">
        <v>53</v>
      </c>
      <c r="D118" s="17">
        <v>55</v>
      </c>
      <c r="E118" s="17">
        <v>1</v>
      </c>
      <c r="F118" s="17">
        <v>0</v>
      </c>
    </row>
    <row r="119" spans="1:6">
      <c r="A119" s="13" t="s">
        <v>319</v>
      </c>
      <c r="B119" s="17">
        <v>5</v>
      </c>
      <c r="C119" s="17">
        <v>2</v>
      </c>
      <c r="D119" s="17">
        <v>11</v>
      </c>
      <c r="E119" s="17">
        <v>27</v>
      </c>
      <c r="F119" s="17">
        <v>0</v>
      </c>
    </row>
    <row r="120" spans="1:6">
      <c r="A120" s="13" t="s">
        <v>320</v>
      </c>
      <c r="B120" s="17">
        <v>10</v>
      </c>
      <c r="C120" s="17">
        <v>5</v>
      </c>
      <c r="D120" s="17">
        <v>2</v>
      </c>
      <c r="E120" s="17">
        <v>12</v>
      </c>
      <c r="F120" s="17">
        <v>0</v>
      </c>
    </row>
    <row r="121" spans="1:6">
      <c r="A121" s="13" t="s">
        <v>321</v>
      </c>
      <c r="B121" s="17">
        <v>21</v>
      </c>
      <c r="C121" s="17">
        <v>11</v>
      </c>
      <c r="D121" s="17">
        <v>22</v>
      </c>
      <c r="E121" s="17">
        <v>19</v>
      </c>
      <c r="F121" s="17">
        <v>2</v>
      </c>
    </row>
    <row r="122" spans="1:6">
      <c r="A122" s="13" t="s">
        <v>322</v>
      </c>
      <c r="B122" s="17">
        <v>10</v>
      </c>
      <c r="C122" s="17">
        <v>20</v>
      </c>
      <c r="D122" s="17">
        <v>51</v>
      </c>
      <c r="E122" s="17">
        <v>4</v>
      </c>
      <c r="F122" s="17">
        <v>0</v>
      </c>
    </row>
    <row r="123" spans="1:6">
      <c r="A123" s="13" t="s">
        <v>323</v>
      </c>
      <c r="B123" s="17">
        <v>21</v>
      </c>
      <c r="C123" s="17">
        <v>4</v>
      </c>
      <c r="D123" s="17">
        <v>31</v>
      </c>
      <c r="E123" s="17">
        <v>13</v>
      </c>
      <c r="F123" s="17">
        <v>0</v>
      </c>
    </row>
    <row r="124" spans="1:6">
      <c r="A124" s="13" t="s">
        <v>324</v>
      </c>
      <c r="B124" s="17">
        <v>21</v>
      </c>
      <c r="C124" s="17">
        <v>9</v>
      </c>
      <c r="D124" s="17">
        <v>48</v>
      </c>
      <c r="E124" s="17">
        <v>6</v>
      </c>
      <c r="F124" s="17">
        <v>0</v>
      </c>
    </row>
    <row r="125" spans="1:6">
      <c r="A125" s="13" t="s">
        <v>325</v>
      </c>
      <c r="B125" s="17">
        <v>21</v>
      </c>
      <c r="C125" s="17">
        <v>10</v>
      </c>
      <c r="D125" s="17">
        <v>17</v>
      </c>
      <c r="E125" s="17">
        <v>28</v>
      </c>
      <c r="F125" s="17">
        <v>0</v>
      </c>
    </row>
    <row r="126" spans="1:6">
      <c r="A126" s="13" t="s">
        <v>326</v>
      </c>
      <c r="B126" s="17">
        <v>10</v>
      </c>
      <c r="C126" s="17">
        <v>6</v>
      </c>
      <c r="D126" s="17">
        <v>6</v>
      </c>
      <c r="E126" s="17">
        <v>22</v>
      </c>
      <c r="F126" s="17">
        <v>0</v>
      </c>
    </row>
    <row r="127" spans="1:6">
      <c r="A127" s="13" t="s">
        <v>327</v>
      </c>
      <c r="B127" s="17">
        <v>10</v>
      </c>
      <c r="C127" s="17">
        <v>6</v>
      </c>
      <c r="D127" s="17">
        <v>13</v>
      </c>
      <c r="E127" s="17">
        <v>30</v>
      </c>
      <c r="F127" s="17">
        <v>0</v>
      </c>
    </row>
    <row r="128" spans="1:6">
      <c r="A128" s="13" t="s">
        <v>328</v>
      </c>
      <c r="B128" s="17">
        <v>21</v>
      </c>
      <c r="C128" s="17">
        <v>12</v>
      </c>
      <c r="D128" s="17">
        <v>43</v>
      </c>
      <c r="E128" s="17">
        <v>18</v>
      </c>
      <c r="F128" s="17">
        <v>0</v>
      </c>
    </row>
    <row r="129" spans="1:6">
      <c r="A129" s="13" t="s">
        <v>329</v>
      </c>
      <c r="B129" s="17">
        <v>21</v>
      </c>
      <c r="C129" s="17">
        <v>53</v>
      </c>
      <c r="D129" s="17">
        <v>41</v>
      </c>
      <c r="E129" s="17">
        <v>1</v>
      </c>
      <c r="F129" s="17">
        <v>0</v>
      </c>
    </row>
    <row r="131" spans="1:6">
      <c r="A131" s="21" t="s">
        <v>385</v>
      </c>
      <c r="B131" s="51" t="s">
        <v>269</v>
      </c>
      <c r="C131" s="51" t="s">
        <v>270</v>
      </c>
      <c r="D131" s="51" t="s">
        <v>271</v>
      </c>
      <c r="E131" s="51" t="s">
        <v>272</v>
      </c>
    </row>
    <row r="132" spans="1:6" ht="30">
      <c r="A132" s="22" t="s">
        <v>535</v>
      </c>
      <c r="B132" s="52"/>
      <c r="C132" s="52"/>
      <c r="D132" s="52"/>
      <c r="E132" s="52"/>
    </row>
    <row r="133" spans="1:6" ht="30">
      <c r="A133" s="13" t="s">
        <v>331</v>
      </c>
      <c r="B133" s="17" t="s">
        <v>358</v>
      </c>
      <c r="C133" s="17" t="s">
        <v>358</v>
      </c>
      <c r="D133" s="17" t="s">
        <v>536</v>
      </c>
      <c r="E133" s="17" t="s">
        <v>537</v>
      </c>
    </row>
    <row r="134" spans="1:6" ht="30">
      <c r="A134" s="13" t="s">
        <v>337</v>
      </c>
      <c r="B134" s="17" t="s">
        <v>358</v>
      </c>
      <c r="C134" s="17" t="s">
        <v>358</v>
      </c>
      <c r="D134" s="17" t="s">
        <v>538</v>
      </c>
      <c r="E134" s="17" t="s">
        <v>537</v>
      </c>
    </row>
    <row r="135" spans="1:6" ht="30">
      <c r="A135" s="13" t="s">
        <v>342</v>
      </c>
      <c r="B135" s="17" t="s">
        <v>358</v>
      </c>
      <c r="C135" s="17" t="s">
        <v>358</v>
      </c>
      <c r="D135" s="17" t="s">
        <v>538</v>
      </c>
      <c r="E135" s="17" t="s">
        <v>537</v>
      </c>
    </row>
    <row r="136" spans="1:6" ht="30">
      <c r="A136" s="13" t="s">
        <v>347</v>
      </c>
      <c r="B136" s="17" t="s">
        <v>358</v>
      </c>
      <c r="C136" s="17" t="s">
        <v>358</v>
      </c>
      <c r="D136" s="17" t="s">
        <v>538</v>
      </c>
      <c r="E136" s="17" t="s">
        <v>537</v>
      </c>
    </row>
    <row r="137" spans="1:6" ht="30">
      <c r="A137" s="13" t="s">
        <v>352</v>
      </c>
      <c r="B137" s="17" t="s">
        <v>358</v>
      </c>
      <c r="C137" s="17" t="s">
        <v>358</v>
      </c>
      <c r="D137" s="17" t="s">
        <v>538</v>
      </c>
      <c r="E137" s="17" t="s">
        <v>537</v>
      </c>
    </row>
    <row r="138" spans="1:6" ht="30">
      <c r="A138" s="13" t="s">
        <v>357</v>
      </c>
      <c r="B138" s="17" t="s">
        <v>358</v>
      </c>
      <c r="C138" s="17" t="s">
        <v>358</v>
      </c>
      <c r="D138" s="17" t="s">
        <v>538</v>
      </c>
      <c r="E138" s="17" t="s">
        <v>358</v>
      </c>
    </row>
    <row r="139" spans="1:6" ht="30">
      <c r="A139" s="13" t="s">
        <v>392</v>
      </c>
      <c r="B139" s="17" t="s">
        <v>358</v>
      </c>
      <c r="C139" s="17" t="s">
        <v>358</v>
      </c>
      <c r="D139" s="17" t="s">
        <v>538</v>
      </c>
      <c r="E139" s="17" t="s">
        <v>358</v>
      </c>
    </row>
    <row r="140" spans="1:6" ht="30">
      <c r="A140" s="13" t="s">
        <v>393</v>
      </c>
      <c r="B140" s="17" t="s">
        <v>358</v>
      </c>
      <c r="C140" s="17" t="s">
        <v>358</v>
      </c>
      <c r="D140" s="17" t="s">
        <v>538</v>
      </c>
      <c r="E140" s="17" t="s">
        <v>358</v>
      </c>
    </row>
    <row r="141" spans="1:6" ht="30">
      <c r="A141" s="13" t="s">
        <v>395</v>
      </c>
      <c r="B141" s="17" t="s">
        <v>358</v>
      </c>
      <c r="C141" s="17" t="s">
        <v>358</v>
      </c>
      <c r="D141" s="17" t="s">
        <v>538</v>
      </c>
      <c r="E141" s="17" t="s">
        <v>358</v>
      </c>
    </row>
    <row r="142" spans="1:6" ht="30">
      <c r="A142" s="13" t="s">
        <v>396</v>
      </c>
      <c r="B142" s="17" t="s">
        <v>358</v>
      </c>
      <c r="C142" s="17" t="s">
        <v>358</v>
      </c>
      <c r="D142" s="17" t="s">
        <v>538</v>
      </c>
      <c r="E142" s="17" t="s">
        <v>358</v>
      </c>
    </row>
    <row r="143" spans="1:6" ht="30">
      <c r="A143" s="13" t="s">
        <v>397</v>
      </c>
      <c r="B143" s="17" t="s">
        <v>358</v>
      </c>
      <c r="C143" s="17" t="s">
        <v>358</v>
      </c>
      <c r="D143" s="17" t="s">
        <v>538</v>
      </c>
      <c r="E143" s="17" t="s">
        <v>358</v>
      </c>
    </row>
    <row r="144" spans="1:6" ht="30">
      <c r="A144" s="13" t="s">
        <v>398</v>
      </c>
      <c r="B144" s="17" t="s">
        <v>358</v>
      </c>
      <c r="C144" s="17" t="s">
        <v>358</v>
      </c>
      <c r="D144" s="17" t="s">
        <v>538</v>
      </c>
      <c r="E144" s="17" t="s">
        <v>358</v>
      </c>
    </row>
    <row r="145" spans="1:5" ht="30">
      <c r="A145" s="13" t="s">
        <v>399</v>
      </c>
      <c r="B145" s="17" t="s">
        <v>358</v>
      </c>
      <c r="C145" s="17" t="s">
        <v>358</v>
      </c>
      <c r="D145" s="17" t="s">
        <v>538</v>
      </c>
      <c r="E145" s="17" t="s">
        <v>358</v>
      </c>
    </row>
    <row r="146" spans="1:5" ht="30">
      <c r="A146" s="13" t="s">
        <v>400</v>
      </c>
      <c r="B146" s="17" t="s">
        <v>358</v>
      </c>
      <c r="C146" s="17" t="s">
        <v>358</v>
      </c>
      <c r="D146" s="17" t="s">
        <v>538</v>
      </c>
      <c r="E146" s="17" t="s">
        <v>358</v>
      </c>
    </row>
    <row r="147" spans="1:5" ht="30">
      <c r="A147" s="13" t="s">
        <v>401</v>
      </c>
      <c r="B147" s="17" t="s">
        <v>358</v>
      </c>
      <c r="C147" s="17" t="s">
        <v>358</v>
      </c>
      <c r="D147" s="17" t="s">
        <v>538</v>
      </c>
      <c r="E147" s="17" t="s">
        <v>358</v>
      </c>
    </row>
    <row r="148" spans="1:5" ht="30">
      <c r="A148" s="13" t="s">
        <v>402</v>
      </c>
      <c r="B148" s="17" t="s">
        <v>358</v>
      </c>
      <c r="C148" s="17" t="s">
        <v>358</v>
      </c>
      <c r="D148" s="17" t="s">
        <v>538</v>
      </c>
      <c r="E148" s="17" t="s">
        <v>358</v>
      </c>
    </row>
    <row r="149" spans="1:5" ht="30">
      <c r="A149" s="13" t="s">
        <v>403</v>
      </c>
      <c r="B149" s="17" t="s">
        <v>358</v>
      </c>
      <c r="C149" s="17" t="s">
        <v>358</v>
      </c>
      <c r="D149" s="17" t="s">
        <v>538</v>
      </c>
      <c r="E149" s="17" t="s">
        <v>358</v>
      </c>
    </row>
    <row r="150" spans="1:5" ht="30">
      <c r="A150" s="13" t="s">
        <v>404</v>
      </c>
      <c r="B150" s="17" t="s">
        <v>358</v>
      </c>
      <c r="C150" s="17" t="s">
        <v>358</v>
      </c>
      <c r="D150" s="17" t="s">
        <v>538</v>
      </c>
      <c r="E150" s="17" t="s">
        <v>358</v>
      </c>
    </row>
    <row r="151" spans="1:5" ht="30">
      <c r="A151" s="13" t="s">
        <v>405</v>
      </c>
      <c r="B151" s="17" t="s">
        <v>358</v>
      </c>
      <c r="C151" s="17" t="s">
        <v>358</v>
      </c>
      <c r="D151" s="17" t="s">
        <v>538</v>
      </c>
      <c r="E151" s="17" t="s">
        <v>358</v>
      </c>
    </row>
    <row r="152" spans="1:5" ht="30">
      <c r="A152" s="13" t="s">
        <v>406</v>
      </c>
      <c r="B152" s="17" t="s">
        <v>358</v>
      </c>
      <c r="C152" s="17" t="s">
        <v>358</v>
      </c>
      <c r="D152" s="17" t="s">
        <v>538</v>
      </c>
      <c r="E152" s="17" t="s">
        <v>358</v>
      </c>
    </row>
    <row r="153" spans="1:5" ht="30">
      <c r="A153" s="13" t="s">
        <v>407</v>
      </c>
      <c r="B153" s="17" t="s">
        <v>358</v>
      </c>
      <c r="C153" s="17" t="s">
        <v>358</v>
      </c>
      <c r="D153" s="17" t="s">
        <v>538</v>
      </c>
      <c r="E153" s="17" t="s">
        <v>358</v>
      </c>
    </row>
    <row r="154" spans="1:5" ht="30">
      <c r="A154" s="13" t="s">
        <v>408</v>
      </c>
      <c r="B154" s="17" t="s">
        <v>358</v>
      </c>
      <c r="C154" s="17" t="s">
        <v>358</v>
      </c>
      <c r="D154" s="17" t="s">
        <v>539</v>
      </c>
      <c r="E154" s="17" t="s">
        <v>358</v>
      </c>
    </row>
    <row r="155" spans="1:5" ht="30">
      <c r="A155" s="13" t="s">
        <v>409</v>
      </c>
      <c r="B155" s="17" t="s">
        <v>358</v>
      </c>
      <c r="C155" s="17" t="s">
        <v>358</v>
      </c>
      <c r="D155" s="17" t="s">
        <v>537</v>
      </c>
      <c r="E155" s="17" t="s">
        <v>358</v>
      </c>
    </row>
    <row r="156" spans="1:5" ht="30">
      <c r="A156" s="13" t="s">
        <v>410</v>
      </c>
      <c r="B156" s="17" t="s">
        <v>358</v>
      </c>
      <c r="C156" s="17" t="s">
        <v>358</v>
      </c>
      <c r="D156" s="17" t="s">
        <v>537</v>
      </c>
      <c r="E156" s="17" t="s">
        <v>358</v>
      </c>
    </row>
    <row r="157" spans="1:5" ht="30">
      <c r="A157" s="13" t="s">
        <v>411</v>
      </c>
      <c r="B157" s="17" t="s">
        <v>358</v>
      </c>
      <c r="C157" s="17" t="s">
        <v>358</v>
      </c>
      <c r="D157" s="17" t="s">
        <v>358</v>
      </c>
      <c r="E157" s="17" t="s">
        <v>358</v>
      </c>
    </row>
    <row r="158" spans="1:5" ht="30">
      <c r="A158" s="13" t="s">
        <v>412</v>
      </c>
      <c r="B158" s="17" t="s">
        <v>358</v>
      </c>
      <c r="C158" s="17" t="s">
        <v>358</v>
      </c>
      <c r="D158" s="17" t="s">
        <v>358</v>
      </c>
      <c r="E158" s="17" t="s">
        <v>358</v>
      </c>
    </row>
    <row r="159" spans="1:5" ht="30">
      <c r="A159" s="13" t="s">
        <v>413</v>
      </c>
      <c r="B159" s="17" t="s">
        <v>358</v>
      </c>
      <c r="C159" s="17" t="s">
        <v>358</v>
      </c>
      <c r="D159" s="17" t="s">
        <v>358</v>
      </c>
      <c r="E159" s="17" t="s">
        <v>358</v>
      </c>
    </row>
    <row r="160" spans="1:5" ht="30">
      <c r="A160" s="13" t="s">
        <v>414</v>
      </c>
      <c r="B160" s="17" t="s">
        <v>358</v>
      </c>
      <c r="C160" s="17" t="s">
        <v>358</v>
      </c>
      <c r="D160" s="17" t="s">
        <v>358</v>
      </c>
      <c r="E160" s="17" t="s">
        <v>358</v>
      </c>
    </row>
    <row r="161" spans="1:5" ht="30">
      <c r="A161" s="13" t="s">
        <v>415</v>
      </c>
      <c r="B161" s="17" t="s">
        <v>358</v>
      </c>
      <c r="C161" s="17" t="s">
        <v>358</v>
      </c>
      <c r="D161" s="17" t="s">
        <v>358</v>
      </c>
      <c r="E161" s="17" t="s">
        <v>358</v>
      </c>
    </row>
    <row r="162" spans="1:5" ht="30">
      <c r="A162" s="13" t="s">
        <v>416</v>
      </c>
      <c r="B162" s="17" t="s">
        <v>358</v>
      </c>
      <c r="C162" s="17" t="s">
        <v>358</v>
      </c>
      <c r="D162" s="17" t="s">
        <v>358</v>
      </c>
      <c r="E162" s="17" t="s">
        <v>358</v>
      </c>
    </row>
    <row r="163" spans="1:5" ht="30">
      <c r="A163" s="13" t="s">
        <v>417</v>
      </c>
      <c r="B163" s="17" t="s">
        <v>358</v>
      </c>
      <c r="C163" s="17" t="s">
        <v>358</v>
      </c>
      <c r="D163" s="17" t="s">
        <v>358</v>
      </c>
      <c r="E163" s="17" t="s">
        <v>358</v>
      </c>
    </row>
    <row r="164" spans="1:5" ht="30">
      <c r="A164" s="13" t="s">
        <v>418</v>
      </c>
      <c r="B164" s="17" t="s">
        <v>358</v>
      </c>
      <c r="C164" s="17" t="s">
        <v>358</v>
      </c>
      <c r="D164" s="17" t="s">
        <v>358</v>
      </c>
      <c r="E164" s="17" t="s">
        <v>358</v>
      </c>
    </row>
    <row r="165" spans="1:5" ht="30">
      <c r="A165" s="13" t="s">
        <v>419</v>
      </c>
      <c r="B165" s="17" t="s">
        <v>358</v>
      </c>
      <c r="C165" s="17" t="s">
        <v>358</v>
      </c>
      <c r="D165" s="17" t="s">
        <v>358</v>
      </c>
      <c r="E165" s="17" t="s">
        <v>358</v>
      </c>
    </row>
    <row r="166" spans="1:5" ht="30">
      <c r="A166" s="13" t="s">
        <v>420</v>
      </c>
      <c r="B166" s="17" t="s">
        <v>358</v>
      </c>
      <c r="C166" s="17" t="s">
        <v>358</v>
      </c>
      <c r="D166" s="17" t="s">
        <v>358</v>
      </c>
      <c r="E166" s="17" t="s">
        <v>358</v>
      </c>
    </row>
    <row r="167" spans="1:5" ht="30">
      <c r="A167" s="13" t="s">
        <v>421</v>
      </c>
      <c r="B167" s="17" t="s">
        <v>358</v>
      </c>
      <c r="C167" s="17" t="s">
        <v>358</v>
      </c>
      <c r="D167" s="17" t="s">
        <v>358</v>
      </c>
      <c r="E167" s="17" t="s">
        <v>358</v>
      </c>
    </row>
    <row r="168" spans="1:5" ht="30">
      <c r="A168" s="13" t="s">
        <v>422</v>
      </c>
      <c r="B168" s="17" t="s">
        <v>358</v>
      </c>
      <c r="C168" s="17" t="s">
        <v>358</v>
      </c>
      <c r="D168" s="17" t="s">
        <v>358</v>
      </c>
      <c r="E168" s="17" t="s">
        <v>358</v>
      </c>
    </row>
    <row r="169" spans="1:5" ht="30">
      <c r="A169" s="13" t="s">
        <v>423</v>
      </c>
      <c r="B169" s="17" t="s">
        <v>358</v>
      </c>
      <c r="C169" s="17" t="s">
        <v>358</v>
      </c>
      <c r="D169" s="17" t="s">
        <v>358</v>
      </c>
      <c r="E169" s="17" t="s">
        <v>358</v>
      </c>
    </row>
    <row r="170" spans="1:5" ht="30">
      <c r="A170" s="13" t="s">
        <v>424</v>
      </c>
      <c r="B170" s="17" t="s">
        <v>358</v>
      </c>
      <c r="C170" s="17" t="s">
        <v>358</v>
      </c>
      <c r="D170" s="17" t="s">
        <v>358</v>
      </c>
      <c r="E170" s="17" t="s">
        <v>358</v>
      </c>
    </row>
    <row r="171" spans="1:5" ht="30">
      <c r="A171" s="13" t="s">
        <v>425</v>
      </c>
      <c r="B171" s="17" t="s">
        <v>358</v>
      </c>
      <c r="C171" s="17" t="s">
        <v>358</v>
      </c>
      <c r="D171" s="17" t="s">
        <v>358</v>
      </c>
      <c r="E171" s="17" t="s">
        <v>358</v>
      </c>
    </row>
    <row r="172" spans="1:5" ht="30">
      <c r="A172" s="13" t="s">
        <v>426</v>
      </c>
      <c r="B172" s="17" t="s">
        <v>358</v>
      </c>
      <c r="C172" s="17" t="s">
        <v>358</v>
      </c>
      <c r="D172" s="17" t="s">
        <v>358</v>
      </c>
      <c r="E172" s="17" t="s">
        <v>358</v>
      </c>
    </row>
    <row r="173" spans="1:5" ht="30">
      <c r="A173" s="13" t="s">
        <v>427</v>
      </c>
      <c r="B173" s="17" t="s">
        <v>358</v>
      </c>
      <c r="C173" s="17" t="s">
        <v>358</v>
      </c>
      <c r="D173" s="17" t="s">
        <v>358</v>
      </c>
      <c r="E173" s="17" t="s">
        <v>358</v>
      </c>
    </row>
    <row r="174" spans="1:5" ht="30">
      <c r="A174" s="13" t="s">
        <v>428</v>
      </c>
      <c r="B174" s="17" t="s">
        <v>358</v>
      </c>
      <c r="C174" s="17" t="s">
        <v>358</v>
      </c>
      <c r="D174" s="17" t="s">
        <v>358</v>
      </c>
      <c r="E174" s="17" t="s">
        <v>358</v>
      </c>
    </row>
    <row r="175" spans="1:5" ht="30">
      <c r="A175" s="13" t="s">
        <v>429</v>
      </c>
      <c r="B175" s="17" t="s">
        <v>358</v>
      </c>
      <c r="C175" s="17" t="s">
        <v>358</v>
      </c>
      <c r="D175" s="17" t="s">
        <v>358</v>
      </c>
      <c r="E175" s="17" t="s">
        <v>358</v>
      </c>
    </row>
    <row r="176" spans="1:5" ht="30">
      <c r="A176" s="13" t="s">
        <v>430</v>
      </c>
      <c r="B176" s="17" t="s">
        <v>358</v>
      </c>
      <c r="C176" s="17" t="s">
        <v>358</v>
      </c>
      <c r="D176" s="17" t="s">
        <v>358</v>
      </c>
      <c r="E176" s="17" t="s">
        <v>358</v>
      </c>
    </row>
    <row r="177" spans="1:5" ht="30">
      <c r="A177" s="13" t="s">
        <v>431</v>
      </c>
      <c r="B177" s="17" t="s">
        <v>358</v>
      </c>
      <c r="C177" s="17" t="s">
        <v>358</v>
      </c>
      <c r="D177" s="17" t="s">
        <v>358</v>
      </c>
      <c r="E177" s="17" t="s">
        <v>358</v>
      </c>
    </row>
    <row r="178" spans="1:5" ht="30">
      <c r="A178" s="13" t="s">
        <v>432</v>
      </c>
      <c r="B178" s="17" t="s">
        <v>358</v>
      </c>
      <c r="C178" s="17" t="s">
        <v>358</v>
      </c>
      <c r="D178" s="17" t="s">
        <v>358</v>
      </c>
      <c r="E178" s="17" t="s">
        <v>358</v>
      </c>
    </row>
    <row r="179" spans="1:5" ht="30">
      <c r="A179" s="13" t="s">
        <v>433</v>
      </c>
      <c r="B179" s="17" t="s">
        <v>358</v>
      </c>
      <c r="C179" s="17" t="s">
        <v>358</v>
      </c>
      <c r="D179" s="17" t="s">
        <v>358</v>
      </c>
      <c r="E179" s="17" t="s">
        <v>358</v>
      </c>
    </row>
    <row r="180" spans="1:5" ht="30">
      <c r="A180" s="13" t="s">
        <v>434</v>
      </c>
      <c r="B180" s="17" t="s">
        <v>358</v>
      </c>
      <c r="C180" s="17" t="s">
        <v>358</v>
      </c>
      <c r="D180" s="17" t="s">
        <v>358</v>
      </c>
      <c r="E180" s="17" t="s">
        <v>358</v>
      </c>
    </row>
    <row r="181" spans="1:5" ht="30">
      <c r="A181" s="13" t="s">
        <v>435</v>
      </c>
      <c r="B181" s="17" t="s">
        <v>358</v>
      </c>
      <c r="C181" s="17" t="s">
        <v>358</v>
      </c>
      <c r="D181" s="17" t="s">
        <v>358</v>
      </c>
      <c r="E181" s="17" t="s">
        <v>358</v>
      </c>
    </row>
    <row r="182" spans="1:5" ht="30">
      <c r="A182" s="13" t="s">
        <v>436</v>
      </c>
      <c r="B182" s="17" t="s">
        <v>358</v>
      </c>
      <c r="C182" s="17" t="s">
        <v>358</v>
      </c>
      <c r="D182" s="17" t="s">
        <v>358</v>
      </c>
      <c r="E182" s="17" t="s">
        <v>358</v>
      </c>
    </row>
    <row r="183" spans="1:5" ht="30">
      <c r="A183" s="13" t="s">
        <v>437</v>
      </c>
      <c r="B183" s="17" t="s">
        <v>358</v>
      </c>
      <c r="C183" s="17" t="s">
        <v>358</v>
      </c>
      <c r="D183" s="17" t="s">
        <v>358</v>
      </c>
      <c r="E183" s="17" t="s">
        <v>358</v>
      </c>
    </row>
    <row r="184" spans="1:5" ht="30">
      <c r="A184" s="13" t="s">
        <v>438</v>
      </c>
      <c r="B184" s="17" t="s">
        <v>358</v>
      </c>
      <c r="C184" s="17" t="s">
        <v>358</v>
      </c>
      <c r="D184" s="17" t="s">
        <v>358</v>
      </c>
      <c r="E184" s="17" t="s">
        <v>358</v>
      </c>
    </row>
    <row r="185" spans="1:5" ht="30">
      <c r="A185" s="13" t="s">
        <v>439</v>
      </c>
      <c r="B185" s="17" t="s">
        <v>358</v>
      </c>
      <c r="C185" s="17" t="s">
        <v>358</v>
      </c>
      <c r="D185" s="17" t="s">
        <v>358</v>
      </c>
      <c r="E185" s="17" t="s">
        <v>358</v>
      </c>
    </row>
    <row r="186" spans="1:5" ht="30">
      <c r="A186" s="13" t="s">
        <v>440</v>
      </c>
      <c r="B186" s="17" t="s">
        <v>358</v>
      </c>
      <c r="C186" s="17" t="s">
        <v>358</v>
      </c>
      <c r="D186" s="17" t="s">
        <v>358</v>
      </c>
      <c r="E186" s="17" t="s">
        <v>358</v>
      </c>
    </row>
    <row r="187" spans="1:5" ht="30">
      <c r="A187" s="13" t="s">
        <v>441</v>
      </c>
      <c r="B187" s="17" t="s">
        <v>358</v>
      </c>
      <c r="C187" s="17" t="s">
        <v>358</v>
      </c>
      <c r="D187" s="17" t="s">
        <v>358</v>
      </c>
      <c r="E187" s="17" t="s">
        <v>358</v>
      </c>
    </row>
    <row r="189" spans="1:5">
      <c r="A189" s="21" t="s">
        <v>385</v>
      </c>
      <c r="B189" s="51" t="s">
        <v>269</v>
      </c>
      <c r="C189" s="51" t="s">
        <v>270</v>
      </c>
      <c r="D189" s="51" t="s">
        <v>271</v>
      </c>
      <c r="E189" s="51" t="s">
        <v>272</v>
      </c>
    </row>
    <row r="190" spans="1:5" ht="30">
      <c r="A190" s="22" t="s">
        <v>535</v>
      </c>
      <c r="B190" s="52"/>
      <c r="C190" s="52"/>
      <c r="D190" s="52"/>
      <c r="E190" s="52"/>
    </row>
    <row r="191" spans="1:5">
      <c r="A191" s="13" t="s">
        <v>331</v>
      </c>
      <c r="B191" s="17">
        <v>0</v>
      </c>
      <c r="C191" s="17">
        <v>0</v>
      </c>
      <c r="D191" s="17">
        <v>1.1000000000000001</v>
      </c>
      <c r="E191" s="17">
        <v>0.3</v>
      </c>
    </row>
    <row r="192" spans="1:5">
      <c r="A192" s="13" t="s">
        <v>337</v>
      </c>
      <c r="B192" s="17">
        <v>0</v>
      </c>
      <c r="C192" s="17">
        <v>0</v>
      </c>
      <c r="D192" s="17">
        <v>0.8</v>
      </c>
      <c r="E192" s="17">
        <v>0.3</v>
      </c>
    </row>
    <row r="193" spans="1:5">
      <c r="A193" s="13" t="s">
        <v>342</v>
      </c>
      <c r="B193" s="17">
        <v>0</v>
      </c>
      <c r="C193" s="17">
        <v>0</v>
      </c>
      <c r="D193" s="17">
        <v>0.8</v>
      </c>
      <c r="E193" s="17">
        <v>0.3</v>
      </c>
    </row>
    <row r="194" spans="1:5">
      <c r="A194" s="13" t="s">
        <v>347</v>
      </c>
      <c r="B194" s="17">
        <v>0</v>
      </c>
      <c r="C194" s="17">
        <v>0</v>
      </c>
      <c r="D194" s="17">
        <v>0.8</v>
      </c>
      <c r="E194" s="17">
        <v>0.3</v>
      </c>
    </row>
    <row r="195" spans="1:5">
      <c r="A195" s="13" t="s">
        <v>352</v>
      </c>
      <c r="B195" s="17">
        <v>0</v>
      </c>
      <c r="C195" s="17">
        <v>0</v>
      </c>
      <c r="D195" s="17">
        <v>0.8</v>
      </c>
      <c r="E195" s="17">
        <v>0.3</v>
      </c>
    </row>
    <row r="196" spans="1:5">
      <c r="A196" s="13" t="s">
        <v>357</v>
      </c>
      <c r="B196" s="17">
        <v>0</v>
      </c>
      <c r="C196" s="17">
        <v>0</v>
      </c>
      <c r="D196" s="17">
        <v>0.8</v>
      </c>
      <c r="E196" s="17">
        <v>0</v>
      </c>
    </row>
    <row r="197" spans="1:5">
      <c r="A197" s="13" t="s">
        <v>392</v>
      </c>
      <c r="B197" s="17">
        <v>0</v>
      </c>
      <c r="C197" s="17">
        <v>0</v>
      </c>
      <c r="D197" s="17">
        <v>0.8</v>
      </c>
      <c r="E197" s="17">
        <v>0</v>
      </c>
    </row>
    <row r="198" spans="1:5">
      <c r="A198" s="13" t="s">
        <v>393</v>
      </c>
      <c r="B198" s="17">
        <v>0</v>
      </c>
      <c r="C198" s="17">
        <v>0</v>
      </c>
      <c r="D198" s="17">
        <v>0.8</v>
      </c>
      <c r="E198" s="17">
        <v>0</v>
      </c>
    </row>
    <row r="199" spans="1:5">
      <c r="A199" s="13" t="s">
        <v>395</v>
      </c>
      <c r="B199" s="17">
        <v>0</v>
      </c>
      <c r="C199" s="17">
        <v>0</v>
      </c>
      <c r="D199" s="17">
        <v>0.8</v>
      </c>
      <c r="E199" s="17">
        <v>0</v>
      </c>
    </row>
    <row r="200" spans="1:5">
      <c r="A200" s="13" t="s">
        <v>396</v>
      </c>
      <c r="B200" s="17">
        <v>0</v>
      </c>
      <c r="C200" s="17">
        <v>0</v>
      </c>
      <c r="D200" s="17">
        <v>0.8</v>
      </c>
      <c r="E200" s="17">
        <v>0</v>
      </c>
    </row>
    <row r="201" spans="1:5">
      <c r="A201" s="13" t="s">
        <v>397</v>
      </c>
      <c r="B201" s="17">
        <v>0</v>
      </c>
      <c r="C201" s="17">
        <v>0</v>
      </c>
      <c r="D201" s="17">
        <v>0.8</v>
      </c>
      <c r="E201" s="17">
        <v>0</v>
      </c>
    </row>
    <row r="202" spans="1:5">
      <c r="A202" s="13" t="s">
        <v>398</v>
      </c>
      <c r="B202" s="17">
        <v>0</v>
      </c>
      <c r="C202" s="17">
        <v>0</v>
      </c>
      <c r="D202" s="17">
        <v>0.8</v>
      </c>
      <c r="E202" s="17">
        <v>0</v>
      </c>
    </row>
    <row r="203" spans="1:5">
      <c r="A203" s="13" t="s">
        <v>399</v>
      </c>
      <c r="B203" s="17">
        <v>0</v>
      </c>
      <c r="C203" s="17">
        <v>0</v>
      </c>
      <c r="D203" s="17">
        <v>0.8</v>
      </c>
      <c r="E203" s="17">
        <v>0</v>
      </c>
    </row>
    <row r="204" spans="1:5">
      <c r="A204" s="13" t="s">
        <v>400</v>
      </c>
      <c r="B204" s="17">
        <v>0</v>
      </c>
      <c r="C204" s="17">
        <v>0</v>
      </c>
      <c r="D204" s="17">
        <v>0.8</v>
      </c>
      <c r="E204" s="17">
        <v>0</v>
      </c>
    </row>
    <row r="205" spans="1:5">
      <c r="A205" s="13" t="s">
        <v>401</v>
      </c>
      <c r="B205" s="17">
        <v>0</v>
      </c>
      <c r="C205" s="17">
        <v>0</v>
      </c>
      <c r="D205" s="17">
        <v>0.8</v>
      </c>
      <c r="E205" s="17">
        <v>0</v>
      </c>
    </row>
    <row r="206" spans="1:5">
      <c r="A206" s="13" t="s">
        <v>402</v>
      </c>
      <c r="B206" s="17">
        <v>0</v>
      </c>
      <c r="C206" s="17">
        <v>0</v>
      </c>
      <c r="D206" s="17">
        <v>0.8</v>
      </c>
      <c r="E206" s="17">
        <v>0</v>
      </c>
    </row>
    <row r="207" spans="1:5">
      <c r="A207" s="13" t="s">
        <v>403</v>
      </c>
      <c r="B207" s="17">
        <v>0</v>
      </c>
      <c r="C207" s="17">
        <v>0</v>
      </c>
      <c r="D207" s="17">
        <v>0.8</v>
      </c>
      <c r="E207" s="17">
        <v>0</v>
      </c>
    </row>
    <row r="208" spans="1:5">
      <c r="A208" s="13" t="s">
        <v>404</v>
      </c>
      <c r="B208" s="17">
        <v>0</v>
      </c>
      <c r="C208" s="17">
        <v>0</v>
      </c>
      <c r="D208" s="17">
        <v>0.8</v>
      </c>
      <c r="E208" s="17">
        <v>0</v>
      </c>
    </row>
    <row r="209" spans="1:5">
      <c r="A209" s="13" t="s">
        <v>405</v>
      </c>
      <c r="B209" s="17">
        <v>0</v>
      </c>
      <c r="C209" s="17">
        <v>0</v>
      </c>
      <c r="D209" s="17">
        <v>0.8</v>
      </c>
      <c r="E209" s="17">
        <v>0</v>
      </c>
    </row>
    <row r="210" spans="1:5">
      <c r="A210" s="13" t="s">
        <v>406</v>
      </c>
      <c r="B210" s="17">
        <v>0</v>
      </c>
      <c r="C210" s="17">
        <v>0</v>
      </c>
      <c r="D210" s="17">
        <v>0.8</v>
      </c>
      <c r="E210" s="17">
        <v>0</v>
      </c>
    </row>
    <row r="211" spans="1:5">
      <c r="A211" s="13" t="s">
        <v>407</v>
      </c>
      <c r="B211" s="17">
        <v>0</v>
      </c>
      <c r="C211" s="17">
        <v>0</v>
      </c>
      <c r="D211" s="17">
        <v>0.8</v>
      </c>
      <c r="E211" s="17">
        <v>0</v>
      </c>
    </row>
    <row r="212" spans="1:5">
      <c r="A212" s="13" t="s">
        <v>408</v>
      </c>
      <c r="B212" s="17">
        <v>0</v>
      </c>
      <c r="C212" s="17">
        <v>0</v>
      </c>
      <c r="D212" s="17">
        <v>0.6</v>
      </c>
      <c r="E212" s="17">
        <v>0</v>
      </c>
    </row>
    <row r="213" spans="1:5">
      <c r="A213" s="13" t="s">
        <v>409</v>
      </c>
      <c r="B213" s="17">
        <v>0</v>
      </c>
      <c r="C213" s="17">
        <v>0</v>
      </c>
      <c r="D213" s="17">
        <v>0.3</v>
      </c>
      <c r="E213" s="17">
        <v>0</v>
      </c>
    </row>
    <row r="214" spans="1:5">
      <c r="A214" s="13" t="s">
        <v>410</v>
      </c>
      <c r="B214" s="17">
        <v>0</v>
      </c>
      <c r="C214" s="17">
        <v>0</v>
      </c>
      <c r="D214" s="17">
        <v>0.3</v>
      </c>
      <c r="E214" s="17">
        <v>0</v>
      </c>
    </row>
    <row r="215" spans="1:5">
      <c r="A215" s="13" t="s">
        <v>411</v>
      </c>
      <c r="B215" s="17">
        <v>0</v>
      </c>
      <c r="C215" s="17">
        <v>0</v>
      </c>
      <c r="D215" s="17">
        <v>0</v>
      </c>
      <c r="E215" s="17">
        <v>0</v>
      </c>
    </row>
    <row r="216" spans="1:5">
      <c r="A216" s="13" t="s">
        <v>412</v>
      </c>
      <c r="B216" s="17">
        <v>0</v>
      </c>
      <c r="C216" s="17">
        <v>0</v>
      </c>
      <c r="D216" s="17">
        <v>0</v>
      </c>
      <c r="E216" s="17">
        <v>0</v>
      </c>
    </row>
    <row r="217" spans="1:5">
      <c r="A217" s="13" t="s">
        <v>413</v>
      </c>
      <c r="B217" s="17">
        <v>0</v>
      </c>
      <c r="C217" s="17">
        <v>0</v>
      </c>
      <c r="D217" s="17">
        <v>0</v>
      </c>
      <c r="E217" s="17">
        <v>0</v>
      </c>
    </row>
    <row r="218" spans="1:5">
      <c r="A218" s="13" t="s">
        <v>414</v>
      </c>
      <c r="B218" s="17">
        <v>0</v>
      </c>
      <c r="C218" s="17">
        <v>0</v>
      </c>
      <c r="D218" s="17">
        <v>0</v>
      </c>
      <c r="E218" s="17">
        <v>0</v>
      </c>
    </row>
    <row r="219" spans="1:5">
      <c r="A219" s="13" t="s">
        <v>415</v>
      </c>
      <c r="B219" s="17">
        <v>0</v>
      </c>
      <c r="C219" s="17">
        <v>0</v>
      </c>
      <c r="D219" s="17">
        <v>0</v>
      </c>
      <c r="E219" s="17">
        <v>0</v>
      </c>
    </row>
    <row r="220" spans="1:5">
      <c r="A220" s="13" t="s">
        <v>416</v>
      </c>
      <c r="B220" s="17">
        <v>0</v>
      </c>
      <c r="C220" s="17">
        <v>0</v>
      </c>
      <c r="D220" s="17">
        <v>0</v>
      </c>
      <c r="E220" s="17">
        <v>0</v>
      </c>
    </row>
    <row r="221" spans="1:5">
      <c r="A221" s="13" t="s">
        <v>417</v>
      </c>
      <c r="B221" s="17">
        <v>0</v>
      </c>
      <c r="C221" s="17">
        <v>0</v>
      </c>
      <c r="D221" s="17">
        <v>0</v>
      </c>
      <c r="E221" s="17">
        <v>0</v>
      </c>
    </row>
    <row r="222" spans="1:5">
      <c r="A222" s="13" t="s">
        <v>418</v>
      </c>
      <c r="B222" s="17">
        <v>0</v>
      </c>
      <c r="C222" s="17">
        <v>0</v>
      </c>
      <c r="D222" s="17">
        <v>0</v>
      </c>
      <c r="E222" s="17">
        <v>0</v>
      </c>
    </row>
    <row r="223" spans="1:5">
      <c r="A223" s="13" t="s">
        <v>419</v>
      </c>
      <c r="B223" s="17">
        <v>0</v>
      </c>
      <c r="C223" s="17">
        <v>0</v>
      </c>
      <c r="D223" s="17">
        <v>0</v>
      </c>
      <c r="E223" s="17">
        <v>0</v>
      </c>
    </row>
    <row r="224" spans="1:5">
      <c r="A224" s="13" t="s">
        <v>420</v>
      </c>
      <c r="B224" s="17">
        <v>0</v>
      </c>
      <c r="C224" s="17">
        <v>0</v>
      </c>
      <c r="D224" s="17">
        <v>0</v>
      </c>
      <c r="E224" s="17">
        <v>0</v>
      </c>
    </row>
    <row r="225" spans="1:5">
      <c r="A225" s="13" t="s">
        <v>421</v>
      </c>
      <c r="B225" s="17">
        <v>0</v>
      </c>
      <c r="C225" s="17">
        <v>0</v>
      </c>
      <c r="D225" s="17">
        <v>0</v>
      </c>
      <c r="E225" s="17">
        <v>0</v>
      </c>
    </row>
    <row r="226" spans="1:5">
      <c r="A226" s="13" t="s">
        <v>422</v>
      </c>
      <c r="B226" s="17">
        <v>0</v>
      </c>
      <c r="C226" s="17">
        <v>0</v>
      </c>
      <c r="D226" s="17">
        <v>0</v>
      </c>
      <c r="E226" s="17">
        <v>0</v>
      </c>
    </row>
    <row r="227" spans="1:5">
      <c r="A227" s="13" t="s">
        <v>423</v>
      </c>
      <c r="B227" s="17">
        <v>0</v>
      </c>
      <c r="C227" s="17">
        <v>0</v>
      </c>
      <c r="D227" s="17">
        <v>0</v>
      </c>
      <c r="E227" s="17">
        <v>0</v>
      </c>
    </row>
    <row r="228" spans="1:5">
      <c r="A228" s="13" t="s">
        <v>424</v>
      </c>
      <c r="B228" s="17">
        <v>0</v>
      </c>
      <c r="C228" s="17">
        <v>0</v>
      </c>
      <c r="D228" s="17">
        <v>0</v>
      </c>
      <c r="E228" s="17">
        <v>0</v>
      </c>
    </row>
    <row r="229" spans="1:5">
      <c r="A229" s="13" t="s">
        <v>425</v>
      </c>
      <c r="B229" s="17">
        <v>0</v>
      </c>
      <c r="C229" s="17">
        <v>0</v>
      </c>
      <c r="D229" s="17">
        <v>0</v>
      </c>
      <c r="E229" s="17">
        <v>0</v>
      </c>
    </row>
    <row r="230" spans="1:5">
      <c r="A230" s="13" t="s">
        <v>426</v>
      </c>
      <c r="B230" s="17">
        <v>0</v>
      </c>
      <c r="C230" s="17">
        <v>0</v>
      </c>
      <c r="D230" s="17">
        <v>0</v>
      </c>
      <c r="E230" s="17">
        <v>0</v>
      </c>
    </row>
    <row r="231" spans="1:5">
      <c r="A231" s="13" t="s">
        <v>427</v>
      </c>
      <c r="B231" s="17">
        <v>0</v>
      </c>
      <c r="C231" s="17">
        <v>0</v>
      </c>
      <c r="D231" s="17">
        <v>0</v>
      </c>
      <c r="E231" s="17">
        <v>0</v>
      </c>
    </row>
    <row r="232" spans="1:5">
      <c r="A232" s="13" t="s">
        <v>428</v>
      </c>
      <c r="B232" s="17">
        <v>0</v>
      </c>
      <c r="C232" s="17">
        <v>0</v>
      </c>
      <c r="D232" s="17">
        <v>0</v>
      </c>
      <c r="E232" s="17">
        <v>0</v>
      </c>
    </row>
    <row r="233" spans="1:5">
      <c r="A233" s="13" t="s">
        <v>429</v>
      </c>
      <c r="B233" s="17">
        <v>0</v>
      </c>
      <c r="C233" s="17">
        <v>0</v>
      </c>
      <c r="D233" s="17">
        <v>0</v>
      </c>
      <c r="E233" s="17">
        <v>0</v>
      </c>
    </row>
    <row r="234" spans="1:5">
      <c r="A234" s="13" t="s">
        <v>430</v>
      </c>
      <c r="B234" s="17">
        <v>0</v>
      </c>
      <c r="C234" s="17">
        <v>0</v>
      </c>
      <c r="D234" s="17">
        <v>0</v>
      </c>
      <c r="E234" s="17">
        <v>0</v>
      </c>
    </row>
    <row r="235" spans="1:5">
      <c r="A235" s="13" t="s">
        <v>431</v>
      </c>
      <c r="B235" s="17">
        <v>0</v>
      </c>
      <c r="C235" s="17">
        <v>0</v>
      </c>
      <c r="D235" s="17">
        <v>0</v>
      </c>
      <c r="E235" s="17">
        <v>0</v>
      </c>
    </row>
    <row r="236" spans="1:5">
      <c r="A236" s="13" t="s">
        <v>432</v>
      </c>
      <c r="B236" s="17">
        <v>0</v>
      </c>
      <c r="C236" s="17">
        <v>0</v>
      </c>
      <c r="D236" s="17">
        <v>0</v>
      </c>
      <c r="E236" s="17">
        <v>0</v>
      </c>
    </row>
    <row r="237" spans="1:5">
      <c r="A237" s="13" t="s">
        <v>433</v>
      </c>
      <c r="B237" s="17">
        <v>0</v>
      </c>
      <c r="C237" s="17">
        <v>0</v>
      </c>
      <c r="D237" s="17">
        <v>0</v>
      </c>
      <c r="E237" s="17">
        <v>0</v>
      </c>
    </row>
    <row r="238" spans="1:5">
      <c r="A238" s="13" t="s">
        <v>434</v>
      </c>
      <c r="B238" s="17">
        <v>0</v>
      </c>
      <c r="C238" s="17">
        <v>0</v>
      </c>
      <c r="D238" s="17">
        <v>0</v>
      </c>
      <c r="E238" s="17">
        <v>0</v>
      </c>
    </row>
    <row r="239" spans="1:5">
      <c r="A239" s="13" t="s">
        <v>435</v>
      </c>
      <c r="B239" s="17">
        <v>0</v>
      </c>
      <c r="C239" s="17">
        <v>0</v>
      </c>
      <c r="D239" s="17">
        <v>0</v>
      </c>
      <c r="E239" s="17">
        <v>0</v>
      </c>
    </row>
    <row r="240" spans="1:5">
      <c r="A240" s="13" t="s">
        <v>436</v>
      </c>
      <c r="B240" s="17">
        <v>0</v>
      </c>
      <c r="C240" s="17">
        <v>0</v>
      </c>
      <c r="D240" s="17">
        <v>0</v>
      </c>
      <c r="E240" s="17">
        <v>0</v>
      </c>
    </row>
    <row r="241" spans="1:9">
      <c r="A241" s="13" t="s">
        <v>437</v>
      </c>
      <c r="B241" s="17">
        <v>0</v>
      </c>
      <c r="C241" s="17">
        <v>0</v>
      </c>
      <c r="D241" s="17">
        <v>0</v>
      </c>
      <c r="E241" s="17">
        <v>0</v>
      </c>
    </row>
    <row r="242" spans="1:9">
      <c r="A242" s="13" t="s">
        <v>438</v>
      </c>
      <c r="B242" s="17">
        <v>0</v>
      </c>
      <c r="C242" s="17">
        <v>0</v>
      </c>
      <c r="D242" s="17">
        <v>0</v>
      </c>
      <c r="E242" s="17">
        <v>0</v>
      </c>
    </row>
    <row r="243" spans="1:9">
      <c r="A243" s="13" t="s">
        <v>439</v>
      </c>
      <c r="B243" s="17">
        <v>0</v>
      </c>
      <c r="C243" s="17">
        <v>0</v>
      </c>
      <c r="D243" s="17">
        <v>0</v>
      </c>
      <c r="E243" s="17">
        <v>0</v>
      </c>
    </row>
    <row r="244" spans="1:9">
      <c r="A244" s="13" t="s">
        <v>440</v>
      </c>
      <c r="B244" s="17">
        <v>0</v>
      </c>
      <c r="C244" s="17">
        <v>0</v>
      </c>
      <c r="D244" s="17">
        <v>0</v>
      </c>
      <c r="E244" s="17">
        <v>0</v>
      </c>
    </row>
    <row r="245" spans="1:9">
      <c r="A245" s="13" t="s">
        <v>441</v>
      </c>
      <c r="B245" s="17">
        <v>0</v>
      </c>
      <c r="C245" s="17">
        <v>0</v>
      </c>
      <c r="D245" s="17">
        <v>0</v>
      </c>
      <c r="E245" s="17">
        <v>0</v>
      </c>
    </row>
    <row r="247" spans="1:9" ht="30" customHeight="1">
      <c r="A247" s="51" t="s">
        <v>540</v>
      </c>
      <c r="B247" s="51" t="s">
        <v>269</v>
      </c>
      <c r="C247" s="51" t="s">
        <v>270</v>
      </c>
      <c r="D247" s="51" t="s">
        <v>271</v>
      </c>
      <c r="E247" s="51" t="s">
        <v>272</v>
      </c>
      <c r="F247" s="58" t="s">
        <v>443</v>
      </c>
      <c r="G247" s="56" t="s">
        <v>362</v>
      </c>
      <c r="H247" s="21" t="s">
        <v>363</v>
      </c>
      <c r="I247" s="21" t="s">
        <v>23</v>
      </c>
    </row>
    <row r="248" spans="1:9" ht="30" hidden="1" customHeight="1">
      <c r="A248" s="52"/>
      <c r="B248" s="52"/>
      <c r="C248" s="52"/>
      <c r="D248" s="52"/>
      <c r="E248" s="52"/>
      <c r="F248" s="52"/>
      <c r="G248" s="52"/>
      <c r="H248" s="22" t="s">
        <v>364</v>
      </c>
      <c r="I248" s="22" t="s">
        <v>365</v>
      </c>
    </row>
    <row r="249" spans="1:9" ht="60" hidden="1" customHeight="1">
      <c r="A249" s="13" t="str">
        <f>Kimutatás!AG9</f>
        <v>2006Budapesti Corvinus Egyetem Gazdálkodástudományi Kar (BCE-GTK)</v>
      </c>
      <c r="B249" s="17">
        <v>0</v>
      </c>
      <c r="C249" s="17">
        <v>0</v>
      </c>
      <c r="D249" s="17">
        <v>0.8</v>
      </c>
      <c r="E249" s="17">
        <v>0</v>
      </c>
      <c r="F249" s="17">
        <v>0.8</v>
      </c>
      <c r="G249" s="17">
        <v>0</v>
      </c>
      <c r="H249" s="17">
        <v>-0.8</v>
      </c>
      <c r="I249" s="17">
        <v>0</v>
      </c>
    </row>
    <row r="250" spans="1:9" ht="75" hidden="1" customHeight="1">
      <c r="A250" s="13" t="str">
        <f>Kimutatás!AG10</f>
        <v>2006Debreceni Egyetem Agrárgazdasági és Vidékfejlesztési Kar (DE-AVK)</v>
      </c>
      <c r="B250" s="17">
        <v>0</v>
      </c>
      <c r="C250" s="17">
        <v>0</v>
      </c>
      <c r="D250" s="17">
        <v>1.1000000000000001</v>
      </c>
      <c r="E250" s="17">
        <v>0</v>
      </c>
      <c r="F250" s="17">
        <v>1.1000000000000001</v>
      </c>
      <c r="G250" s="17">
        <v>1</v>
      </c>
      <c r="H250" s="17">
        <v>-0.1</v>
      </c>
      <c r="I250" s="17">
        <v>-10</v>
      </c>
    </row>
    <row r="251" spans="1:9" ht="60" hidden="1" customHeight="1">
      <c r="A251" s="13" t="str">
        <f>Kimutatás!AG11</f>
        <v>2006Kaposvári Egyetem Gazdaságtudományi Kar (KE-GTK)</v>
      </c>
      <c r="B251" s="17">
        <v>0</v>
      </c>
      <c r="C251" s="17">
        <v>0</v>
      </c>
      <c r="D251" s="17">
        <v>0.8</v>
      </c>
      <c r="E251" s="17">
        <v>0</v>
      </c>
      <c r="F251" s="17">
        <v>0.8</v>
      </c>
      <c r="G251" s="17">
        <v>0</v>
      </c>
      <c r="H251" s="17">
        <v>-0.8</v>
      </c>
      <c r="I251" s="17">
        <v>0</v>
      </c>
    </row>
    <row r="252" spans="1:9" ht="60" hidden="1" customHeight="1">
      <c r="A252" s="13" t="str">
        <f>Kimutatás!AG12</f>
        <v>2006Károly Róbert Főiskola Agrár- és Vidékfejlesztési Kar (KRF-AVK)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</row>
    <row r="253" spans="1:9" ht="45" hidden="1" customHeight="1">
      <c r="A253" s="13" t="str">
        <f>Kimutatás!AG13</f>
        <v>2006Kecskeméti Főiskola Kertészeti Főiskolai Kar (KF-KFK)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</row>
    <row r="254" spans="1:9" ht="90" hidden="1" customHeight="1">
      <c r="A254" s="13" t="str">
        <f>Kimutatás!AG14</f>
        <v>2006Nyugat-magyarországi Egyetem Mezőgazdaság- és Élelmiszertudományi Kar (NYME-MÉK)</v>
      </c>
      <c r="B254" s="17">
        <v>0</v>
      </c>
      <c r="C254" s="17">
        <v>0</v>
      </c>
      <c r="D254" s="17">
        <v>0.8</v>
      </c>
      <c r="E254" s="17">
        <v>0</v>
      </c>
      <c r="F254" s="17">
        <v>0.8</v>
      </c>
      <c r="G254" s="17">
        <v>3</v>
      </c>
      <c r="H254" s="17">
        <v>2.2000000000000002</v>
      </c>
      <c r="I254" s="17">
        <v>73.33</v>
      </c>
    </row>
    <row r="255" spans="1:9" ht="30" hidden="1" customHeight="1">
      <c r="A255" s="13" t="str">
        <f>Kimutatás!AG15</f>
        <v>2006Pannon Egyetem Georgikon Kar (PE-GK)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</row>
    <row r="256" spans="1:9" ht="60" hidden="1" customHeight="1">
      <c r="A256" s="13" t="str">
        <f>Kimutatás!AG16</f>
        <v>2006Szegedi Tudományegyetem Mérnöki Kar (SZTE-MK)</v>
      </c>
      <c r="B256" s="17">
        <v>0</v>
      </c>
      <c r="C256" s="17">
        <v>0</v>
      </c>
      <c r="D256" s="17">
        <v>0.8</v>
      </c>
      <c r="E256" s="17">
        <v>0</v>
      </c>
      <c r="F256" s="17">
        <v>0.8</v>
      </c>
      <c r="G256" s="17">
        <v>0</v>
      </c>
      <c r="H256" s="17">
        <v>-0.8</v>
      </c>
      <c r="I256" s="17">
        <v>0</v>
      </c>
    </row>
    <row r="257" spans="1:9" ht="105">
      <c r="A257" s="13" t="str">
        <f>Kimutatás!AG17</f>
        <v>2006Szent István Egyetem Gazdaság- és Társadalomtudományi Kar (SZIE-GTK)</v>
      </c>
      <c r="B257" s="17">
        <v>0</v>
      </c>
      <c r="C257" s="17">
        <v>0</v>
      </c>
      <c r="D257" s="17">
        <v>0.8</v>
      </c>
      <c r="E257" s="17">
        <v>0</v>
      </c>
      <c r="F257" s="59">
        <v>0.8</v>
      </c>
      <c r="G257" s="57">
        <v>0</v>
      </c>
      <c r="H257" s="17">
        <v>-0.8</v>
      </c>
      <c r="I257" s="17">
        <v>0</v>
      </c>
    </row>
    <row r="258" spans="1:9" ht="75" hidden="1" customHeight="1">
      <c r="A258" s="13" t="str">
        <f>Kimutatás!AG18</f>
        <v>2006Szent István Egyetem Víz- és Környezetgazdálkodási Főiskolai Kar (TSF-MVK)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</row>
    <row r="259" spans="1:9" ht="60" hidden="1" customHeight="1">
      <c r="A259" s="13" t="str">
        <f>Kimutatás!AG19</f>
        <v>2006Szolnoki Főiskola Műszaki és Mezőgazdasági Fakultás (SZF-MMF)</v>
      </c>
      <c r="B259" s="17">
        <v>0</v>
      </c>
      <c r="C259" s="17">
        <v>0</v>
      </c>
      <c r="D259" s="17">
        <v>0.8</v>
      </c>
      <c r="E259" s="17">
        <v>0</v>
      </c>
      <c r="F259" s="17">
        <v>0.8</v>
      </c>
      <c r="G259" s="17">
        <v>0</v>
      </c>
      <c r="H259" s="17">
        <v>-0.8</v>
      </c>
      <c r="I259" s="17">
        <v>0</v>
      </c>
    </row>
    <row r="260" spans="1:9" ht="60" hidden="1" customHeight="1">
      <c r="A260" s="13" t="str">
        <f>Kimutatás!AG20</f>
        <v>2007Budapesti Corvinus Egyetem Gazdálkodástudományi Kar (BCE-GTK)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</row>
    <row r="261" spans="1:9" ht="75" hidden="1" customHeight="1">
      <c r="A261" s="13" t="str">
        <f>Kimutatás!AG21</f>
        <v>2007Debreceni Egyetem Agrárgazdasági és Vidékfejlesztési Kar (DE-AVK)</v>
      </c>
      <c r="B261" s="17">
        <v>0</v>
      </c>
      <c r="C261" s="17">
        <v>0</v>
      </c>
      <c r="D261" s="17">
        <v>0.8</v>
      </c>
      <c r="E261" s="17">
        <v>0</v>
      </c>
      <c r="F261" s="17">
        <v>0.8</v>
      </c>
      <c r="G261" s="17">
        <v>0</v>
      </c>
      <c r="H261" s="17">
        <v>-0.8</v>
      </c>
      <c r="I261" s="17">
        <v>0</v>
      </c>
    </row>
    <row r="262" spans="1:9" ht="60" hidden="1" customHeight="1">
      <c r="A262" s="13" t="str">
        <f>Kimutatás!AG22</f>
        <v>2007Kaposvári Egyetem Gazdaságtudományi Kar (KE-GTK)</v>
      </c>
      <c r="B262" s="17">
        <v>0</v>
      </c>
      <c r="C262" s="17">
        <v>0</v>
      </c>
      <c r="D262" s="17">
        <v>0.8</v>
      </c>
      <c r="E262" s="17">
        <v>0</v>
      </c>
      <c r="F262" s="17">
        <v>0.8</v>
      </c>
      <c r="G262" s="17">
        <v>0</v>
      </c>
      <c r="H262" s="17">
        <v>-0.8</v>
      </c>
      <c r="I262" s="17">
        <v>0</v>
      </c>
    </row>
    <row r="263" spans="1:9" ht="60" hidden="1" customHeight="1">
      <c r="A263" s="13" t="str">
        <f>Kimutatás!AG23</f>
        <v>2007Károly Róbert Főiskola Agrár- és Vidékfejlesztési Kar (KRF-AVK)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</row>
    <row r="264" spans="1:9" ht="45" hidden="1" customHeight="1">
      <c r="A264" s="13" t="str">
        <f>Kimutatás!AG24</f>
        <v>2007Kecskeméti Főiskola Kertészeti Főiskolai Kar (KF-KFK)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</row>
    <row r="265" spans="1:9" ht="90" hidden="1" customHeight="1">
      <c r="A265" s="13" t="str">
        <f>Kimutatás!AG25</f>
        <v>2007Nyugat-magyarországi Egyetem Mezőgazdaság- és Élelmiszertudományi Kar (NYME-MÉK)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</row>
    <row r="266" spans="1:9" ht="30" hidden="1" customHeight="1">
      <c r="A266" s="13" t="str">
        <f>Kimutatás!AG26</f>
        <v>2007Pannon Egyetem Georgikon Kar (PE-GK)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</row>
    <row r="267" spans="1:9" ht="60" hidden="1" customHeight="1">
      <c r="A267" s="13" t="str">
        <f>Kimutatás!AG27</f>
        <v>2007Szegedi Tudományegyetem Mérnöki Kar (SZTE-MK)</v>
      </c>
      <c r="B267" s="17">
        <v>0</v>
      </c>
      <c r="C267" s="17">
        <v>0</v>
      </c>
      <c r="D267" s="17">
        <v>0.8</v>
      </c>
      <c r="E267" s="17">
        <v>0</v>
      </c>
      <c r="F267" s="17">
        <v>0.8</v>
      </c>
      <c r="G267" s="17">
        <v>0</v>
      </c>
      <c r="H267" s="17">
        <v>-0.8</v>
      </c>
      <c r="I267" s="17">
        <v>0</v>
      </c>
    </row>
    <row r="268" spans="1:9" ht="105">
      <c r="A268" s="13" t="str">
        <f>Kimutatás!AG28</f>
        <v>2007Szent István Egyetem Gazdaság- és Társadalomtudományi Kar (SZIE-GTK)</v>
      </c>
      <c r="B268" s="17">
        <v>0</v>
      </c>
      <c r="C268" s="17">
        <v>0</v>
      </c>
      <c r="D268" s="17">
        <v>0.6</v>
      </c>
      <c r="E268" s="17">
        <v>0</v>
      </c>
      <c r="F268" s="59">
        <v>0.6</v>
      </c>
      <c r="G268" s="57">
        <v>0</v>
      </c>
      <c r="H268" s="17">
        <v>-0.6</v>
      </c>
      <c r="I268" s="17">
        <v>0</v>
      </c>
    </row>
    <row r="269" spans="1:9" ht="75" hidden="1" customHeight="1">
      <c r="A269" s="13" t="str">
        <f>Kimutatás!AG29</f>
        <v>2007Szent István Egyetem Víz- és Környezetgazdálkodási Főiskolai Kar (TSF-MVK)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</row>
    <row r="270" spans="1:9" ht="60" hidden="1" customHeight="1">
      <c r="A270" s="13" t="str">
        <f>Kimutatás!AG30</f>
        <v>2007Szolnoki Főiskola Műszaki és Mezőgazdasági Fakultás (SZF-MMF)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</row>
    <row r="271" spans="1:9" ht="60" hidden="1" customHeight="1">
      <c r="A271" s="13" t="str">
        <f>Kimutatás!AG31</f>
        <v>2008Budapesti Corvinus Egyetem Gazdálkodástudományi Kar (BCE-GTK)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</row>
    <row r="272" spans="1:9" ht="75" hidden="1" customHeight="1">
      <c r="A272" s="13" t="str">
        <f>Kimutatás!AG32</f>
        <v>2008Debreceni Egyetem Agrárgazdasági és Vidékfejlesztési Kar (DE-AVK)</v>
      </c>
      <c r="B272" s="17">
        <v>0</v>
      </c>
      <c r="C272" s="17">
        <v>0</v>
      </c>
      <c r="D272" s="17">
        <v>0.8</v>
      </c>
      <c r="E272" s="17">
        <v>0</v>
      </c>
      <c r="F272" s="17">
        <v>0.8</v>
      </c>
      <c r="G272" s="17">
        <v>0</v>
      </c>
      <c r="H272" s="17">
        <v>-0.8</v>
      </c>
      <c r="I272" s="17">
        <v>0</v>
      </c>
    </row>
    <row r="273" spans="1:9" ht="60" hidden="1" customHeight="1">
      <c r="A273" s="13" t="str">
        <f>Kimutatás!AG33</f>
        <v>2008Kaposvári Egyetem Gazdaságtudományi Kar (KE-GTK)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</row>
    <row r="274" spans="1:9" ht="60" hidden="1" customHeight="1">
      <c r="A274" s="13" t="str">
        <f>Kimutatás!AG34</f>
        <v>2008Károly Róbert Főiskola Agrár- és Vidékfejlesztési Kar (KRF-AVK)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</row>
    <row r="275" spans="1:9" ht="45" hidden="1" customHeight="1">
      <c r="A275" s="13" t="str">
        <f>Kimutatás!AG35</f>
        <v>2008Kecskeméti Főiskola Kertészeti Főiskolai Kar (KF-KFK)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</row>
    <row r="276" spans="1:9" ht="90" hidden="1" customHeight="1">
      <c r="A276" s="13" t="str">
        <f>Kimutatás!AG36</f>
        <v>2008Nyugat-magyarországi Egyetem Mezőgazdaság- és Élelmiszertudományi Kar (NYME-MÉK)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</row>
    <row r="277" spans="1:9" ht="30" hidden="1" customHeight="1">
      <c r="A277" s="13" t="str">
        <f>Kimutatás!AG37</f>
        <v>2008Pannon Egyetem Georgikon Kar (PE-GK)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</row>
    <row r="278" spans="1:9" ht="60" hidden="1" customHeight="1">
      <c r="A278" s="13" t="str">
        <f>Kimutatás!AG38</f>
        <v>2008Szegedi Tudományegyetem Mérnöki Kar (SZTE-MK)</v>
      </c>
      <c r="B278" s="17">
        <v>0</v>
      </c>
      <c r="C278" s="17">
        <v>0</v>
      </c>
      <c r="D278" s="17">
        <v>0.3</v>
      </c>
      <c r="E278" s="17">
        <v>0</v>
      </c>
      <c r="F278" s="17">
        <v>0.3</v>
      </c>
      <c r="G278" s="17">
        <v>0</v>
      </c>
      <c r="H278" s="17">
        <v>-0.3</v>
      </c>
      <c r="I278" s="17">
        <v>0</v>
      </c>
    </row>
    <row r="279" spans="1:9" ht="105">
      <c r="A279" s="13" t="str">
        <f>Kimutatás!AG39</f>
        <v>2008Szent István Egyetem Gazdaság- és Társadalomtudományi Kar (SZIE-GTK)</v>
      </c>
      <c r="B279" s="17">
        <v>0</v>
      </c>
      <c r="C279" s="17">
        <v>0</v>
      </c>
      <c r="D279" s="17">
        <v>0</v>
      </c>
      <c r="E279" s="17">
        <v>0</v>
      </c>
      <c r="F279" s="59">
        <v>0</v>
      </c>
      <c r="G279" s="57">
        <v>0</v>
      </c>
      <c r="H279" s="17">
        <v>0</v>
      </c>
      <c r="I279" s="17">
        <v>0</v>
      </c>
    </row>
    <row r="280" spans="1:9" ht="75" hidden="1" customHeight="1">
      <c r="A280" s="13" t="str">
        <f>Kimutatás!AG40</f>
        <v>2008Szent István Egyetem Víz- és Környezetgazdálkodási Főiskolai Kar (TSF-MVK)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</row>
    <row r="281" spans="1:9" ht="60" hidden="1" customHeight="1">
      <c r="A281" s="13" t="str">
        <f>Kimutatás!AG41</f>
        <v>2008Szolnoki Főiskola Műszaki és Mezőgazdasági Fakultás (SZF-MMF)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</row>
    <row r="282" spans="1:9" ht="60" hidden="1" customHeight="1">
      <c r="A282" s="13" t="str">
        <f>Kimutatás!AG42</f>
        <v>2009Budapesti Corvinus Egyetem Gazdálkodástudományi Kar (BCE-GTK)</v>
      </c>
      <c r="B282" s="17">
        <v>0</v>
      </c>
      <c r="C282" s="17">
        <v>0</v>
      </c>
      <c r="D282" s="17">
        <v>0.8</v>
      </c>
      <c r="E282" s="17">
        <v>0</v>
      </c>
      <c r="F282" s="17">
        <v>0.8</v>
      </c>
      <c r="G282" s="17">
        <v>0</v>
      </c>
      <c r="H282" s="17">
        <v>-0.8</v>
      </c>
      <c r="I282" s="17">
        <v>0</v>
      </c>
    </row>
    <row r="283" spans="1:9" ht="75" hidden="1" customHeight="1">
      <c r="A283" s="13" t="str">
        <f>Kimutatás!AG43</f>
        <v>2009Debreceni Egyetem Gazdálkodástudományi és Vidékfejlesztési Kar (DE-GVK)</v>
      </c>
      <c r="B283" s="17">
        <v>0</v>
      </c>
      <c r="C283" s="17">
        <v>0</v>
      </c>
      <c r="D283" s="17">
        <v>0.8</v>
      </c>
      <c r="E283" s="17">
        <v>0</v>
      </c>
      <c r="F283" s="17">
        <v>0.8</v>
      </c>
      <c r="G283" s="17">
        <v>0</v>
      </c>
      <c r="H283" s="17">
        <v>-0.8</v>
      </c>
      <c r="I283" s="17">
        <v>0</v>
      </c>
    </row>
    <row r="284" spans="1:9" ht="60" hidden="1" customHeight="1">
      <c r="A284" s="13" t="str">
        <f>Kimutatás!AG44</f>
        <v>2009Kaposvári Egyetem Gazdaságtudományi Kar (KE-GTK)</v>
      </c>
      <c r="B284" s="17">
        <v>0</v>
      </c>
      <c r="C284" s="17">
        <v>0</v>
      </c>
      <c r="D284" s="17">
        <v>0.3</v>
      </c>
      <c r="E284" s="17">
        <v>0</v>
      </c>
      <c r="F284" s="17">
        <v>0.3</v>
      </c>
      <c r="G284" s="17">
        <v>1</v>
      </c>
      <c r="H284" s="17">
        <v>0.7</v>
      </c>
      <c r="I284" s="17">
        <v>70</v>
      </c>
    </row>
    <row r="285" spans="1:9" ht="90" hidden="1" customHeight="1">
      <c r="A285" s="13" t="str">
        <f>Kimutatás!AG45</f>
        <v>2009Károly Róbert Főiskola Természeti Erőforrás-gazdálkodási és Vidékfejlesztési Kar (KRF-TVK)</v>
      </c>
      <c r="B285" s="17">
        <v>0</v>
      </c>
      <c r="C285" s="17">
        <v>0</v>
      </c>
      <c r="D285" s="17">
        <v>0</v>
      </c>
      <c r="E285" s="17">
        <v>0.3</v>
      </c>
      <c r="F285" s="17">
        <v>0.3</v>
      </c>
      <c r="G285" s="17">
        <v>0</v>
      </c>
      <c r="H285" s="17">
        <v>-0.3</v>
      </c>
      <c r="I285" s="17">
        <v>0</v>
      </c>
    </row>
    <row r="286" spans="1:9" ht="45" hidden="1" customHeight="1">
      <c r="A286" s="13" t="str">
        <f>Kimutatás!AG46</f>
        <v>2009Kecskeméti Főiskola Kertészeti Főiskolai Kar (KF-KFK)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</row>
    <row r="287" spans="1:9" ht="90" hidden="1" customHeight="1">
      <c r="A287" s="13" t="str">
        <f>Kimutatás!AG47</f>
        <v>2009Nyugat-magyarországi Egyetem Mezőgazdaság- és Élelmiszertudományi Kar (NYME-MÉK)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</row>
    <row r="288" spans="1:9" ht="30" hidden="1" customHeight="1">
      <c r="A288" s="13" t="str">
        <f>Kimutatás!AG48</f>
        <v>2009Pannon Egyetem Georgikon Kar (PE-GK)</v>
      </c>
      <c r="B288" s="17">
        <v>0</v>
      </c>
      <c r="C288" s="17">
        <v>0</v>
      </c>
      <c r="D288" s="17">
        <v>0.8</v>
      </c>
      <c r="E288" s="17">
        <v>0</v>
      </c>
      <c r="F288" s="17">
        <v>0.8</v>
      </c>
      <c r="G288" s="17">
        <v>0</v>
      </c>
      <c r="H288" s="17">
        <v>-0.8</v>
      </c>
      <c r="I288" s="17">
        <v>0</v>
      </c>
    </row>
    <row r="289" spans="1:9" ht="60" hidden="1" customHeight="1">
      <c r="A289" s="13" t="str">
        <f>Kimutatás!AG49</f>
        <v>2009Szegedi Tudományegyetem Mérnöki Kar (SZTE-MK)</v>
      </c>
      <c r="B289" s="17">
        <v>0</v>
      </c>
      <c r="C289" s="17">
        <v>0</v>
      </c>
      <c r="D289" s="17">
        <v>0.8</v>
      </c>
      <c r="E289" s="17">
        <v>0</v>
      </c>
      <c r="F289" s="17">
        <v>0.8</v>
      </c>
      <c r="G289" s="17">
        <v>0</v>
      </c>
      <c r="H289" s="17">
        <v>-0.8</v>
      </c>
      <c r="I289" s="17">
        <v>0</v>
      </c>
    </row>
    <row r="290" spans="1:9" ht="105">
      <c r="A290" s="13" t="str">
        <f>Kimutatás!AG50</f>
        <v>2009Szent István Egyetem Gazdaság- és Társadalomtudományi Kar (SZIE-GTK)</v>
      </c>
      <c r="B290" s="17">
        <v>0</v>
      </c>
      <c r="C290" s="17">
        <v>0</v>
      </c>
      <c r="D290" s="17">
        <v>0.8</v>
      </c>
      <c r="E290" s="17">
        <v>0</v>
      </c>
      <c r="F290" s="59">
        <v>0.8</v>
      </c>
      <c r="G290" s="57">
        <v>0</v>
      </c>
      <c r="H290" s="17">
        <v>-0.8</v>
      </c>
      <c r="I290" s="17">
        <v>0</v>
      </c>
    </row>
    <row r="291" spans="1:9" ht="60" hidden="1" customHeight="1">
      <c r="A291" s="13" t="str">
        <f>Kimutatás!AG51</f>
        <v>2009Szent István Egyetem Víz- és Környezetgazdálkodási Kar (SZIE-VKK)</v>
      </c>
      <c r="B291" s="17">
        <v>0</v>
      </c>
      <c r="C291" s="17">
        <v>0</v>
      </c>
      <c r="D291" s="17">
        <v>0</v>
      </c>
      <c r="E291" s="17">
        <v>0.3</v>
      </c>
      <c r="F291" s="17">
        <v>0.3</v>
      </c>
      <c r="G291" s="17">
        <v>1</v>
      </c>
      <c r="H291" s="17">
        <v>0.7</v>
      </c>
      <c r="I291" s="17">
        <v>70</v>
      </c>
    </row>
    <row r="292" spans="1:9" ht="60" hidden="1" customHeight="1">
      <c r="A292" s="13" t="str">
        <f>Kimutatás!AG52</f>
        <v>2009Szolnoki Főiskola Műszaki és Mezőgazdasági Fakultás (SZF-MMF)</v>
      </c>
      <c r="B292" s="17">
        <v>0</v>
      </c>
      <c r="C292" s="17">
        <v>0</v>
      </c>
      <c r="D292" s="17">
        <v>0</v>
      </c>
      <c r="E292" s="17">
        <v>0.3</v>
      </c>
      <c r="F292" s="17">
        <v>0.3</v>
      </c>
      <c r="G292" s="17">
        <v>0</v>
      </c>
      <c r="H292" s="17">
        <v>-0.3</v>
      </c>
      <c r="I292" s="17">
        <v>0</v>
      </c>
    </row>
    <row r="293" spans="1:9" ht="60" hidden="1" customHeight="1">
      <c r="A293" s="13" t="str">
        <f>Kimutatás!AG53</f>
        <v>2010Budapesti Corvinus Egyetem Gazdálkodástudományi Kar (BCE-GTK)</v>
      </c>
      <c r="B293" s="17">
        <v>0</v>
      </c>
      <c r="C293" s="17">
        <v>0</v>
      </c>
      <c r="D293" s="17">
        <v>0.8</v>
      </c>
      <c r="E293" s="17">
        <v>0</v>
      </c>
      <c r="F293" s="17">
        <v>0.8</v>
      </c>
      <c r="G293" s="17">
        <v>0</v>
      </c>
      <c r="H293" s="17">
        <v>-0.8</v>
      </c>
      <c r="I293" s="17">
        <v>0</v>
      </c>
    </row>
    <row r="294" spans="1:9" ht="75" hidden="1" customHeight="1">
      <c r="A294" s="13" t="str">
        <f>Kimutatás!AG54</f>
        <v>2010Debreceni Egyetem Gazdálkodástudományi és Vidékfejlesztési Kar (DE-GVK)</v>
      </c>
      <c r="B294" s="17">
        <v>0</v>
      </c>
      <c r="C294" s="17">
        <v>0</v>
      </c>
      <c r="D294" s="17">
        <v>0.8</v>
      </c>
      <c r="E294" s="17">
        <v>0</v>
      </c>
      <c r="F294" s="17">
        <v>0.8</v>
      </c>
      <c r="G294" s="17">
        <v>0</v>
      </c>
      <c r="H294" s="17">
        <v>-0.8</v>
      </c>
      <c r="I294" s="17">
        <v>0</v>
      </c>
    </row>
    <row r="295" spans="1:9" ht="60" hidden="1" customHeight="1">
      <c r="A295" s="13" t="str">
        <f>Kimutatás!AG55</f>
        <v>2010Kaposvári Egyetem Gazdaságtudományi Kar (KE-GTK)</v>
      </c>
      <c r="B295" s="17">
        <v>0</v>
      </c>
      <c r="C295" s="17">
        <v>0</v>
      </c>
      <c r="D295" s="17">
        <v>0.6</v>
      </c>
      <c r="E295" s="17">
        <v>0</v>
      </c>
      <c r="F295" s="17">
        <v>0.6</v>
      </c>
      <c r="G295" s="17">
        <v>2</v>
      </c>
      <c r="H295" s="17">
        <v>1.4</v>
      </c>
      <c r="I295" s="17">
        <v>70</v>
      </c>
    </row>
    <row r="296" spans="1:9" ht="90" hidden="1" customHeight="1">
      <c r="A296" s="13" t="str">
        <f>Kimutatás!AG56</f>
        <v>2010Károly Róbert Főiskola Természeti Erőforrás-gazdálkodási és Vidékfejlesztési Kar (KRF-TVK)</v>
      </c>
      <c r="B296" s="17">
        <v>0</v>
      </c>
      <c r="C296" s="17">
        <v>0</v>
      </c>
      <c r="D296" s="17">
        <v>0</v>
      </c>
      <c r="E296" s="17">
        <v>0.3</v>
      </c>
      <c r="F296" s="17">
        <v>0.3</v>
      </c>
      <c r="G296" s="17">
        <v>0</v>
      </c>
      <c r="H296" s="17">
        <v>-0.3</v>
      </c>
      <c r="I296" s="17">
        <v>0</v>
      </c>
    </row>
    <row r="297" spans="1:9" ht="45" hidden="1" customHeight="1">
      <c r="A297" s="13" t="str">
        <f>Kimutatás!AG57</f>
        <v>2010Kecskeméti Főiskola Kertészeti Főiskolai Kar (KF-KFK)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</row>
    <row r="298" spans="1:9" ht="90" hidden="1" customHeight="1">
      <c r="A298" s="13" t="str">
        <f>Kimutatás!AG58</f>
        <v>2010Nyugat-magyarországi Egyetem Mezőgazdaság- és Élelmiszertudományi Kar (NYME-MÉK)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</row>
    <row r="299" spans="1:9" ht="30" hidden="1" customHeight="1">
      <c r="A299" s="13" t="str">
        <f>Kimutatás!AG59</f>
        <v>2010Pannon Egyetem Georgikon Kar (PE-GK)</v>
      </c>
      <c r="B299" s="17">
        <v>0</v>
      </c>
      <c r="C299" s="17">
        <v>0</v>
      </c>
      <c r="D299" s="17">
        <v>0.8</v>
      </c>
      <c r="E299" s="17">
        <v>0</v>
      </c>
      <c r="F299" s="17">
        <v>0.8</v>
      </c>
      <c r="G299" s="17">
        <v>0</v>
      </c>
      <c r="H299" s="17">
        <v>-0.8</v>
      </c>
      <c r="I299" s="17">
        <v>0</v>
      </c>
    </row>
    <row r="300" spans="1:9" ht="60" hidden="1" customHeight="1">
      <c r="A300" s="13" t="str">
        <f>Kimutatás!AG60</f>
        <v>2010Szegedi Tudományegyetem Mérnöki Kar (SZTE-MK)</v>
      </c>
      <c r="B300" s="17">
        <v>0</v>
      </c>
      <c r="C300" s="17">
        <v>0</v>
      </c>
      <c r="D300" s="17">
        <v>0.8</v>
      </c>
      <c r="E300" s="17">
        <v>0</v>
      </c>
      <c r="F300" s="17">
        <v>0.8</v>
      </c>
      <c r="G300" s="17">
        <v>0</v>
      </c>
      <c r="H300" s="17">
        <v>-0.8</v>
      </c>
      <c r="I300" s="17">
        <v>0</v>
      </c>
    </row>
    <row r="301" spans="1:9" ht="105">
      <c r="A301" s="13" t="str">
        <f>Kimutatás!AG61</f>
        <v>2010Szent István Egyetem Gazdaság- és Társadalomtudományi Kar (SZIE-GTK)</v>
      </c>
      <c r="B301" s="17">
        <v>0</v>
      </c>
      <c r="C301" s="17">
        <v>0</v>
      </c>
      <c r="D301" s="17">
        <v>0.8</v>
      </c>
      <c r="E301" s="17">
        <v>0</v>
      </c>
      <c r="F301" s="59">
        <v>0.8</v>
      </c>
      <c r="G301" s="57">
        <v>0</v>
      </c>
      <c r="H301" s="17">
        <v>-0.8</v>
      </c>
      <c r="I301" s="17">
        <v>0</v>
      </c>
    </row>
    <row r="302" spans="1:9" ht="60" hidden="1" customHeight="1">
      <c r="A302" s="13" t="str">
        <f>Kimutatás!AG62</f>
        <v>2010Szent István Egyetem Víz- és Környezetgazdálkodási Kar (SZIE-VKK)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</row>
    <row r="303" spans="1:9" ht="60" hidden="1" customHeight="1">
      <c r="A303" s="13" t="str">
        <f>Kimutatás!AG63</f>
        <v>2010Szolnoki Főiskola Műszaki és Mezőgazdasági Fakultás (SZF-MMF)</v>
      </c>
      <c r="B303" s="17">
        <v>0</v>
      </c>
      <c r="C303" s="17">
        <v>0</v>
      </c>
      <c r="D303" s="17">
        <v>0</v>
      </c>
      <c r="E303" s="17">
        <v>0.3</v>
      </c>
      <c r="F303" s="17">
        <v>0.3</v>
      </c>
      <c r="G303" s="17">
        <v>0</v>
      </c>
      <c r="H303" s="17">
        <v>-0.3</v>
      </c>
      <c r="I303" s="17">
        <v>0</v>
      </c>
    </row>
  </sheetData>
  <autoFilter ref="A247:I303">
    <filterColumn colId="0">
      <customFilters>
        <customFilter val="*SZIE-GTK*"/>
      </customFilters>
    </filterColumn>
  </autoFilter>
  <mergeCells count="25">
    <mergeCell ref="F247:F248"/>
    <mergeCell ref="G247:G248"/>
    <mergeCell ref="B189:B190"/>
    <mergeCell ref="C189:C190"/>
    <mergeCell ref="D189:D190"/>
    <mergeCell ref="E189:E190"/>
    <mergeCell ref="A247:A248"/>
    <mergeCell ref="B247:B248"/>
    <mergeCell ref="C247:C248"/>
    <mergeCell ref="D247:D248"/>
    <mergeCell ref="E247:E248"/>
    <mergeCell ref="C73:C74"/>
    <mergeCell ref="D73:D74"/>
    <mergeCell ref="E73:E74"/>
    <mergeCell ref="F73:F74"/>
    <mergeCell ref="B131:B132"/>
    <mergeCell ref="C131:C132"/>
    <mergeCell ref="D131:D132"/>
    <mergeCell ref="E131:E132"/>
    <mergeCell ref="B73:B74"/>
    <mergeCell ref="A6:A16"/>
    <mergeCell ref="A17:A27"/>
    <mergeCell ref="A28:A38"/>
    <mergeCell ref="A39:A49"/>
    <mergeCell ref="A50:A60"/>
  </mergeCell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J244"/>
  <sheetViews>
    <sheetView topLeftCell="A182" workbookViewId="0">
      <selection activeCell="M185" sqref="M185"/>
    </sheetView>
  </sheetViews>
  <sheetFormatPr defaultRowHeight="15"/>
  <cols>
    <col min="1" max="1" width="38.7109375" customWidth="1"/>
  </cols>
  <sheetData>
    <row r="1" spans="1:6" ht="18">
      <c r="A1" s="12" t="s">
        <v>372</v>
      </c>
    </row>
    <row r="3" spans="1:6">
      <c r="A3" s="13" t="s">
        <v>373</v>
      </c>
      <c r="B3" s="14" t="s">
        <v>258</v>
      </c>
    </row>
    <row r="4" spans="1:6" ht="30">
      <c r="A4" s="13" t="s">
        <v>374</v>
      </c>
      <c r="B4" s="14" t="s">
        <v>541</v>
      </c>
    </row>
    <row r="5" spans="1:6">
      <c r="A5" s="13" t="s">
        <v>376</v>
      </c>
      <c r="B5" s="14">
        <v>55</v>
      </c>
    </row>
    <row r="6" spans="1:6">
      <c r="A6" s="13" t="s">
        <v>377</v>
      </c>
      <c r="B6" s="14">
        <v>4</v>
      </c>
    </row>
    <row r="7" spans="1:6">
      <c r="A7" s="13" t="s">
        <v>378</v>
      </c>
      <c r="B7" s="14">
        <v>55</v>
      </c>
    </row>
    <row r="8" spans="1:6">
      <c r="A8" s="13" t="s">
        <v>379</v>
      </c>
      <c r="B8" s="14">
        <v>100</v>
      </c>
    </row>
    <row r="9" spans="1:6" ht="75">
      <c r="A9" s="13" t="s">
        <v>380</v>
      </c>
      <c r="B9" s="14" t="s">
        <v>542</v>
      </c>
    </row>
    <row r="11" spans="1:6">
      <c r="A11" s="21" t="s">
        <v>382</v>
      </c>
      <c r="B11" s="51" t="s">
        <v>269</v>
      </c>
      <c r="C11" s="51" t="s">
        <v>270</v>
      </c>
      <c r="D11" s="51" t="s">
        <v>271</v>
      </c>
      <c r="E11" s="51" t="s">
        <v>272</v>
      </c>
      <c r="F11" s="51" t="s">
        <v>384</v>
      </c>
    </row>
    <row r="12" spans="1:6">
      <c r="A12" s="22" t="s">
        <v>543</v>
      </c>
      <c r="B12" s="52"/>
      <c r="C12" s="52"/>
      <c r="D12" s="52"/>
      <c r="E12" s="52"/>
      <c r="F12" s="52"/>
    </row>
    <row r="13" spans="1:6">
      <c r="A13" s="13" t="s">
        <v>275</v>
      </c>
      <c r="B13" s="17">
        <v>10</v>
      </c>
      <c r="C13" s="17">
        <v>31</v>
      </c>
      <c r="D13" s="17">
        <v>17</v>
      </c>
      <c r="E13" s="17">
        <v>9</v>
      </c>
      <c r="F13" s="17">
        <v>100</v>
      </c>
    </row>
    <row r="14" spans="1:6">
      <c r="A14" s="13" t="s">
        <v>276</v>
      </c>
      <c r="B14" s="17">
        <v>1</v>
      </c>
      <c r="C14" s="17">
        <v>34</v>
      </c>
      <c r="D14" s="17">
        <v>1</v>
      </c>
      <c r="E14" s="17">
        <v>25</v>
      </c>
      <c r="F14" s="17">
        <v>101</v>
      </c>
    </row>
    <row r="15" spans="1:6">
      <c r="A15" s="13" t="s">
        <v>277</v>
      </c>
      <c r="B15" s="17">
        <v>21</v>
      </c>
      <c r="C15" s="17">
        <v>48</v>
      </c>
      <c r="D15" s="17">
        <v>9</v>
      </c>
      <c r="E15" s="17">
        <v>52</v>
      </c>
      <c r="F15" s="17">
        <v>100</v>
      </c>
    </row>
    <row r="16" spans="1:6">
      <c r="A16" s="13" t="s">
        <v>278</v>
      </c>
      <c r="B16" s="17">
        <v>21</v>
      </c>
      <c r="C16" s="17">
        <v>51</v>
      </c>
      <c r="D16" s="17">
        <v>34</v>
      </c>
      <c r="E16" s="17">
        <v>42</v>
      </c>
      <c r="F16" s="17">
        <v>100</v>
      </c>
    </row>
    <row r="17" spans="1:6">
      <c r="A17" s="13" t="s">
        <v>279</v>
      </c>
      <c r="B17" s="17">
        <v>21</v>
      </c>
      <c r="C17" s="17">
        <v>46</v>
      </c>
      <c r="D17" s="17">
        <v>27</v>
      </c>
      <c r="E17" s="17">
        <v>39</v>
      </c>
      <c r="F17" s="17">
        <v>100</v>
      </c>
    </row>
    <row r="18" spans="1:6">
      <c r="A18" s="13" t="s">
        <v>280</v>
      </c>
      <c r="B18" s="17">
        <v>21</v>
      </c>
      <c r="C18" s="17">
        <v>47</v>
      </c>
      <c r="D18" s="17">
        <v>21</v>
      </c>
      <c r="E18" s="17">
        <v>49</v>
      </c>
      <c r="F18" s="17">
        <v>103</v>
      </c>
    </row>
    <row r="19" spans="1:6">
      <c r="A19" s="13" t="s">
        <v>281</v>
      </c>
      <c r="B19" s="17">
        <v>21</v>
      </c>
      <c r="C19" s="17">
        <v>43</v>
      </c>
      <c r="D19" s="17">
        <v>38</v>
      </c>
      <c r="E19" s="17">
        <v>41</v>
      </c>
      <c r="F19" s="17">
        <v>100</v>
      </c>
    </row>
    <row r="20" spans="1:6">
      <c r="A20" s="13" t="s">
        <v>282</v>
      </c>
      <c r="B20" s="17">
        <v>10</v>
      </c>
      <c r="C20" s="17">
        <v>45</v>
      </c>
      <c r="D20" s="17">
        <v>12</v>
      </c>
      <c r="E20" s="17">
        <v>46</v>
      </c>
      <c r="F20" s="17">
        <v>100</v>
      </c>
    </row>
    <row r="21" spans="1:6">
      <c r="A21" s="13" t="s">
        <v>283</v>
      </c>
      <c r="B21" s="17">
        <v>21</v>
      </c>
      <c r="C21" s="17">
        <v>32</v>
      </c>
      <c r="D21" s="17">
        <v>14</v>
      </c>
      <c r="E21" s="17">
        <v>24</v>
      </c>
      <c r="F21" s="17">
        <v>100</v>
      </c>
    </row>
    <row r="22" spans="1:6">
      <c r="A22" s="13" t="s">
        <v>284</v>
      </c>
      <c r="B22" s="17">
        <v>21</v>
      </c>
      <c r="C22" s="17">
        <v>49</v>
      </c>
      <c r="D22" s="17">
        <v>29</v>
      </c>
      <c r="E22" s="17">
        <v>44</v>
      </c>
      <c r="F22" s="17">
        <v>100</v>
      </c>
    </row>
    <row r="23" spans="1:6">
      <c r="A23" s="13" t="s">
        <v>285</v>
      </c>
      <c r="B23" s="17">
        <v>21</v>
      </c>
      <c r="C23" s="17">
        <v>52</v>
      </c>
      <c r="D23" s="17">
        <v>16</v>
      </c>
      <c r="E23" s="17">
        <v>37</v>
      </c>
      <c r="F23" s="17">
        <v>100</v>
      </c>
    </row>
    <row r="24" spans="1:6">
      <c r="A24" s="13" t="s">
        <v>286</v>
      </c>
      <c r="B24" s="17">
        <v>21</v>
      </c>
      <c r="C24" s="17">
        <v>33</v>
      </c>
      <c r="D24" s="17">
        <v>43</v>
      </c>
      <c r="E24" s="17">
        <v>55</v>
      </c>
      <c r="F24" s="17">
        <v>100</v>
      </c>
    </row>
    <row r="25" spans="1:6">
      <c r="A25" s="13" t="s">
        <v>287</v>
      </c>
      <c r="B25" s="17">
        <v>2</v>
      </c>
      <c r="C25" s="17">
        <v>36</v>
      </c>
      <c r="D25" s="17">
        <v>5</v>
      </c>
      <c r="E25" s="17">
        <v>46</v>
      </c>
      <c r="F25" s="17">
        <v>100</v>
      </c>
    </row>
    <row r="26" spans="1:6">
      <c r="A26" s="13" t="s">
        <v>288</v>
      </c>
      <c r="B26" s="17">
        <v>21</v>
      </c>
      <c r="C26" s="17">
        <v>40</v>
      </c>
      <c r="D26" s="17">
        <v>9</v>
      </c>
      <c r="E26" s="17">
        <v>26</v>
      </c>
      <c r="F26" s="17">
        <v>100</v>
      </c>
    </row>
    <row r="27" spans="1:6">
      <c r="A27" s="13" t="s">
        <v>289</v>
      </c>
      <c r="B27" s="17">
        <v>21</v>
      </c>
      <c r="C27" s="17">
        <v>42</v>
      </c>
      <c r="D27" s="17">
        <v>30</v>
      </c>
      <c r="E27" s="17">
        <v>10</v>
      </c>
      <c r="F27" s="17">
        <v>100</v>
      </c>
    </row>
    <row r="28" spans="1:6">
      <c r="A28" s="13" t="s">
        <v>290</v>
      </c>
      <c r="B28" s="17">
        <v>21</v>
      </c>
      <c r="C28" s="17">
        <v>39</v>
      </c>
      <c r="D28" s="17">
        <v>37</v>
      </c>
      <c r="E28" s="17">
        <v>7</v>
      </c>
      <c r="F28" s="17">
        <v>100</v>
      </c>
    </row>
    <row r="29" spans="1:6">
      <c r="A29" s="13" t="s">
        <v>291</v>
      </c>
      <c r="B29" s="17">
        <v>21</v>
      </c>
      <c r="C29" s="17">
        <v>37</v>
      </c>
      <c r="D29" s="17">
        <v>26</v>
      </c>
      <c r="E29" s="17">
        <v>36</v>
      </c>
      <c r="F29" s="17">
        <v>100</v>
      </c>
    </row>
    <row r="30" spans="1:6">
      <c r="A30" s="13" t="s">
        <v>292</v>
      </c>
      <c r="B30" s="17">
        <v>10</v>
      </c>
      <c r="C30" s="17">
        <v>38</v>
      </c>
      <c r="D30" s="17">
        <v>39</v>
      </c>
      <c r="E30" s="17">
        <v>34</v>
      </c>
      <c r="F30" s="17">
        <v>100</v>
      </c>
    </row>
    <row r="31" spans="1:6">
      <c r="A31" s="13" t="s">
        <v>293</v>
      </c>
      <c r="B31" s="17">
        <v>10</v>
      </c>
      <c r="C31" s="17">
        <v>41</v>
      </c>
      <c r="D31" s="17">
        <v>4</v>
      </c>
      <c r="E31" s="17">
        <v>35</v>
      </c>
      <c r="F31" s="17">
        <v>100</v>
      </c>
    </row>
    <row r="32" spans="1:6">
      <c r="A32" s="13" t="s">
        <v>294</v>
      </c>
      <c r="B32" s="17">
        <v>5</v>
      </c>
      <c r="C32" s="17">
        <v>35</v>
      </c>
      <c r="D32" s="17">
        <v>22</v>
      </c>
      <c r="E32" s="17">
        <v>40</v>
      </c>
      <c r="F32" s="17">
        <v>100</v>
      </c>
    </row>
    <row r="33" spans="1:6">
      <c r="A33" s="13" t="s">
        <v>295</v>
      </c>
      <c r="B33" s="17">
        <v>21</v>
      </c>
      <c r="C33" s="17">
        <v>44</v>
      </c>
      <c r="D33" s="17">
        <v>31</v>
      </c>
      <c r="E33" s="17">
        <v>32</v>
      </c>
      <c r="F33" s="17">
        <v>100</v>
      </c>
    </row>
    <row r="34" spans="1:6">
      <c r="A34" s="13" t="s">
        <v>296</v>
      </c>
      <c r="B34" s="17">
        <v>21</v>
      </c>
      <c r="C34" s="17">
        <v>50</v>
      </c>
      <c r="D34" s="17">
        <v>48</v>
      </c>
      <c r="E34" s="17">
        <v>10</v>
      </c>
      <c r="F34" s="17">
        <v>100</v>
      </c>
    </row>
    <row r="35" spans="1:6">
      <c r="A35" s="13" t="s">
        <v>297</v>
      </c>
      <c r="B35" s="17">
        <v>2</v>
      </c>
      <c r="C35" s="17">
        <v>1</v>
      </c>
      <c r="D35" s="17">
        <v>28</v>
      </c>
      <c r="E35" s="17">
        <v>38</v>
      </c>
      <c r="F35" s="17">
        <v>100</v>
      </c>
    </row>
    <row r="36" spans="1:6">
      <c r="A36" s="13" t="s">
        <v>298</v>
      </c>
      <c r="B36" s="17">
        <v>5</v>
      </c>
      <c r="C36" s="17">
        <v>24</v>
      </c>
      <c r="D36" s="17">
        <v>7</v>
      </c>
      <c r="E36" s="17">
        <v>48</v>
      </c>
      <c r="F36" s="17">
        <v>100</v>
      </c>
    </row>
    <row r="37" spans="1:6">
      <c r="A37" s="13" t="s">
        <v>299</v>
      </c>
      <c r="B37" s="17">
        <v>21</v>
      </c>
      <c r="C37" s="17">
        <v>28</v>
      </c>
      <c r="D37" s="17">
        <v>31</v>
      </c>
      <c r="E37" s="17">
        <v>45</v>
      </c>
      <c r="F37" s="17">
        <v>100</v>
      </c>
    </row>
    <row r="38" spans="1:6">
      <c r="A38" s="13" t="s">
        <v>300</v>
      </c>
      <c r="B38" s="17">
        <v>21</v>
      </c>
      <c r="C38" s="17">
        <v>23</v>
      </c>
      <c r="D38" s="17">
        <v>50</v>
      </c>
      <c r="E38" s="17">
        <v>32</v>
      </c>
      <c r="F38" s="17">
        <v>100</v>
      </c>
    </row>
    <row r="39" spans="1:6">
      <c r="A39" s="13" t="s">
        <v>301</v>
      </c>
      <c r="B39" s="17">
        <v>21</v>
      </c>
      <c r="C39" s="17">
        <v>29</v>
      </c>
      <c r="D39" s="17">
        <v>34</v>
      </c>
      <c r="E39" s="17">
        <v>14</v>
      </c>
      <c r="F39" s="17">
        <v>100</v>
      </c>
    </row>
    <row r="40" spans="1:6">
      <c r="A40" s="13" t="s">
        <v>302</v>
      </c>
      <c r="B40" s="17">
        <v>21</v>
      </c>
      <c r="C40" s="17">
        <v>21</v>
      </c>
      <c r="D40" s="17">
        <v>47</v>
      </c>
      <c r="E40" s="17">
        <v>54</v>
      </c>
      <c r="F40" s="17">
        <v>100</v>
      </c>
    </row>
    <row r="41" spans="1:6">
      <c r="A41" s="13" t="s">
        <v>303</v>
      </c>
      <c r="B41" s="17">
        <v>5</v>
      </c>
      <c r="C41" s="17">
        <v>26</v>
      </c>
      <c r="D41" s="17">
        <v>43</v>
      </c>
      <c r="E41" s="17">
        <v>50</v>
      </c>
      <c r="F41" s="17">
        <v>100</v>
      </c>
    </row>
    <row r="42" spans="1:6">
      <c r="A42" s="13" t="s">
        <v>304</v>
      </c>
      <c r="B42" s="17">
        <v>10</v>
      </c>
      <c r="C42" s="17">
        <v>25</v>
      </c>
      <c r="D42" s="17">
        <v>24</v>
      </c>
      <c r="E42" s="17">
        <v>53</v>
      </c>
      <c r="F42" s="17">
        <v>100</v>
      </c>
    </row>
    <row r="43" spans="1:6">
      <c r="A43" s="13" t="s">
        <v>305</v>
      </c>
      <c r="B43" s="17">
        <v>10</v>
      </c>
      <c r="C43" s="17">
        <v>22</v>
      </c>
      <c r="D43" s="17">
        <v>40</v>
      </c>
      <c r="E43" s="17">
        <v>51</v>
      </c>
      <c r="F43" s="17">
        <v>100</v>
      </c>
    </row>
    <row r="44" spans="1:6">
      <c r="A44" s="13" t="s">
        <v>306</v>
      </c>
      <c r="B44" s="17">
        <v>21</v>
      </c>
      <c r="C44" s="17">
        <v>30</v>
      </c>
      <c r="D44" s="17">
        <v>51</v>
      </c>
      <c r="E44" s="17">
        <v>17</v>
      </c>
      <c r="F44" s="17">
        <v>100</v>
      </c>
    </row>
    <row r="45" spans="1:6">
      <c r="A45" s="13" t="s">
        <v>307</v>
      </c>
      <c r="B45" s="17">
        <v>21</v>
      </c>
      <c r="C45" s="17">
        <v>27</v>
      </c>
      <c r="D45" s="17">
        <v>54</v>
      </c>
      <c r="E45" s="17">
        <v>31</v>
      </c>
      <c r="F45" s="17">
        <v>100</v>
      </c>
    </row>
    <row r="46" spans="1:6">
      <c r="A46" s="13" t="s">
        <v>308</v>
      </c>
      <c r="B46" s="17">
        <v>10</v>
      </c>
      <c r="C46" s="17">
        <v>3</v>
      </c>
      <c r="D46" s="17">
        <v>19</v>
      </c>
      <c r="E46" s="17">
        <v>43</v>
      </c>
      <c r="F46" s="17">
        <v>100</v>
      </c>
    </row>
    <row r="47" spans="1:6">
      <c r="A47" s="13" t="s">
        <v>309</v>
      </c>
      <c r="B47" s="17">
        <v>2</v>
      </c>
      <c r="C47" s="17">
        <v>14</v>
      </c>
      <c r="D47" s="17">
        <v>3</v>
      </c>
      <c r="E47" s="17">
        <v>23</v>
      </c>
      <c r="F47" s="17">
        <v>100</v>
      </c>
    </row>
    <row r="48" spans="1:6">
      <c r="A48" s="13" t="s">
        <v>310</v>
      </c>
      <c r="B48" s="17">
        <v>21</v>
      </c>
      <c r="C48" s="17">
        <v>8</v>
      </c>
      <c r="D48" s="17">
        <v>24</v>
      </c>
      <c r="E48" s="17">
        <v>16</v>
      </c>
      <c r="F48" s="17">
        <v>101</v>
      </c>
    </row>
    <row r="49" spans="1:6">
      <c r="A49" s="13" t="s">
        <v>311</v>
      </c>
      <c r="B49" s="17">
        <v>21</v>
      </c>
      <c r="C49" s="17">
        <v>53</v>
      </c>
      <c r="D49" s="17">
        <v>53</v>
      </c>
      <c r="E49" s="17">
        <v>1</v>
      </c>
      <c r="F49" s="17">
        <v>100</v>
      </c>
    </row>
    <row r="50" spans="1:6">
      <c r="A50" s="13" t="s">
        <v>312</v>
      </c>
      <c r="B50" s="17">
        <v>21</v>
      </c>
      <c r="C50" s="17">
        <v>15</v>
      </c>
      <c r="D50" s="17">
        <v>34</v>
      </c>
      <c r="E50" s="17">
        <v>14</v>
      </c>
      <c r="F50" s="17">
        <v>100</v>
      </c>
    </row>
    <row r="51" spans="1:6">
      <c r="A51" s="13" t="s">
        <v>313</v>
      </c>
      <c r="B51" s="17">
        <v>21</v>
      </c>
      <c r="C51" s="17">
        <v>19</v>
      </c>
      <c r="D51" s="17">
        <v>43</v>
      </c>
      <c r="E51" s="17">
        <v>8</v>
      </c>
      <c r="F51" s="17">
        <v>100</v>
      </c>
    </row>
    <row r="52" spans="1:6">
      <c r="A52" s="13" t="s">
        <v>314</v>
      </c>
      <c r="B52" s="17">
        <v>21</v>
      </c>
      <c r="C52" s="17">
        <v>15</v>
      </c>
      <c r="D52" s="17">
        <v>19</v>
      </c>
      <c r="E52" s="17">
        <v>20</v>
      </c>
      <c r="F52" s="17">
        <v>100</v>
      </c>
    </row>
    <row r="53" spans="1:6">
      <c r="A53" s="13" t="s">
        <v>315</v>
      </c>
      <c r="B53" s="17">
        <v>21</v>
      </c>
      <c r="C53" s="17">
        <v>13</v>
      </c>
      <c r="D53" s="17">
        <v>8</v>
      </c>
      <c r="E53" s="17">
        <v>29</v>
      </c>
      <c r="F53" s="17">
        <v>100</v>
      </c>
    </row>
    <row r="54" spans="1:6">
      <c r="A54" s="13" t="s">
        <v>316</v>
      </c>
      <c r="B54" s="17">
        <v>5</v>
      </c>
      <c r="C54" s="17">
        <v>17</v>
      </c>
      <c r="D54" s="17">
        <v>15</v>
      </c>
      <c r="E54" s="17">
        <v>21</v>
      </c>
      <c r="F54" s="17">
        <v>100</v>
      </c>
    </row>
    <row r="55" spans="1:6">
      <c r="A55" s="13" t="s">
        <v>317</v>
      </c>
      <c r="B55" s="17">
        <v>21</v>
      </c>
      <c r="C55" s="17">
        <v>18</v>
      </c>
      <c r="D55" s="17">
        <v>42</v>
      </c>
      <c r="E55" s="17">
        <v>5</v>
      </c>
      <c r="F55" s="17">
        <v>101</v>
      </c>
    </row>
    <row r="56" spans="1:6">
      <c r="A56" s="13" t="s">
        <v>318</v>
      </c>
      <c r="B56" s="17">
        <v>21</v>
      </c>
      <c r="C56" s="17">
        <v>53</v>
      </c>
      <c r="D56" s="17">
        <v>55</v>
      </c>
      <c r="E56" s="17">
        <v>1</v>
      </c>
      <c r="F56" s="17">
        <v>100</v>
      </c>
    </row>
    <row r="57" spans="1:6">
      <c r="A57" s="13" t="s">
        <v>319</v>
      </c>
      <c r="B57" s="17">
        <v>5</v>
      </c>
      <c r="C57" s="17">
        <v>2</v>
      </c>
      <c r="D57" s="17">
        <v>11</v>
      </c>
      <c r="E57" s="17">
        <v>27</v>
      </c>
      <c r="F57" s="17">
        <v>100</v>
      </c>
    </row>
    <row r="58" spans="1:6">
      <c r="A58" s="13" t="s">
        <v>320</v>
      </c>
      <c r="B58" s="17">
        <v>10</v>
      </c>
      <c r="C58" s="17">
        <v>5</v>
      </c>
      <c r="D58" s="17">
        <v>2</v>
      </c>
      <c r="E58" s="17">
        <v>12</v>
      </c>
      <c r="F58" s="17">
        <v>100</v>
      </c>
    </row>
    <row r="59" spans="1:6">
      <c r="A59" s="13" t="s">
        <v>321</v>
      </c>
      <c r="B59" s="17">
        <v>21</v>
      </c>
      <c r="C59" s="17">
        <v>11</v>
      </c>
      <c r="D59" s="17">
        <v>22</v>
      </c>
      <c r="E59" s="17">
        <v>19</v>
      </c>
      <c r="F59" s="17">
        <v>102</v>
      </c>
    </row>
    <row r="60" spans="1:6">
      <c r="A60" s="13" t="s">
        <v>322</v>
      </c>
      <c r="B60" s="17">
        <v>10</v>
      </c>
      <c r="C60" s="17">
        <v>20</v>
      </c>
      <c r="D60" s="17">
        <v>51</v>
      </c>
      <c r="E60" s="17">
        <v>4</v>
      </c>
      <c r="F60" s="17">
        <v>100</v>
      </c>
    </row>
    <row r="61" spans="1:6">
      <c r="A61" s="13" t="s">
        <v>323</v>
      </c>
      <c r="B61" s="17">
        <v>21</v>
      </c>
      <c r="C61" s="17">
        <v>4</v>
      </c>
      <c r="D61" s="17">
        <v>31</v>
      </c>
      <c r="E61" s="17">
        <v>13</v>
      </c>
      <c r="F61" s="17">
        <v>100</v>
      </c>
    </row>
    <row r="62" spans="1:6">
      <c r="A62" s="13" t="s">
        <v>324</v>
      </c>
      <c r="B62" s="17">
        <v>21</v>
      </c>
      <c r="C62" s="17">
        <v>9</v>
      </c>
      <c r="D62" s="17">
        <v>48</v>
      </c>
      <c r="E62" s="17">
        <v>6</v>
      </c>
      <c r="F62" s="17">
        <v>100</v>
      </c>
    </row>
    <row r="63" spans="1:6">
      <c r="A63" s="13" t="s">
        <v>325</v>
      </c>
      <c r="B63" s="17">
        <v>21</v>
      </c>
      <c r="C63" s="17">
        <v>10</v>
      </c>
      <c r="D63" s="17">
        <v>17</v>
      </c>
      <c r="E63" s="17">
        <v>28</v>
      </c>
      <c r="F63" s="17">
        <v>100</v>
      </c>
    </row>
    <row r="64" spans="1:6">
      <c r="A64" s="13" t="s">
        <v>326</v>
      </c>
      <c r="B64" s="17">
        <v>10</v>
      </c>
      <c r="C64" s="17">
        <v>6</v>
      </c>
      <c r="D64" s="17">
        <v>6</v>
      </c>
      <c r="E64" s="17">
        <v>22</v>
      </c>
      <c r="F64" s="17">
        <v>100</v>
      </c>
    </row>
    <row r="65" spans="1:6">
      <c r="A65" s="13" t="s">
        <v>327</v>
      </c>
      <c r="B65" s="17">
        <v>10</v>
      </c>
      <c r="C65" s="17">
        <v>6</v>
      </c>
      <c r="D65" s="17">
        <v>13</v>
      </c>
      <c r="E65" s="17">
        <v>30</v>
      </c>
      <c r="F65" s="17">
        <v>100</v>
      </c>
    </row>
    <row r="66" spans="1:6">
      <c r="A66" s="13" t="s">
        <v>328</v>
      </c>
      <c r="B66" s="17">
        <v>21</v>
      </c>
      <c r="C66" s="17">
        <v>12</v>
      </c>
      <c r="D66" s="17">
        <v>43</v>
      </c>
      <c r="E66" s="17">
        <v>18</v>
      </c>
      <c r="F66" s="17">
        <v>100</v>
      </c>
    </row>
    <row r="67" spans="1:6">
      <c r="A67" s="13" t="s">
        <v>329</v>
      </c>
      <c r="B67" s="17">
        <v>21</v>
      </c>
      <c r="C67" s="17">
        <v>53</v>
      </c>
      <c r="D67" s="17">
        <v>41</v>
      </c>
      <c r="E67" s="17">
        <v>1</v>
      </c>
      <c r="F67" s="17">
        <v>100</v>
      </c>
    </row>
    <row r="69" spans="1:6">
      <c r="A69" s="21" t="s">
        <v>385</v>
      </c>
      <c r="B69" s="51" t="s">
        <v>269</v>
      </c>
      <c r="C69" s="51" t="s">
        <v>270</v>
      </c>
      <c r="D69" s="51" t="s">
        <v>271</v>
      </c>
      <c r="E69" s="51" t="s">
        <v>272</v>
      </c>
    </row>
    <row r="70" spans="1:6">
      <c r="A70" s="22" t="s">
        <v>543</v>
      </c>
      <c r="B70" s="52"/>
      <c r="C70" s="52"/>
      <c r="D70" s="52"/>
      <c r="E70" s="52"/>
    </row>
    <row r="71" spans="1:6" ht="30">
      <c r="A71" s="13" t="s">
        <v>331</v>
      </c>
      <c r="B71" s="17" t="s">
        <v>544</v>
      </c>
      <c r="C71" s="17" t="s">
        <v>545</v>
      </c>
      <c r="D71" s="17" t="s">
        <v>355</v>
      </c>
      <c r="E71" s="17" t="s">
        <v>545</v>
      </c>
    </row>
    <row r="72" spans="1:6" ht="30">
      <c r="A72" s="13" t="s">
        <v>337</v>
      </c>
      <c r="B72" s="17" t="s">
        <v>544</v>
      </c>
      <c r="C72" s="17" t="s">
        <v>545</v>
      </c>
      <c r="D72" s="17" t="s">
        <v>455</v>
      </c>
      <c r="E72" s="17" t="s">
        <v>458</v>
      </c>
    </row>
    <row r="73" spans="1:6" ht="30">
      <c r="A73" s="13" t="s">
        <v>342</v>
      </c>
      <c r="B73" s="17" t="s">
        <v>544</v>
      </c>
      <c r="C73" s="17" t="s">
        <v>545</v>
      </c>
      <c r="D73" s="17" t="s">
        <v>455</v>
      </c>
      <c r="E73" s="17" t="s">
        <v>458</v>
      </c>
    </row>
    <row r="74" spans="1:6" ht="30">
      <c r="A74" s="13" t="s">
        <v>347</v>
      </c>
      <c r="B74" s="17" t="s">
        <v>544</v>
      </c>
      <c r="C74" s="17" t="s">
        <v>545</v>
      </c>
      <c r="D74" s="17" t="s">
        <v>455</v>
      </c>
      <c r="E74" s="17" t="s">
        <v>458</v>
      </c>
    </row>
    <row r="75" spans="1:6" ht="30">
      <c r="A75" s="13" t="s">
        <v>352</v>
      </c>
      <c r="B75" s="17" t="s">
        <v>544</v>
      </c>
      <c r="C75" s="17" t="s">
        <v>545</v>
      </c>
      <c r="D75" s="17" t="s">
        <v>455</v>
      </c>
      <c r="E75" s="17" t="s">
        <v>458</v>
      </c>
    </row>
    <row r="76" spans="1:6" ht="30">
      <c r="A76" s="13" t="s">
        <v>357</v>
      </c>
      <c r="B76" s="17" t="s">
        <v>544</v>
      </c>
      <c r="C76" s="17" t="s">
        <v>545</v>
      </c>
      <c r="D76" s="17" t="s">
        <v>455</v>
      </c>
      <c r="E76" s="17" t="s">
        <v>358</v>
      </c>
    </row>
    <row r="77" spans="1:6" ht="30">
      <c r="A77" s="13" t="s">
        <v>392</v>
      </c>
      <c r="B77" s="17" t="s">
        <v>544</v>
      </c>
      <c r="C77" s="17" t="s">
        <v>545</v>
      </c>
      <c r="D77" s="17" t="s">
        <v>455</v>
      </c>
      <c r="E77" s="17" t="s">
        <v>358</v>
      </c>
    </row>
    <row r="78" spans="1:6" ht="30">
      <c r="A78" s="13" t="s">
        <v>393</v>
      </c>
      <c r="B78" s="17" t="s">
        <v>544</v>
      </c>
      <c r="C78" s="17" t="s">
        <v>545</v>
      </c>
      <c r="D78" s="17" t="s">
        <v>455</v>
      </c>
      <c r="E78" s="17" t="s">
        <v>358</v>
      </c>
    </row>
    <row r="79" spans="1:6" ht="30">
      <c r="A79" s="13" t="s">
        <v>395</v>
      </c>
      <c r="B79" s="17" t="s">
        <v>544</v>
      </c>
      <c r="C79" s="17" t="s">
        <v>545</v>
      </c>
      <c r="D79" s="17" t="s">
        <v>455</v>
      </c>
      <c r="E79" s="17" t="s">
        <v>358</v>
      </c>
    </row>
    <row r="80" spans="1:6" ht="30">
      <c r="A80" s="13" t="s">
        <v>396</v>
      </c>
      <c r="B80" s="17" t="s">
        <v>544</v>
      </c>
      <c r="C80" s="17" t="s">
        <v>545</v>
      </c>
      <c r="D80" s="17" t="s">
        <v>455</v>
      </c>
      <c r="E80" s="17" t="s">
        <v>358</v>
      </c>
    </row>
    <row r="81" spans="1:5" ht="30">
      <c r="A81" s="13" t="s">
        <v>397</v>
      </c>
      <c r="B81" s="17" t="s">
        <v>544</v>
      </c>
      <c r="C81" s="17" t="s">
        <v>545</v>
      </c>
      <c r="D81" s="17" t="s">
        <v>455</v>
      </c>
      <c r="E81" s="17" t="s">
        <v>358</v>
      </c>
    </row>
    <row r="82" spans="1:5" ht="30">
      <c r="A82" s="13" t="s">
        <v>398</v>
      </c>
      <c r="B82" s="17" t="s">
        <v>544</v>
      </c>
      <c r="C82" s="17" t="s">
        <v>545</v>
      </c>
      <c r="D82" s="17" t="s">
        <v>455</v>
      </c>
      <c r="E82" s="17" t="s">
        <v>358</v>
      </c>
    </row>
    <row r="83" spans="1:5" ht="30">
      <c r="A83" s="13" t="s">
        <v>399</v>
      </c>
      <c r="B83" s="17" t="s">
        <v>544</v>
      </c>
      <c r="C83" s="17" t="s">
        <v>545</v>
      </c>
      <c r="D83" s="17" t="s">
        <v>455</v>
      </c>
      <c r="E83" s="17" t="s">
        <v>358</v>
      </c>
    </row>
    <row r="84" spans="1:5" ht="30">
      <c r="A84" s="13" t="s">
        <v>400</v>
      </c>
      <c r="B84" s="17" t="s">
        <v>544</v>
      </c>
      <c r="C84" s="17" t="s">
        <v>545</v>
      </c>
      <c r="D84" s="17" t="s">
        <v>455</v>
      </c>
      <c r="E84" s="17" t="s">
        <v>358</v>
      </c>
    </row>
    <row r="85" spans="1:5" ht="30">
      <c r="A85" s="13" t="s">
        <v>401</v>
      </c>
      <c r="B85" s="17" t="s">
        <v>544</v>
      </c>
      <c r="C85" s="17" t="s">
        <v>545</v>
      </c>
      <c r="D85" s="17" t="s">
        <v>455</v>
      </c>
      <c r="E85" s="17" t="s">
        <v>358</v>
      </c>
    </row>
    <row r="86" spans="1:5" ht="30">
      <c r="A86" s="13" t="s">
        <v>402</v>
      </c>
      <c r="B86" s="17" t="s">
        <v>544</v>
      </c>
      <c r="C86" s="17" t="s">
        <v>545</v>
      </c>
      <c r="D86" s="17" t="s">
        <v>455</v>
      </c>
      <c r="E86" s="17" t="s">
        <v>358</v>
      </c>
    </row>
    <row r="87" spans="1:5" ht="30">
      <c r="A87" s="13" t="s">
        <v>403</v>
      </c>
      <c r="B87" s="17" t="s">
        <v>544</v>
      </c>
      <c r="C87" s="17" t="s">
        <v>545</v>
      </c>
      <c r="D87" s="17" t="s">
        <v>455</v>
      </c>
      <c r="E87" s="17" t="s">
        <v>358</v>
      </c>
    </row>
    <row r="88" spans="1:5" ht="30">
      <c r="A88" s="13" t="s">
        <v>404</v>
      </c>
      <c r="B88" s="17" t="s">
        <v>544</v>
      </c>
      <c r="C88" s="17" t="s">
        <v>545</v>
      </c>
      <c r="D88" s="17" t="s">
        <v>455</v>
      </c>
      <c r="E88" s="17" t="s">
        <v>358</v>
      </c>
    </row>
    <row r="89" spans="1:5" ht="30">
      <c r="A89" s="13" t="s">
        <v>405</v>
      </c>
      <c r="B89" s="17" t="s">
        <v>544</v>
      </c>
      <c r="C89" s="17" t="s">
        <v>545</v>
      </c>
      <c r="D89" s="17" t="s">
        <v>455</v>
      </c>
      <c r="E89" s="17" t="s">
        <v>358</v>
      </c>
    </row>
    <row r="90" spans="1:5" ht="30">
      <c r="A90" s="13" t="s">
        <v>406</v>
      </c>
      <c r="B90" s="17" t="s">
        <v>544</v>
      </c>
      <c r="C90" s="17" t="s">
        <v>545</v>
      </c>
      <c r="D90" s="17" t="s">
        <v>455</v>
      </c>
      <c r="E90" s="17" t="s">
        <v>358</v>
      </c>
    </row>
    <row r="91" spans="1:5" ht="30">
      <c r="A91" s="13" t="s">
        <v>407</v>
      </c>
      <c r="B91" s="17" t="s">
        <v>544</v>
      </c>
      <c r="C91" s="17" t="s">
        <v>545</v>
      </c>
      <c r="D91" s="17" t="s">
        <v>455</v>
      </c>
      <c r="E91" s="17" t="s">
        <v>358</v>
      </c>
    </row>
    <row r="92" spans="1:5" ht="30">
      <c r="A92" s="13" t="s">
        <v>408</v>
      </c>
      <c r="B92" s="17" t="s">
        <v>358</v>
      </c>
      <c r="C92" s="17" t="s">
        <v>545</v>
      </c>
      <c r="D92" s="17" t="s">
        <v>454</v>
      </c>
      <c r="E92" s="17" t="s">
        <v>358</v>
      </c>
    </row>
    <row r="93" spans="1:5" ht="30">
      <c r="A93" s="13" t="s">
        <v>409</v>
      </c>
      <c r="B93" s="17" t="s">
        <v>358</v>
      </c>
      <c r="C93" s="17" t="s">
        <v>545</v>
      </c>
      <c r="D93" s="17" t="s">
        <v>458</v>
      </c>
      <c r="E93" s="17" t="s">
        <v>358</v>
      </c>
    </row>
    <row r="94" spans="1:5" ht="30">
      <c r="A94" s="13" t="s">
        <v>410</v>
      </c>
      <c r="B94" s="17" t="s">
        <v>358</v>
      </c>
      <c r="C94" s="17" t="s">
        <v>545</v>
      </c>
      <c r="D94" s="17" t="s">
        <v>458</v>
      </c>
      <c r="E94" s="17" t="s">
        <v>358</v>
      </c>
    </row>
    <row r="95" spans="1:5" ht="30">
      <c r="A95" s="13" t="s">
        <v>411</v>
      </c>
      <c r="B95" s="17" t="s">
        <v>358</v>
      </c>
      <c r="C95" s="17" t="s">
        <v>545</v>
      </c>
      <c r="D95" s="17" t="s">
        <v>358</v>
      </c>
      <c r="E95" s="17" t="s">
        <v>358</v>
      </c>
    </row>
    <row r="96" spans="1:5" ht="30">
      <c r="A96" s="13" t="s">
        <v>412</v>
      </c>
      <c r="B96" s="17" t="s">
        <v>358</v>
      </c>
      <c r="C96" s="17" t="s">
        <v>545</v>
      </c>
      <c r="D96" s="17" t="s">
        <v>358</v>
      </c>
      <c r="E96" s="17" t="s">
        <v>358</v>
      </c>
    </row>
    <row r="97" spans="1:5" ht="30">
      <c r="A97" s="13" t="s">
        <v>413</v>
      </c>
      <c r="B97" s="17" t="s">
        <v>358</v>
      </c>
      <c r="C97" s="17" t="s">
        <v>545</v>
      </c>
      <c r="D97" s="17" t="s">
        <v>358</v>
      </c>
      <c r="E97" s="17" t="s">
        <v>358</v>
      </c>
    </row>
    <row r="98" spans="1:5" ht="30">
      <c r="A98" s="13" t="s">
        <v>414</v>
      </c>
      <c r="B98" s="17" t="s">
        <v>358</v>
      </c>
      <c r="C98" s="17" t="s">
        <v>545</v>
      </c>
      <c r="D98" s="17" t="s">
        <v>358</v>
      </c>
      <c r="E98" s="17" t="s">
        <v>358</v>
      </c>
    </row>
    <row r="99" spans="1:5" ht="30">
      <c r="A99" s="13" t="s">
        <v>415</v>
      </c>
      <c r="B99" s="17" t="s">
        <v>358</v>
      </c>
      <c r="C99" s="17" t="s">
        <v>545</v>
      </c>
      <c r="D99" s="17" t="s">
        <v>358</v>
      </c>
      <c r="E99" s="17" t="s">
        <v>358</v>
      </c>
    </row>
    <row r="100" spans="1:5" ht="30">
      <c r="A100" s="13" t="s">
        <v>416</v>
      </c>
      <c r="B100" s="17" t="s">
        <v>358</v>
      </c>
      <c r="C100" s="17" t="s">
        <v>545</v>
      </c>
      <c r="D100" s="17" t="s">
        <v>358</v>
      </c>
      <c r="E100" s="17" t="s">
        <v>358</v>
      </c>
    </row>
    <row r="101" spans="1:5" ht="30">
      <c r="A101" s="13" t="s">
        <v>417</v>
      </c>
      <c r="B101" s="17" t="s">
        <v>358</v>
      </c>
      <c r="C101" s="17" t="s">
        <v>545</v>
      </c>
      <c r="D101" s="17" t="s">
        <v>358</v>
      </c>
      <c r="E101" s="17" t="s">
        <v>358</v>
      </c>
    </row>
    <row r="102" spans="1:5" ht="30">
      <c r="A102" s="13" t="s">
        <v>418</v>
      </c>
      <c r="B102" s="17" t="s">
        <v>358</v>
      </c>
      <c r="C102" s="17" t="s">
        <v>545</v>
      </c>
      <c r="D102" s="17" t="s">
        <v>358</v>
      </c>
      <c r="E102" s="17" t="s">
        <v>358</v>
      </c>
    </row>
    <row r="103" spans="1:5" ht="30">
      <c r="A103" s="13" t="s">
        <v>419</v>
      </c>
      <c r="B103" s="17" t="s">
        <v>358</v>
      </c>
      <c r="C103" s="17" t="s">
        <v>545</v>
      </c>
      <c r="D103" s="17" t="s">
        <v>358</v>
      </c>
      <c r="E103" s="17" t="s">
        <v>358</v>
      </c>
    </row>
    <row r="104" spans="1:5" ht="30">
      <c r="A104" s="13" t="s">
        <v>420</v>
      </c>
      <c r="B104" s="17" t="s">
        <v>358</v>
      </c>
      <c r="C104" s="17" t="s">
        <v>545</v>
      </c>
      <c r="D104" s="17" t="s">
        <v>358</v>
      </c>
      <c r="E104" s="17" t="s">
        <v>358</v>
      </c>
    </row>
    <row r="105" spans="1:5" ht="30">
      <c r="A105" s="13" t="s">
        <v>421</v>
      </c>
      <c r="B105" s="17" t="s">
        <v>358</v>
      </c>
      <c r="C105" s="17" t="s">
        <v>545</v>
      </c>
      <c r="D105" s="17" t="s">
        <v>358</v>
      </c>
      <c r="E105" s="17" t="s">
        <v>358</v>
      </c>
    </row>
    <row r="106" spans="1:5" ht="30">
      <c r="A106" s="13" t="s">
        <v>422</v>
      </c>
      <c r="B106" s="17" t="s">
        <v>358</v>
      </c>
      <c r="C106" s="17" t="s">
        <v>545</v>
      </c>
      <c r="D106" s="17" t="s">
        <v>358</v>
      </c>
      <c r="E106" s="17" t="s">
        <v>358</v>
      </c>
    </row>
    <row r="107" spans="1:5" ht="30">
      <c r="A107" s="13" t="s">
        <v>423</v>
      </c>
      <c r="B107" s="17" t="s">
        <v>358</v>
      </c>
      <c r="C107" s="17" t="s">
        <v>545</v>
      </c>
      <c r="D107" s="17" t="s">
        <v>358</v>
      </c>
      <c r="E107" s="17" t="s">
        <v>358</v>
      </c>
    </row>
    <row r="108" spans="1:5" ht="30">
      <c r="A108" s="13" t="s">
        <v>424</v>
      </c>
      <c r="B108" s="17" t="s">
        <v>358</v>
      </c>
      <c r="C108" s="17" t="s">
        <v>545</v>
      </c>
      <c r="D108" s="17" t="s">
        <v>358</v>
      </c>
      <c r="E108" s="17" t="s">
        <v>358</v>
      </c>
    </row>
    <row r="109" spans="1:5" ht="30">
      <c r="A109" s="13" t="s">
        <v>425</v>
      </c>
      <c r="B109" s="17" t="s">
        <v>358</v>
      </c>
      <c r="C109" s="17" t="s">
        <v>545</v>
      </c>
      <c r="D109" s="17" t="s">
        <v>358</v>
      </c>
      <c r="E109" s="17" t="s">
        <v>358</v>
      </c>
    </row>
    <row r="110" spans="1:5" ht="30">
      <c r="A110" s="13" t="s">
        <v>426</v>
      </c>
      <c r="B110" s="17" t="s">
        <v>358</v>
      </c>
      <c r="C110" s="17" t="s">
        <v>545</v>
      </c>
      <c r="D110" s="17" t="s">
        <v>358</v>
      </c>
      <c r="E110" s="17" t="s">
        <v>358</v>
      </c>
    </row>
    <row r="111" spans="1:5" ht="30">
      <c r="A111" s="13" t="s">
        <v>427</v>
      </c>
      <c r="B111" s="17" t="s">
        <v>358</v>
      </c>
      <c r="C111" s="17" t="s">
        <v>545</v>
      </c>
      <c r="D111" s="17" t="s">
        <v>358</v>
      </c>
      <c r="E111" s="17" t="s">
        <v>358</v>
      </c>
    </row>
    <row r="112" spans="1:5" ht="30">
      <c r="A112" s="13" t="s">
        <v>428</v>
      </c>
      <c r="B112" s="17" t="s">
        <v>358</v>
      </c>
      <c r="C112" s="17" t="s">
        <v>545</v>
      </c>
      <c r="D112" s="17" t="s">
        <v>358</v>
      </c>
      <c r="E112" s="17" t="s">
        <v>358</v>
      </c>
    </row>
    <row r="113" spans="1:5" ht="30">
      <c r="A113" s="13" t="s">
        <v>429</v>
      </c>
      <c r="B113" s="17" t="s">
        <v>358</v>
      </c>
      <c r="C113" s="17" t="s">
        <v>545</v>
      </c>
      <c r="D113" s="17" t="s">
        <v>358</v>
      </c>
      <c r="E113" s="17" t="s">
        <v>358</v>
      </c>
    </row>
    <row r="114" spans="1:5" ht="30">
      <c r="A114" s="13" t="s">
        <v>430</v>
      </c>
      <c r="B114" s="17" t="s">
        <v>358</v>
      </c>
      <c r="C114" s="17" t="s">
        <v>545</v>
      </c>
      <c r="D114" s="17" t="s">
        <v>358</v>
      </c>
      <c r="E114" s="17" t="s">
        <v>358</v>
      </c>
    </row>
    <row r="115" spans="1:5" ht="30">
      <c r="A115" s="13" t="s">
        <v>431</v>
      </c>
      <c r="B115" s="17" t="s">
        <v>358</v>
      </c>
      <c r="C115" s="17" t="s">
        <v>545</v>
      </c>
      <c r="D115" s="17" t="s">
        <v>358</v>
      </c>
      <c r="E115" s="17" t="s">
        <v>358</v>
      </c>
    </row>
    <row r="116" spans="1:5" ht="30">
      <c r="A116" s="13" t="s">
        <v>432</v>
      </c>
      <c r="B116" s="17" t="s">
        <v>358</v>
      </c>
      <c r="C116" s="17" t="s">
        <v>545</v>
      </c>
      <c r="D116" s="17" t="s">
        <v>358</v>
      </c>
      <c r="E116" s="17" t="s">
        <v>358</v>
      </c>
    </row>
    <row r="117" spans="1:5" ht="30">
      <c r="A117" s="13" t="s">
        <v>433</v>
      </c>
      <c r="B117" s="17" t="s">
        <v>358</v>
      </c>
      <c r="C117" s="17" t="s">
        <v>545</v>
      </c>
      <c r="D117" s="17" t="s">
        <v>358</v>
      </c>
      <c r="E117" s="17" t="s">
        <v>358</v>
      </c>
    </row>
    <row r="118" spans="1:5" ht="30">
      <c r="A118" s="13" t="s">
        <v>434</v>
      </c>
      <c r="B118" s="17" t="s">
        <v>358</v>
      </c>
      <c r="C118" s="17" t="s">
        <v>545</v>
      </c>
      <c r="D118" s="17" t="s">
        <v>358</v>
      </c>
      <c r="E118" s="17" t="s">
        <v>358</v>
      </c>
    </row>
    <row r="119" spans="1:5" ht="30">
      <c r="A119" s="13" t="s">
        <v>435</v>
      </c>
      <c r="B119" s="17" t="s">
        <v>358</v>
      </c>
      <c r="C119" s="17" t="s">
        <v>545</v>
      </c>
      <c r="D119" s="17" t="s">
        <v>358</v>
      </c>
      <c r="E119" s="17" t="s">
        <v>358</v>
      </c>
    </row>
    <row r="120" spans="1:5" ht="30">
      <c r="A120" s="13" t="s">
        <v>436</v>
      </c>
      <c r="B120" s="17" t="s">
        <v>358</v>
      </c>
      <c r="C120" s="17" t="s">
        <v>545</v>
      </c>
      <c r="D120" s="17" t="s">
        <v>358</v>
      </c>
      <c r="E120" s="17" t="s">
        <v>358</v>
      </c>
    </row>
    <row r="121" spans="1:5" ht="30">
      <c r="A121" s="13" t="s">
        <v>437</v>
      </c>
      <c r="B121" s="17" t="s">
        <v>358</v>
      </c>
      <c r="C121" s="17" t="s">
        <v>545</v>
      </c>
      <c r="D121" s="17" t="s">
        <v>358</v>
      </c>
      <c r="E121" s="17" t="s">
        <v>358</v>
      </c>
    </row>
    <row r="122" spans="1:5" ht="30">
      <c r="A122" s="13" t="s">
        <v>438</v>
      </c>
      <c r="B122" s="17" t="s">
        <v>358</v>
      </c>
      <c r="C122" s="17" t="s">
        <v>546</v>
      </c>
      <c r="D122" s="17" t="s">
        <v>358</v>
      </c>
      <c r="E122" s="17" t="s">
        <v>358</v>
      </c>
    </row>
    <row r="123" spans="1:5" ht="30">
      <c r="A123" s="13" t="s">
        <v>439</v>
      </c>
      <c r="B123" s="17" t="s">
        <v>358</v>
      </c>
      <c r="C123" s="17" t="s">
        <v>358</v>
      </c>
      <c r="D123" s="17" t="s">
        <v>358</v>
      </c>
      <c r="E123" s="17" t="s">
        <v>358</v>
      </c>
    </row>
    <row r="124" spans="1:5" ht="30">
      <c r="A124" s="13" t="s">
        <v>440</v>
      </c>
      <c r="B124" s="17" t="s">
        <v>358</v>
      </c>
      <c r="C124" s="17" t="s">
        <v>358</v>
      </c>
      <c r="D124" s="17" t="s">
        <v>358</v>
      </c>
      <c r="E124" s="17" t="s">
        <v>358</v>
      </c>
    </row>
    <row r="125" spans="1:5" ht="30">
      <c r="A125" s="13" t="s">
        <v>441</v>
      </c>
      <c r="B125" s="17" t="s">
        <v>358</v>
      </c>
      <c r="C125" s="17" t="s">
        <v>358</v>
      </c>
      <c r="D125" s="17" t="s">
        <v>358</v>
      </c>
      <c r="E125" s="17" t="s">
        <v>358</v>
      </c>
    </row>
    <row r="127" spans="1:5">
      <c r="A127" s="21" t="s">
        <v>385</v>
      </c>
      <c r="B127" s="51" t="s">
        <v>269</v>
      </c>
      <c r="C127" s="51" t="s">
        <v>270</v>
      </c>
      <c r="D127" s="51" t="s">
        <v>271</v>
      </c>
      <c r="E127" s="51" t="s">
        <v>272</v>
      </c>
    </row>
    <row r="128" spans="1:5">
      <c r="A128" s="22" t="s">
        <v>543</v>
      </c>
      <c r="B128" s="52"/>
      <c r="C128" s="52"/>
      <c r="D128" s="52"/>
      <c r="E128" s="52"/>
    </row>
    <row r="129" spans="1:5">
      <c r="A129" s="13" t="s">
        <v>331</v>
      </c>
      <c r="B129" s="17">
        <v>24.8</v>
      </c>
      <c r="C129" s="17">
        <v>24.8</v>
      </c>
      <c r="D129" s="17">
        <v>-23</v>
      </c>
      <c r="E129" s="17">
        <v>24.8</v>
      </c>
    </row>
    <row r="130" spans="1:5">
      <c r="A130" s="13" t="s">
        <v>337</v>
      </c>
      <c r="B130" s="17">
        <v>24.8</v>
      </c>
      <c r="C130" s="17">
        <v>24.8</v>
      </c>
      <c r="D130" s="17">
        <v>-23.5</v>
      </c>
      <c r="E130" s="17">
        <v>-24.5</v>
      </c>
    </row>
    <row r="131" spans="1:5">
      <c r="A131" s="13" t="s">
        <v>342</v>
      </c>
      <c r="B131" s="17">
        <v>24.8</v>
      </c>
      <c r="C131" s="17">
        <v>24.8</v>
      </c>
      <c r="D131" s="17">
        <v>-23.5</v>
      </c>
      <c r="E131" s="17">
        <v>-24.5</v>
      </c>
    </row>
    <row r="132" spans="1:5">
      <c r="A132" s="13" t="s">
        <v>347</v>
      </c>
      <c r="B132" s="17">
        <v>24.8</v>
      </c>
      <c r="C132" s="17">
        <v>24.8</v>
      </c>
      <c r="D132" s="17">
        <v>-23.5</v>
      </c>
      <c r="E132" s="17">
        <v>-24.5</v>
      </c>
    </row>
    <row r="133" spans="1:5">
      <c r="A133" s="13" t="s">
        <v>352</v>
      </c>
      <c r="B133" s="17">
        <v>24.8</v>
      </c>
      <c r="C133" s="17">
        <v>24.8</v>
      </c>
      <c r="D133" s="17">
        <v>-23.5</v>
      </c>
      <c r="E133" s="17">
        <v>-24.5</v>
      </c>
    </row>
    <row r="134" spans="1:5">
      <c r="A134" s="13" t="s">
        <v>357</v>
      </c>
      <c r="B134" s="17">
        <v>24.8</v>
      </c>
      <c r="C134" s="17">
        <v>24.8</v>
      </c>
      <c r="D134" s="17">
        <v>-23.5</v>
      </c>
      <c r="E134" s="17">
        <v>-25</v>
      </c>
    </row>
    <row r="135" spans="1:5">
      <c r="A135" s="13" t="s">
        <v>392</v>
      </c>
      <c r="B135" s="17">
        <v>24.8</v>
      </c>
      <c r="C135" s="17">
        <v>24.8</v>
      </c>
      <c r="D135" s="17">
        <v>-23.5</v>
      </c>
      <c r="E135" s="17">
        <v>-25</v>
      </c>
    </row>
    <row r="136" spans="1:5">
      <c r="A136" s="13" t="s">
        <v>393</v>
      </c>
      <c r="B136" s="17">
        <v>24.8</v>
      </c>
      <c r="C136" s="17">
        <v>24.8</v>
      </c>
      <c r="D136" s="17">
        <v>-23.5</v>
      </c>
      <c r="E136" s="17">
        <v>-25</v>
      </c>
    </row>
    <row r="137" spans="1:5">
      <c r="A137" s="13" t="s">
        <v>395</v>
      </c>
      <c r="B137" s="17">
        <v>24.8</v>
      </c>
      <c r="C137" s="17">
        <v>24.8</v>
      </c>
      <c r="D137" s="17">
        <v>-23.5</v>
      </c>
      <c r="E137" s="17">
        <v>-25</v>
      </c>
    </row>
    <row r="138" spans="1:5">
      <c r="A138" s="13" t="s">
        <v>396</v>
      </c>
      <c r="B138" s="17">
        <v>24.8</v>
      </c>
      <c r="C138" s="17">
        <v>24.8</v>
      </c>
      <c r="D138" s="17">
        <v>-23.5</v>
      </c>
      <c r="E138" s="17">
        <v>-25</v>
      </c>
    </row>
    <row r="139" spans="1:5">
      <c r="A139" s="13" t="s">
        <v>397</v>
      </c>
      <c r="B139" s="17">
        <v>24.8</v>
      </c>
      <c r="C139" s="17">
        <v>24.8</v>
      </c>
      <c r="D139" s="17">
        <v>-23.5</v>
      </c>
      <c r="E139" s="17">
        <v>-25</v>
      </c>
    </row>
    <row r="140" spans="1:5">
      <c r="A140" s="13" t="s">
        <v>398</v>
      </c>
      <c r="B140" s="17">
        <v>24.8</v>
      </c>
      <c r="C140" s="17">
        <v>24.8</v>
      </c>
      <c r="D140" s="17">
        <v>-23.5</v>
      </c>
      <c r="E140" s="17">
        <v>-25</v>
      </c>
    </row>
    <row r="141" spans="1:5">
      <c r="A141" s="13" t="s">
        <v>399</v>
      </c>
      <c r="B141" s="17">
        <v>24.8</v>
      </c>
      <c r="C141" s="17">
        <v>24.8</v>
      </c>
      <c r="D141" s="17">
        <v>-23.5</v>
      </c>
      <c r="E141" s="17">
        <v>-25</v>
      </c>
    </row>
    <row r="142" spans="1:5">
      <c r="A142" s="13" t="s">
        <v>400</v>
      </c>
      <c r="B142" s="17">
        <v>24.8</v>
      </c>
      <c r="C142" s="17">
        <v>24.8</v>
      </c>
      <c r="D142" s="17">
        <v>-23.5</v>
      </c>
      <c r="E142" s="17">
        <v>-25</v>
      </c>
    </row>
    <row r="143" spans="1:5">
      <c r="A143" s="13" t="s">
        <v>401</v>
      </c>
      <c r="B143" s="17">
        <v>24.8</v>
      </c>
      <c r="C143" s="17">
        <v>24.8</v>
      </c>
      <c r="D143" s="17">
        <v>-23.5</v>
      </c>
      <c r="E143" s="17">
        <v>-25</v>
      </c>
    </row>
    <row r="144" spans="1:5">
      <c r="A144" s="13" t="s">
        <v>402</v>
      </c>
      <c r="B144" s="17">
        <v>24.8</v>
      </c>
      <c r="C144" s="17">
        <v>24.8</v>
      </c>
      <c r="D144" s="17">
        <v>-23.5</v>
      </c>
      <c r="E144" s="17">
        <v>-25</v>
      </c>
    </row>
    <row r="145" spans="1:5">
      <c r="A145" s="13" t="s">
        <v>403</v>
      </c>
      <c r="B145" s="17">
        <v>24.8</v>
      </c>
      <c r="C145" s="17">
        <v>24.8</v>
      </c>
      <c r="D145" s="17">
        <v>-23.5</v>
      </c>
      <c r="E145" s="17">
        <v>-25</v>
      </c>
    </row>
    <row r="146" spans="1:5">
      <c r="A146" s="13" t="s">
        <v>404</v>
      </c>
      <c r="B146" s="17">
        <v>24.8</v>
      </c>
      <c r="C146" s="17">
        <v>24.8</v>
      </c>
      <c r="D146" s="17">
        <v>-23.5</v>
      </c>
      <c r="E146" s="17">
        <v>-25</v>
      </c>
    </row>
    <row r="147" spans="1:5">
      <c r="A147" s="13" t="s">
        <v>405</v>
      </c>
      <c r="B147" s="17">
        <v>24.8</v>
      </c>
      <c r="C147" s="17">
        <v>24.8</v>
      </c>
      <c r="D147" s="17">
        <v>-23.5</v>
      </c>
      <c r="E147" s="17">
        <v>-25</v>
      </c>
    </row>
    <row r="148" spans="1:5">
      <c r="A148" s="13" t="s">
        <v>406</v>
      </c>
      <c r="B148" s="17">
        <v>24.8</v>
      </c>
      <c r="C148" s="17">
        <v>24.8</v>
      </c>
      <c r="D148" s="17">
        <v>-23.5</v>
      </c>
      <c r="E148" s="17">
        <v>-25</v>
      </c>
    </row>
    <row r="149" spans="1:5">
      <c r="A149" s="13" t="s">
        <v>407</v>
      </c>
      <c r="B149" s="17">
        <v>24.8</v>
      </c>
      <c r="C149" s="17">
        <v>24.8</v>
      </c>
      <c r="D149" s="17">
        <v>-23.5</v>
      </c>
      <c r="E149" s="17">
        <v>-25</v>
      </c>
    </row>
    <row r="150" spans="1:5">
      <c r="A150" s="13" t="s">
        <v>408</v>
      </c>
      <c r="B150" s="17">
        <v>-25</v>
      </c>
      <c r="C150" s="17">
        <v>24.8</v>
      </c>
      <c r="D150" s="17">
        <v>-24</v>
      </c>
      <c r="E150" s="17">
        <v>-25</v>
      </c>
    </row>
    <row r="151" spans="1:5">
      <c r="A151" s="13" t="s">
        <v>409</v>
      </c>
      <c r="B151" s="17">
        <v>-25</v>
      </c>
      <c r="C151" s="17">
        <v>24.8</v>
      </c>
      <c r="D151" s="17">
        <v>-24.5</v>
      </c>
      <c r="E151" s="17">
        <v>-25</v>
      </c>
    </row>
    <row r="152" spans="1:5">
      <c r="A152" s="13" t="s">
        <v>410</v>
      </c>
      <c r="B152" s="17">
        <v>-25</v>
      </c>
      <c r="C152" s="17">
        <v>24.8</v>
      </c>
      <c r="D152" s="17">
        <v>-24.5</v>
      </c>
      <c r="E152" s="17">
        <v>-25</v>
      </c>
    </row>
    <row r="153" spans="1:5">
      <c r="A153" s="13" t="s">
        <v>411</v>
      </c>
      <c r="B153" s="17">
        <v>-25</v>
      </c>
      <c r="C153" s="17">
        <v>24.8</v>
      </c>
      <c r="D153" s="17">
        <v>-25</v>
      </c>
      <c r="E153" s="17">
        <v>-25</v>
      </c>
    </row>
    <row r="154" spans="1:5">
      <c r="A154" s="13" t="s">
        <v>412</v>
      </c>
      <c r="B154" s="17">
        <v>-25</v>
      </c>
      <c r="C154" s="17">
        <v>24.8</v>
      </c>
      <c r="D154" s="17">
        <v>-25</v>
      </c>
      <c r="E154" s="17">
        <v>-25</v>
      </c>
    </row>
    <row r="155" spans="1:5">
      <c r="A155" s="13" t="s">
        <v>413</v>
      </c>
      <c r="B155" s="17">
        <v>-25</v>
      </c>
      <c r="C155" s="17">
        <v>24.8</v>
      </c>
      <c r="D155" s="17">
        <v>-25</v>
      </c>
      <c r="E155" s="17">
        <v>-25</v>
      </c>
    </row>
    <row r="156" spans="1:5">
      <c r="A156" s="13" t="s">
        <v>414</v>
      </c>
      <c r="B156" s="17">
        <v>-25</v>
      </c>
      <c r="C156" s="17">
        <v>24.8</v>
      </c>
      <c r="D156" s="17">
        <v>-25</v>
      </c>
      <c r="E156" s="17">
        <v>-25</v>
      </c>
    </row>
    <row r="157" spans="1:5">
      <c r="A157" s="13" t="s">
        <v>415</v>
      </c>
      <c r="B157" s="17">
        <v>-25</v>
      </c>
      <c r="C157" s="17">
        <v>24.8</v>
      </c>
      <c r="D157" s="17">
        <v>-25</v>
      </c>
      <c r="E157" s="17">
        <v>-25</v>
      </c>
    </row>
    <row r="158" spans="1:5">
      <c r="A158" s="13" t="s">
        <v>416</v>
      </c>
      <c r="B158" s="17">
        <v>-25</v>
      </c>
      <c r="C158" s="17">
        <v>24.8</v>
      </c>
      <c r="D158" s="17">
        <v>-25</v>
      </c>
      <c r="E158" s="17">
        <v>-25</v>
      </c>
    </row>
    <row r="159" spans="1:5">
      <c r="A159" s="13" t="s">
        <v>417</v>
      </c>
      <c r="B159" s="17">
        <v>-25</v>
      </c>
      <c r="C159" s="17">
        <v>24.8</v>
      </c>
      <c r="D159" s="17">
        <v>-25</v>
      </c>
      <c r="E159" s="17">
        <v>-25</v>
      </c>
    </row>
    <row r="160" spans="1:5">
      <c r="A160" s="13" t="s">
        <v>418</v>
      </c>
      <c r="B160" s="17">
        <v>-25</v>
      </c>
      <c r="C160" s="17">
        <v>24.8</v>
      </c>
      <c r="D160" s="17">
        <v>-25</v>
      </c>
      <c r="E160" s="17">
        <v>-25</v>
      </c>
    </row>
    <row r="161" spans="1:5">
      <c r="A161" s="13" t="s">
        <v>419</v>
      </c>
      <c r="B161" s="17">
        <v>-25</v>
      </c>
      <c r="C161" s="17">
        <v>24.8</v>
      </c>
      <c r="D161" s="17">
        <v>-25</v>
      </c>
      <c r="E161" s="17">
        <v>-25</v>
      </c>
    </row>
    <row r="162" spans="1:5">
      <c r="A162" s="13" t="s">
        <v>420</v>
      </c>
      <c r="B162" s="17">
        <v>-25</v>
      </c>
      <c r="C162" s="17">
        <v>24.8</v>
      </c>
      <c r="D162" s="17">
        <v>-25</v>
      </c>
      <c r="E162" s="17">
        <v>-25</v>
      </c>
    </row>
    <row r="163" spans="1:5">
      <c r="A163" s="13" t="s">
        <v>421</v>
      </c>
      <c r="B163" s="17">
        <v>-25</v>
      </c>
      <c r="C163" s="17">
        <v>24.8</v>
      </c>
      <c r="D163" s="17">
        <v>-25</v>
      </c>
      <c r="E163" s="17">
        <v>-25</v>
      </c>
    </row>
    <row r="164" spans="1:5">
      <c r="A164" s="13" t="s">
        <v>422</v>
      </c>
      <c r="B164" s="17">
        <v>-25</v>
      </c>
      <c r="C164" s="17">
        <v>24.8</v>
      </c>
      <c r="D164" s="17">
        <v>-25</v>
      </c>
      <c r="E164" s="17">
        <v>-25</v>
      </c>
    </row>
    <row r="165" spans="1:5">
      <c r="A165" s="13" t="s">
        <v>423</v>
      </c>
      <c r="B165" s="17">
        <v>-25</v>
      </c>
      <c r="C165" s="17">
        <v>24.8</v>
      </c>
      <c r="D165" s="17">
        <v>-25</v>
      </c>
      <c r="E165" s="17">
        <v>-25</v>
      </c>
    </row>
    <row r="166" spans="1:5">
      <c r="A166" s="13" t="s">
        <v>424</v>
      </c>
      <c r="B166" s="17">
        <v>-25</v>
      </c>
      <c r="C166" s="17">
        <v>24.8</v>
      </c>
      <c r="D166" s="17">
        <v>-25</v>
      </c>
      <c r="E166" s="17">
        <v>-25</v>
      </c>
    </row>
    <row r="167" spans="1:5">
      <c r="A167" s="13" t="s">
        <v>425</v>
      </c>
      <c r="B167" s="17">
        <v>-25</v>
      </c>
      <c r="C167" s="17">
        <v>24.8</v>
      </c>
      <c r="D167" s="17">
        <v>-25</v>
      </c>
      <c r="E167" s="17">
        <v>-25</v>
      </c>
    </row>
    <row r="168" spans="1:5">
      <c r="A168" s="13" t="s">
        <v>426</v>
      </c>
      <c r="B168" s="17">
        <v>-25</v>
      </c>
      <c r="C168" s="17">
        <v>24.8</v>
      </c>
      <c r="D168" s="17">
        <v>-25</v>
      </c>
      <c r="E168" s="17">
        <v>-25</v>
      </c>
    </row>
    <row r="169" spans="1:5">
      <c r="A169" s="13" t="s">
        <v>427</v>
      </c>
      <c r="B169" s="17">
        <v>-25</v>
      </c>
      <c r="C169" s="17">
        <v>24.8</v>
      </c>
      <c r="D169" s="17">
        <v>-25</v>
      </c>
      <c r="E169" s="17">
        <v>-25</v>
      </c>
    </row>
    <row r="170" spans="1:5">
      <c r="A170" s="13" t="s">
        <v>428</v>
      </c>
      <c r="B170" s="17">
        <v>-25</v>
      </c>
      <c r="C170" s="17">
        <v>24.8</v>
      </c>
      <c r="D170" s="17">
        <v>-25</v>
      </c>
      <c r="E170" s="17">
        <v>-25</v>
      </c>
    </row>
    <row r="171" spans="1:5">
      <c r="A171" s="13" t="s">
        <v>429</v>
      </c>
      <c r="B171" s="17">
        <v>-25</v>
      </c>
      <c r="C171" s="17">
        <v>24.8</v>
      </c>
      <c r="D171" s="17">
        <v>-25</v>
      </c>
      <c r="E171" s="17">
        <v>-25</v>
      </c>
    </row>
    <row r="172" spans="1:5">
      <c r="A172" s="13" t="s">
        <v>430</v>
      </c>
      <c r="B172" s="17">
        <v>-25</v>
      </c>
      <c r="C172" s="17">
        <v>24.8</v>
      </c>
      <c r="D172" s="17">
        <v>-25</v>
      </c>
      <c r="E172" s="17">
        <v>-25</v>
      </c>
    </row>
    <row r="173" spans="1:5">
      <c r="A173" s="13" t="s">
        <v>431</v>
      </c>
      <c r="B173" s="17">
        <v>-25</v>
      </c>
      <c r="C173" s="17">
        <v>24.8</v>
      </c>
      <c r="D173" s="17">
        <v>-25</v>
      </c>
      <c r="E173" s="17">
        <v>-25</v>
      </c>
    </row>
    <row r="174" spans="1:5">
      <c r="A174" s="13" t="s">
        <v>432</v>
      </c>
      <c r="B174" s="17">
        <v>-25</v>
      </c>
      <c r="C174" s="17">
        <v>24.8</v>
      </c>
      <c r="D174" s="17">
        <v>-25</v>
      </c>
      <c r="E174" s="17">
        <v>-25</v>
      </c>
    </row>
    <row r="175" spans="1:5">
      <c r="A175" s="13" t="s">
        <v>433</v>
      </c>
      <c r="B175" s="17">
        <v>-25</v>
      </c>
      <c r="C175" s="17">
        <v>24.8</v>
      </c>
      <c r="D175" s="17">
        <v>-25</v>
      </c>
      <c r="E175" s="17">
        <v>-25</v>
      </c>
    </row>
    <row r="176" spans="1:5">
      <c r="A176" s="13" t="s">
        <v>434</v>
      </c>
      <c r="B176" s="17">
        <v>-25</v>
      </c>
      <c r="C176" s="17">
        <v>24.8</v>
      </c>
      <c r="D176" s="17">
        <v>-25</v>
      </c>
      <c r="E176" s="17">
        <v>-25</v>
      </c>
    </row>
    <row r="177" spans="1:9">
      <c r="A177" s="13" t="s">
        <v>435</v>
      </c>
      <c r="B177" s="17">
        <v>-25</v>
      </c>
      <c r="C177" s="17">
        <v>24.8</v>
      </c>
      <c r="D177" s="17">
        <v>-25</v>
      </c>
      <c r="E177" s="17">
        <v>-25</v>
      </c>
    </row>
    <row r="178" spans="1:9">
      <c r="A178" s="13" t="s">
        <v>436</v>
      </c>
      <c r="B178" s="17">
        <v>-25</v>
      </c>
      <c r="C178" s="17">
        <v>24.8</v>
      </c>
      <c r="D178" s="17">
        <v>-25</v>
      </c>
      <c r="E178" s="17">
        <v>-25</v>
      </c>
    </row>
    <row r="179" spans="1:9">
      <c r="A179" s="13" t="s">
        <v>437</v>
      </c>
      <c r="B179" s="17">
        <v>-25</v>
      </c>
      <c r="C179" s="17">
        <v>24.8</v>
      </c>
      <c r="D179" s="17">
        <v>-25</v>
      </c>
      <c r="E179" s="17">
        <v>-25</v>
      </c>
    </row>
    <row r="180" spans="1:9">
      <c r="A180" s="13" t="s">
        <v>438</v>
      </c>
      <c r="B180" s="17">
        <v>-25</v>
      </c>
      <c r="C180" s="17">
        <v>23.3</v>
      </c>
      <c r="D180" s="17">
        <v>-25</v>
      </c>
      <c r="E180" s="17">
        <v>-25</v>
      </c>
    </row>
    <row r="181" spans="1:9">
      <c r="A181" s="13" t="s">
        <v>439</v>
      </c>
      <c r="B181" s="17">
        <v>-25</v>
      </c>
      <c r="C181" s="17">
        <v>-25</v>
      </c>
      <c r="D181" s="17">
        <v>-25</v>
      </c>
      <c r="E181" s="17">
        <v>-25</v>
      </c>
    </row>
    <row r="182" spans="1:9">
      <c r="A182" s="13" t="s">
        <v>440</v>
      </c>
      <c r="B182" s="17">
        <v>-25</v>
      </c>
      <c r="C182" s="17">
        <v>-25</v>
      </c>
      <c r="D182" s="17">
        <v>-25</v>
      </c>
      <c r="E182" s="17">
        <v>-25</v>
      </c>
    </row>
    <row r="183" spans="1:9">
      <c r="A183" s="13" t="s">
        <v>441</v>
      </c>
      <c r="B183" s="17">
        <v>-25</v>
      </c>
      <c r="C183" s="17">
        <v>-25</v>
      </c>
      <c r="D183" s="17">
        <v>-25</v>
      </c>
      <c r="E183" s="17">
        <v>-25</v>
      </c>
    </row>
    <row r="184" spans="1:9" ht="90">
      <c r="B184" s="18" t="s">
        <v>17</v>
      </c>
      <c r="C184" s="18" t="s">
        <v>20</v>
      </c>
      <c r="D184" s="18" t="s">
        <v>21</v>
      </c>
      <c r="E184" s="18" t="s">
        <v>22</v>
      </c>
    </row>
    <row r="185" spans="1:9" ht="45" customHeight="1">
      <c r="A185" s="51" t="s">
        <v>547</v>
      </c>
      <c r="B185" s="51" t="s">
        <v>269</v>
      </c>
      <c r="C185" s="51" t="s">
        <v>270</v>
      </c>
      <c r="D185" s="51" t="s">
        <v>271</v>
      </c>
      <c r="E185" s="51" t="s">
        <v>272</v>
      </c>
      <c r="F185" s="58" t="s">
        <v>443</v>
      </c>
      <c r="G185" s="56" t="s">
        <v>362</v>
      </c>
      <c r="H185" s="21" t="s">
        <v>363</v>
      </c>
      <c r="I185" s="21" t="s">
        <v>23</v>
      </c>
    </row>
    <row r="186" spans="1:9" ht="30" hidden="1">
      <c r="A186" s="52"/>
      <c r="B186" s="52"/>
      <c r="C186" s="52"/>
      <c r="D186" s="52"/>
      <c r="E186" s="52"/>
      <c r="F186" s="52"/>
      <c r="G186" s="52"/>
      <c r="H186" s="22" t="s">
        <v>364</v>
      </c>
      <c r="I186" s="22" t="s">
        <v>365</v>
      </c>
    </row>
    <row r="187" spans="1:9" ht="30" hidden="1">
      <c r="A187" s="13" t="str">
        <f>Kimutatás!AG9</f>
        <v>2006Budapesti Corvinus Egyetem Gazdálkodástudományi Kar (BCE-GTK)</v>
      </c>
      <c r="B187" s="17">
        <v>24.8</v>
      </c>
      <c r="C187" s="17">
        <v>24.8</v>
      </c>
      <c r="D187" s="17">
        <v>-23.5</v>
      </c>
      <c r="E187" s="17">
        <v>-25</v>
      </c>
      <c r="F187" s="17">
        <v>1</v>
      </c>
      <c r="G187" s="17">
        <v>0</v>
      </c>
      <c r="H187" s="17">
        <v>-1</v>
      </c>
      <c r="I187" s="17">
        <v>0</v>
      </c>
    </row>
    <row r="188" spans="1:9" ht="30" hidden="1">
      <c r="A188" s="13" t="str">
        <f>Kimutatás!AG10</f>
        <v>2006Debreceni Egyetem Agrárgazdasági és Vidékfejlesztési Kar (DE-AVK)</v>
      </c>
      <c r="B188" s="17">
        <v>24.8</v>
      </c>
      <c r="C188" s="17">
        <v>24.8</v>
      </c>
      <c r="D188" s="17">
        <v>-23</v>
      </c>
      <c r="E188" s="17">
        <v>-25</v>
      </c>
      <c r="F188" s="17">
        <v>1.5</v>
      </c>
      <c r="G188" s="17">
        <v>1</v>
      </c>
      <c r="H188" s="17">
        <v>-0.5</v>
      </c>
      <c r="I188" s="17">
        <v>19950</v>
      </c>
    </row>
    <row r="189" spans="1:9" ht="30" hidden="1">
      <c r="A189" s="13" t="str">
        <f>Kimutatás!AG11</f>
        <v>2006Kaposvári Egyetem Gazdaságtudományi Kar (KE-GTK)</v>
      </c>
      <c r="B189" s="17">
        <v>24.8</v>
      </c>
      <c r="C189" s="17">
        <v>24.8</v>
      </c>
      <c r="D189" s="17">
        <v>-23.5</v>
      </c>
      <c r="E189" s="17">
        <v>-25</v>
      </c>
      <c r="F189" s="17">
        <v>1</v>
      </c>
      <c r="G189" s="17">
        <v>0</v>
      </c>
      <c r="H189" s="17">
        <v>-1</v>
      </c>
      <c r="I189" s="17">
        <v>0</v>
      </c>
    </row>
    <row r="190" spans="1:9" ht="30" hidden="1">
      <c r="A190" s="13" t="str">
        <f>Kimutatás!AG12</f>
        <v>2006Károly Róbert Főiskola Agrár- és Vidékfejlesztési Kar (KRF-AVK)</v>
      </c>
      <c r="B190" s="17">
        <v>24.8</v>
      </c>
      <c r="C190" s="17">
        <v>24.8</v>
      </c>
      <c r="D190" s="17">
        <v>-25</v>
      </c>
      <c r="E190" s="17">
        <v>-25</v>
      </c>
      <c r="F190" s="17">
        <v>-0.5</v>
      </c>
      <c r="G190" s="17">
        <v>0</v>
      </c>
      <c r="H190" s="17">
        <v>0.5</v>
      </c>
      <c r="I190" s="17">
        <v>0</v>
      </c>
    </row>
    <row r="191" spans="1:9" ht="30" hidden="1">
      <c r="A191" s="13" t="str">
        <f>Kimutatás!AG13</f>
        <v>2006Kecskeméti Főiskola Kertészeti Főiskolai Kar (KF-KFK)</v>
      </c>
      <c r="B191" s="17">
        <v>24.8</v>
      </c>
      <c r="C191" s="17">
        <v>24.8</v>
      </c>
      <c r="D191" s="17">
        <v>-25</v>
      </c>
      <c r="E191" s="17">
        <v>-25</v>
      </c>
      <c r="F191" s="17">
        <v>-0.5</v>
      </c>
      <c r="G191" s="17">
        <v>0</v>
      </c>
      <c r="H191" s="17">
        <v>0.5</v>
      </c>
      <c r="I191" s="17">
        <v>0</v>
      </c>
    </row>
    <row r="192" spans="1:9" ht="45" hidden="1">
      <c r="A192" s="13" t="str">
        <f>Kimutatás!AG14</f>
        <v>2006Nyugat-magyarországi Egyetem Mezőgazdaság- és Élelmiszertudományi Kar (NYME-MÉK)</v>
      </c>
      <c r="B192" s="17">
        <v>24.8</v>
      </c>
      <c r="C192" s="17">
        <v>24.8</v>
      </c>
      <c r="D192" s="17">
        <v>-23.5</v>
      </c>
      <c r="E192" s="17">
        <v>-25</v>
      </c>
      <c r="F192" s="17">
        <v>1</v>
      </c>
      <c r="G192" s="17">
        <v>3</v>
      </c>
      <c r="H192" s="17">
        <v>2</v>
      </c>
      <c r="I192" s="17">
        <v>6733.33</v>
      </c>
    </row>
    <row r="193" spans="1:10" ht="30" hidden="1">
      <c r="A193" s="13" t="str">
        <f>Kimutatás!AG15</f>
        <v>2006Pannon Egyetem Georgikon Kar (PE-GK)</v>
      </c>
      <c r="B193" s="17">
        <v>24.8</v>
      </c>
      <c r="C193" s="17">
        <v>24.8</v>
      </c>
      <c r="D193" s="17">
        <v>-25</v>
      </c>
      <c r="E193" s="17">
        <v>-25</v>
      </c>
      <c r="F193" s="17">
        <v>-0.5</v>
      </c>
      <c r="G193" s="17">
        <v>0</v>
      </c>
      <c r="H193" s="17">
        <v>0.5</v>
      </c>
      <c r="I193" s="17">
        <v>0</v>
      </c>
    </row>
    <row r="194" spans="1:10" ht="30" hidden="1">
      <c r="A194" s="13" t="str">
        <f>Kimutatás!AG16</f>
        <v>2006Szegedi Tudományegyetem Mérnöki Kar (SZTE-MK)</v>
      </c>
      <c r="B194" s="17">
        <v>24.8</v>
      </c>
      <c r="C194" s="17">
        <v>24.8</v>
      </c>
      <c r="D194" s="17">
        <v>-23.5</v>
      </c>
      <c r="E194" s="17">
        <v>-25</v>
      </c>
      <c r="F194" s="17">
        <v>1</v>
      </c>
      <c r="G194" s="17">
        <v>0</v>
      </c>
      <c r="H194" s="17">
        <v>-1</v>
      </c>
      <c r="I194" s="17">
        <v>0</v>
      </c>
    </row>
    <row r="195" spans="1:10" ht="54.75" customHeight="1">
      <c r="A195" s="13" t="str">
        <f>Kimutatás!AG17</f>
        <v>2006Szent István Egyetem Gazdaság- és Társadalomtudományi Kar (SZIE-GTK)</v>
      </c>
      <c r="B195" s="17">
        <v>24.8</v>
      </c>
      <c r="C195" s="17">
        <v>24.8</v>
      </c>
      <c r="D195" s="17">
        <v>-23.5</v>
      </c>
      <c r="E195" s="17">
        <v>-25</v>
      </c>
      <c r="F195" s="59">
        <v>1</v>
      </c>
      <c r="G195" s="57">
        <v>0</v>
      </c>
      <c r="H195" s="17">
        <v>-1</v>
      </c>
      <c r="I195" s="17">
        <v>0</v>
      </c>
      <c r="J195" s="60">
        <v>2006</v>
      </c>
    </row>
    <row r="196" spans="1:10" ht="45" hidden="1">
      <c r="A196" s="13" t="str">
        <f>Kimutatás!AG18</f>
        <v>2006Szent István Egyetem Víz- és Környezetgazdálkodási Főiskolai Kar (TSF-MVK)</v>
      </c>
      <c r="B196" s="17">
        <v>24.8</v>
      </c>
      <c r="C196" s="17">
        <v>24.8</v>
      </c>
      <c r="D196" s="17">
        <v>-25</v>
      </c>
      <c r="E196" s="17">
        <v>-25</v>
      </c>
      <c r="F196" s="17">
        <v>-0.5</v>
      </c>
      <c r="G196" s="17">
        <v>0</v>
      </c>
      <c r="H196" s="17">
        <v>0.5</v>
      </c>
      <c r="I196" s="17">
        <v>0</v>
      </c>
    </row>
    <row r="197" spans="1:10" ht="30" hidden="1">
      <c r="A197" s="13" t="str">
        <f>Kimutatás!AG19</f>
        <v>2006Szolnoki Főiskola Műszaki és Mezőgazdasági Fakultás (SZF-MMF)</v>
      </c>
      <c r="B197" s="17">
        <v>24.8</v>
      </c>
      <c r="C197" s="17">
        <v>23.3</v>
      </c>
      <c r="D197" s="17">
        <v>-23.5</v>
      </c>
      <c r="E197" s="17">
        <v>-25</v>
      </c>
      <c r="F197" s="17">
        <v>-0.5</v>
      </c>
      <c r="G197" s="17">
        <v>0</v>
      </c>
      <c r="H197" s="17">
        <v>0.5</v>
      </c>
      <c r="I197" s="17">
        <v>0</v>
      </c>
    </row>
    <row r="198" spans="1:10" ht="30" hidden="1">
      <c r="A198" s="13" t="str">
        <f>Kimutatás!AG20</f>
        <v>2007Budapesti Corvinus Egyetem Gazdálkodástudományi Kar (BCE-GTK)</v>
      </c>
      <c r="B198" s="17">
        <v>24.8</v>
      </c>
      <c r="C198" s="17">
        <v>24.8</v>
      </c>
      <c r="D198" s="17">
        <v>-25</v>
      </c>
      <c r="E198" s="17">
        <v>-25</v>
      </c>
      <c r="F198" s="17">
        <v>-0.5</v>
      </c>
      <c r="G198" s="17">
        <v>0</v>
      </c>
      <c r="H198" s="17">
        <v>0.5</v>
      </c>
      <c r="I198" s="17">
        <v>0</v>
      </c>
    </row>
    <row r="199" spans="1:10" ht="30" hidden="1">
      <c r="A199" s="13" t="str">
        <f>Kimutatás!AG21</f>
        <v>2007Debreceni Egyetem Agrárgazdasági és Vidékfejlesztési Kar (DE-AVK)</v>
      </c>
      <c r="B199" s="17">
        <v>24.8</v>
      </c>
      <c r="C199" s="17">
        <v>24.8</v>
      </c>
      <c r="D199" s="17">
        <v>-23.5</v>
      </c>
      <c r="E199" s="17">
        <v>-25</v>
      </c>
      <c r="F199" s="17">
        <v>1</v>
      </c>
      <c r="G199" s="17">
        <v>0</v>
      </c>
      <c r="H199" s="17">
        <v>-1</v>
      </c>
      <c r="I199" s="17">
        <v>0</v>
      </c>
    </row>
    <row r="200" spans="1:10" ht="30" hidden="1">
      <c r="A200" s="13" t="str">
        <f>Kimutatás!AG22</f>
        <v>2007Kaposvári Egyetem Gazdaságtudományi Kar (KE-GTK)</v>
      </c>
      <c r="B200" s="17">
        <v>24.8</v>
      </c>
      <c r="C200" s="17">
        <v>24.8</v>
      </c>
      <c r="D200" s="17">
        <v>-23.5</v>
      </c>
      <c r="E200" s="17">
        <v>-25</v>
      </c>
      <c r="F200" s="17">
        <v>1</v>
      </c>
      <c r="G200" s="17">
        <v>0</v>
      </c>
      <c r="H200" s="17">
        <v>-1</v>
      </c>
      <c r="I200" s="17">
        <v>0</v>
      </c>
    </row>
    <row r="201" spans="1:10" ht="30" hidden="1">
      <c r="A201" s="13" t="str">
        <f>Kimutatás!AG23</f>
        <v>2007Károly Róbert Főiskola Agrár- és Vidékfejlesztési Kar (KRF-AVK)</v>
      </c>
      <c r="B201" s="17">
        <v>24.8</v>
      </c>
      <c r="C201" s="17">
        <v>24.8</v>
      </c>
      <c r="D201" s="17">
        <v>-25</v>
      </c>
      <c r="E201" s="17">
        <v>-25</v>
      </c>
      <c r="F201" s="17">
        <v>-0.5</v>
      </c>
      <c r="G201" s="17">
        <v>0</v>
      </c>
      <c r="H201" s="17">
        <v>0.5</v>
      </c>
      <c r="I201" s="17">
        <v>0</v>
      </c>
    </row>
    <row r="202" spans="1:10" ht="30" hidden="1">
      <c r="A202" s="13" t="str">
        <f>Kimutatás!AG24</f>
        <v>2007Kecskeméti Főiskola Kertészeti Főiskolai Kar (KF-KFK)</v>
      </c>
      <c r="B202" s="17">
        <v>24.8</v>
      </c>
      <c r="C202" s="17">
        <v>24.8</v>
      </c>
      <c r="D202" s="17">
        <v>-25</v>
      </c>
      <c r="E202" s="17">
        <v>-25</v>
      </c>
      <c r="F202" s="17">
        <v>-0.5</v>
      </c>
      <c r="G202" s="17">
        <v>0</v>
      </c>
      <c r="H202" s="17">
        <v>0.5</v>
      </c>
      <c r="I202" s="17">
        <v>0</v>
      </c>
    </row>
    <row r="203" spans="1:10" ht="45" hidden="1">
      <c r="A203" s="13" t="str">
        <f>Kimutatás!AG25</f>
        <v>2007Nyugat-magyarországi Egyetem Mezőgazdaság- és Élelmiszertudományi Kar (NYME-MÉK)</v>
      </c>
      <c r="B203" s="17">
        <v>24.8</v>
      </c>
      <c r="C203" s="17">
        <v>24.8</v>
      </c>
      <c r="D203" s="17">
        <v>-25</v>
      </c>
      <c r="E203" s="17">
        <v>-25</v>
      </c>
      <c r="F203" s="17">
        <v>-0.5</v>
      </c>
      <c r="G203" s="17">
        <v>0</v>
      </c>
      <c r="H203" s="17">
        <v>0.5</v>
      </c>
      <c r="I203" s="17">
        <v>0</v>
      </c>
    </row>
    <row r="204" spans="1:10" ht="30" hidden="1">
      <c r="A204" s="13" t="str">
        <f>Kimutatás!AG26</f>
        <v>2007Pannon Egyetem Georgikon Kar (PE-GK)</v>
      </c>
      <c r="B204" s="17">
        <v>24.8</v>
      </c>
      <c r="C204" s="17">
        <v>24.8</v>
      </c>
      <c r="D204" s="17">
        <v>-25</v>
      </c>
      <c r="E204" s="17">
        <v>-25</v>
      </c>
      <c r="F204" s="17">
        <v>-0.5</v>
      </c>
      <c r="G204" s="17">
        <v>0</v>
      </c>
      <c r="H204" s="17">
        <v>0.5</v>
      </c>
      <c r="I204" s="17">
        <v>0</v>
      </c>
    </row>
    <row r="205" spans="1:10" ht="30" hidden="1">
      <c r="A205" s="13" t="str">
        <f>Kimutatás!AG27</f>
        <v>2007Szegedi Tudományegyetem Mérnöki Kar (SZTE-MK)</v>
      </c>
      <c r="B205" s="17">
        <v>24.8</v>
      </c>
      <c r="C205" s="17">
        <v>24.8</v>
      </c>
      <c r="D205" s="17">
        <v>-23.5</v>
      </c>
      <c r="E205" s="17">
        <v>-25</v>
      </c>
      <c r="F205" s="17">
        <v>1</v>
      </c>
      <c r="G205" s="17">
        <v>0</v>
      </c>
      <c r="H205" s="17">
        <v>-1</v>
      </c>
      <c r="I205" s="17">
        <v>0</v>
      </c>
    </row>
    <row r="206" spans="1:10" ht="54.75" customHeight="1">
      <c r="A206" s="13" t="str">
        <f>Kimutatás!AG28</f>
        <v>2007Szent István Egyetem Gazdaság- és Társadalomtudományi Kar (SZIE-GTK)</v>
      </c>
      <c r="B206" s="17">
        <v>24.8</v>
      </c>
      <c r="C206" s="17">
        <v>24.8</v>
      </c>
      <c r="D206" s="17">
        <v>-24</v>
      </c>
      <c r="E206" s="17">
        <v>-25</v>
      </c>
      <c r="F206" s="59">
        <v>0.5</v>
      </c>
      <c r="G206" s="57">
        <v>0</v>
      </c>
      <c r="H206" s="17">
        <v>-0.5</v>
      </c>
      <c r="I206" s="17">
        <v>0</v>
      </c>
      <c r="J206" s="60">
        <v>2007</v>
      </c>
    </row>
    <row r="207" spans="1:10" ht="45" hidden="1">
      <c r="A207" s="13" t="str">
        <f>Kimutatás!AG29</f>
        <v>2007Szent István Egyetem Víz- és Környezetgazdálkodási Főiskolai Kar (TSF-MVK)</v>
      </c>
      <c r="B207" s="17">
        <v>24.8</v>
      </c>
      <c r="C207" s="17">
        <v>24.8</v>
      </c>
      <c r="D207" s="17">
        <v>-25</v>
      </c>
      <c r="E207" s="17">
        <v>-25</v>
      </c>
      <c r="F207" s="17">
        <v>-0.5</v>
      </c>
      <c r="G207" s="17">
        <v>0</v>
      </c>
      <c r="H207" s="17">
        <v>0.5</v>
      </c>
      <c r="I207" s="17">
        <v>0</v>
      </c>
    </row>
    <row r="208" spans="1:10" ht="30" hidden="1">
      <c r="A208" s="13" t="str">
        <f>Kimutatás!AG30</f>
        <v>2007Szolnoki Főiskola Műszaki és Mezőgazdasági Fakultás (SZF-MMF)</v>
      </c>
      <c r="B208" s="17">
        <v>24.8</v>
      </c>
      <c r="C208" s="17">
        <v>24.8</v>
      </c>
      <c r="D208" s="17">
        <v>-25</v>
      </c>
      <c r="E208" s="17">
        <v>-25</v>
      </c>
      <c r="F208" s="17">
        <v>-0.5</v>
      </c>
      <c r="G208" s="17">
        <v>0</v>
      </c>
      <c r="H208" s="17">
        <v>0.5</v>
      </c>
      <c r="I208" s="17">
        <v>0</v>
      </c>
    </row>
    <row r="209" spans="1:10" ht="30" hidden="1">
      <c r="A209" s="13" t="str">
        <f>Kimutatás!AG31</f>
        <v>2008Budapesti Corvinus Egyetem Gazdálkodástudományi Kar (BCE-GTK)</v>
      </c>
      <c r="B209" s="17">
        <v>24.8</v>
      </c>
      <c r="C209" s="17">
        <v>24.8</v>
      </c>
      <c r="D209" s="17">
        <v>-25</v>
      </c>
      <c r="E209" s="17">
        <v>-25</v>
      </c>
      <c r="F209" s="17">
        <v>-0.5</v>
      </c>
      <c r="G209" s="17">
        <v>0</v>
      </c>
      <c r="H209" s="17">
        <v>0.5</v>
      </c>
      <c r="I209" s="17">
        <v>0</v>
      </c>
    </row>
    <row r="210" spans="1:10" ht="30" hidden="1">
      <c r="A210" s="13" t="str">
        <f>Kimutatás!AG32</f>
        <v>2008Debreceni Egyetem Agrárgazdasági és Vidékfejlesztési Kar (DE-AVK)</v>
      </c>
      <c r="B210" s="17">
        <v>24.8</v>
      </c>
      <c r="C210" s="17">
        <v>24.8</v>
      </c>
      <c r="D210" s="17">
        <v>-23.5</v>
      </c>
      <c r="E210" s="17">
        <v>-25</v>
      </c>
      <c r="F210" s="17">
        <v>1</v>
      </c>
      <c r="G210" s="17">
        <v>0</v>
      </c>
      <c r="H210" s="17">
        <v>-1</v>
      </c>
      <c r="I210" s="17">
        <v>0</v>
      </c>
    </row>
    <row r="211" spans="1:10" ht="30" hidden="1">
      <c r="A211" s="13" t="str">
        <f>Kimutatás!AG33</f>
        <v>2008Kaposvári Egyetem Gazdaságtudományi Kar (KE-GTK)</v>
      </c>
      <c r="B211" s="17">
        <v>24.8</v>
      </c>
      <c r="C211" s="17">
        <v>24.8</v>
      </c>
      <c r="D211" s="17">
        <v>-25</v>
      </c>
      <c r="E211" s="17">
        <v>-25</v>
      </c>
      <c r="F211" s="17">
        <v>-0.5</v>
      </c>
      <c r="G211" s="17">
        <v>0</v>
      </c>
      <c r="H211" s="17">
        <v>0.5</v>
      </c>
      <c r="I211" s="17">
        <v>0</v>
      </c>
    </row>
    <row r="212" spans="1:10" ht="30" hidden="1">
      <c r="A212" s="13" t="str">
        <f>Kimutatás!AG34</f>
        <v>2008Károly Róbert Főiskola Agrár- és Vidékfejlesztési Kar (KRF-AVK)</v>
      </c>
      <c r="B212" s="17">
        <v>24.8</v>
      </c>
      <c r="C212" s="17">
        <v>24.8</v>
      </c>
      <c r="D212" s="17">
        <v>-25</v>
      </c>
      <c r="E212" s="17">
        <v>-25</v>
      </c>
      <c r="F212" s="17">
        <v>-0.5</v>
      </c>
      <c r="G212" s="17">
        <v>0</v>
      </c>
      <c r="H212" s="17">
        <v>0.5</v>
      </c>
      <c r="I212" s="17">
        <v>0</v>
      </c>
    </row>
    <row r="213" spans="1:10" ht="30" hidden="1">
      <c r="A213" s="13" t="str">
        <f>Kimutatás!AG35</f>
        <v>2008Kecskeméti Főiskola Kertészeti Főiskolai Kar (KF-KFK)</v>
      </c>
      <c r="B213" s="17">
        <v>24.8</v>
      </c>
      <c r="C213" s="17">
        <v>24.8</v>
      </c>
      <c r="D213" s="17">
        <v>-25</v>
      </c>
      <c r="E213" s="17">
        <v>-25</v>
      </c>
      <c r="F213" s="17">
        <v>-0.5</v>
      </c>
      <c r="G213" s="17">
        <v>0</v>
      </c>
      <c r="H213" s="17">
        <v>0.5</v>
      </c>
      <c r="I213" s="17">
        <v>0</v>
      </c>
    </row>
    <row r="214" spans="1:10" ht="45" hidden="1">
      <c r="A214" s="13" t="str">
        <f>Kimutatás!AG36</f>
        <v>2008Nyugat-magyarországi Egyetem Mezőgazdaság- és Élelmiszertudományi Kar (NYME-MÉK)</v>
      </c>
      <c r="B214" s="17">
        <v>24.8</v>
      </c>
      <c r="C214" s="17">
        <v>24.8</v>
      </c>
      <c r="D214" s="17">
        <v>-25</v>
      </c>
      <c r="E214" s="17">
        <v>-25</v>
      </c>
      <c r="F214" s="17">
        <v>-0.5</v>
      </c>
      <c r="G214" s="17">
        <v>0</v>
      </c>
      <c r="H214" s="17">
        <v>0.5</v>
      </c>
      <c r="I214" s="17">
        <v>0</v>
      </c>
    </row>
    <row r="215" spans="1:10" ht="30" hidden="1">
      <c r="A215" s="13" t="str">
        <f>Kimutatás!AG37</f>
        <v>2008Pannon Egyetem Georgikon Kar (PE-GK)</v>
      </c>
      <c r="B215" s="17">
        <v>24.8</v>
      </c>
      <c r="C215" s="17">
        <v>24.8</v>
      </c>
      <c r="D215" s="17">
        <v>-25</v>
      </c>
      <c r="E215" s="17">
        <v>-25</v>
      </c>
      <c r="F215" s="17">
        <v>-0.5</v>
      </c>
      <c r="G215" s="17">
        <v>0</v>
      </c>
      <c r="H215" s="17">
        <v>0.5</v>
      </c>
      <c r="I215" s="17">
        <v>0</v>
      </c>
    </row>
    <row r="216" spans="1:10" ht="30" hidden="1">
      <c r="A216" s="13" t="str">
        <f>Kimutatás!AG38</f>
        <v>2008Szegedi Tudományegyetem Mérnöki Kar (SZTE-MK)</v>
      </c>
      <c r="B216" s="17">
        <v>24.8</v>
      </c>
      <c r="C216" s="17">
        <v>24.8</v>
      </c>
      <c r="D216" s="17">
        <v>-24.5</v>
      </c>
      <c r="E216" s="17">
        <v>-25</v>
      </c>
      <c r="F216" s="17">
        <v>0</v>
      </c>
      <c r="G216" s="17">
        <v>0</v>
      </c>
      <c r="H216" s="17">
        <v>0</v>
      </c>
      <c r="I216" s="17">
        <v>0</v>
      </c>
    </row>
    <row r="217" spans="1:10" ht="54.75" customHeight="1">
      <c r="A217" s="13" t="str">
        <f>Kimutatás!AG39</f>
        <v>2008Szent István Egyetem Gazdaság- és Társadalomtudományi Kar (SZIE-GTK)</v>
      </c>
      <c r="B217" s="17">
        <v>24.8</v>
      </c>
      <c r="C217" s="17">
        <v>24.8</v>
      </c>
      <c r="D217" s="17">
        <v>-25</v>
      </c>
      <c r="E217" s="17">
        <v>-25</v>
      </c>
      <c r="F217" s="59">
        <v>-0.5</v>
      </c>
      <c r="G217" s="57">
        <v>0</v>
      </c>
      <c r="H217" s="17">
        <v>0.5</v>
      </c>
      <c r="I217" s="17">
        <v>0</v>
      </c>
      <c r="J217" s="60">
        <v>2008</v>
      </c>
    </row>
    <row r="218" spans="1:10" ht="45" hidden="1">
      <c r="A218" s="13" t="str">
        <f>Kimutatás!AG40</f>
        <v>2008Szent István Egyetem Víz- és Környezetgazdálkodási Főiskolai Kar (TSF-MVK)</v>
      </c>
      <c r="B218" s="17">
        <v>24.8</v>
      </c>
      <c r="C218" s="17">
        <v>24.8</v>
      </c>
      <c r="D218" s="17">
        <v>-25</v>
      </c>
      <c r="E218" s="17">
        <v>-25</v>
      </c>
      <c r="F218" s="17">
        <v>-0.5</v>
      </c>
      <c r="G218" s="17">
        <v>0</v>
      </c>
      <c r="H218" s="17">
        <v>0.5</v>
      </c>
      <c r="I218" s="17">
        <v>0</v>
      </c>
    </row>
    <row r="219" spans="1:10" ht="30" hidden="1">
      <c r="A219" s="13" t="str">
        <f>Kimutatás!AG41</f>
        <v>2008Szolnoki Főiskola Műszaki és Mezőgazdasági Fakultás (SZF-MMF)</v>
      </c>
      <c r="B219" s="17">
        <v>24.8</v>
      </c>
      <c r="C219" s="17">
        <v>24.8</v>
      </c>
      <c r="D219" s="17">
        <v>-25</v>
      </c>
      <c r="E219" s="17">
        <v>-25</v>
      </c>
      <c r="F219" s="17">
        <v>-0.5</v>
      </c>
      <c r="G219" s="17">
        <v>0</v>
      </c>
      <c r="H219" s="17">
        <v>0.5</v>
      </c>
      <c r="I219" s="17">
        <v>0</v>
      </c>
    </row>
    <row r="220" spans="1:10" ht="30" hidden="1">
      <c r="A220" s="13" t="str">
        <f>Kimutatás!AG42</f>
        <v>2009Budapesti Corvinus Egyetem Gazdálkodástudományi Kar (BCE-GTK)</v>
      </c>
      <c r="B220" s="17">
        <v>24.8</v>
      </c>
      <c r="C220" s="17">
        <v>24.8</v>
      </c>
      <c r="D220" s="17">
        <v>-23.5</v>
      </c>
      <c r="E220" s="17">
        <v>-25</v>
      </c>
      <c r="F220" s="17">
        <v>1</v>
      </c>
      <c r="G220" s="17">
        <v>0</v>
      </c>
      <c r="H220" s="17">
        <v>-1</v>
      </c>
      <c r="I220" s="17">
        <v>0</v>
      </c>
    </row>
    <row r="221" spans="1:10" ht="45" hidden="1">
      <c r="A221" s="13" t="str">
        <f>Kimutatás!AG43</f>
        <v>2009Debreceni Egyetem Gazdálkodástudományi és Vidékfejlesztési Kar (DE-GVK)</v>
      </c>
      <c r="B221" s="17">
        <v>24.8</v>
      </c>
      <c r="C221" s="17">
        <v>24.8</v>
      </c>
      <c r="D221" s="17">
        <v>-23.5</v>
      </c>
      <c r="E221" s="17">
        <v>-25</v>
      </c>
      <c r="F221" s="17">
        <v>1</v>
      </c>
      <c r="G221" s="17">
        <v>0</v>
      </c>
      <c r="H221" s="17">
        <v>-1</v>
      </c>
      <c r="I221" s="17">
        <v>0</v>
      </c>
    </row>
    <row r="222" spans="1:10" ht="30" hidden="1">
      <c r="A222" s="13" t="str">
        <f>Kimutatás!AG44</f>
        <v>2009Kaposvári Egyetem Gazdaságtudományi Kar (KE-GTK)</v>
      </c>
      <c r="B222" s="17">
        <v>24.8</v>
      </c>
      <c r="C222" s="17">
        <v>24.8</v>
      </c>
      <c r="D222" s="17">
        <v>-24.5</v>
      </c>
      <c r="E222" s="17">
        <v>-25</v>
      </c>
      <c r="F222" s="17">
        <v>0</v>
      </c>
      <c r="G222" s="17">
        <v>1</v>
      </c>
      <c r="H222" s="17">
        <v>1</v>
      </c>
      <c r="I222" s="17">
        <v>20100</v>
      </c>
    </row>
    <row r="223" spans="1:10" ht="45" hidden="1">
      <c r="A223" s="13" t="str">
        <f>Kimutatás!AG45</f>
        <v>2009Károly Róbert Főiskola Természeti Erőforrás-gazdálkodási és Vidékfejlesztési Kar (KRF-TVK)</v>
      </c>
      <c r="B223" s="17">
        <v>24.8</v>
      </c>
      <c r="C223" s="17">
        <v>-25</v>
      </c>
      <c r="D223" s="17">
        <v>-25</v>
      </c>
      <c r="E223" s="17">
        <v>24.8</v>
      </c>
      <c r="F223" s="17">
        <v>-0.5</v>
      </c>
      <c r="G223" s="17">
        <v>0</v>
      </c>
      <c r="H223" s="17">
        <v>0.5</v>
      </c>
      <c r="I223" s="17">
        <v>0</v>
      </c>
    </row>
    <row r="224" spans="1:10" ht="30" hidden="1">
      <c r="A224" s="13" t="str">
        <f>Kimutatás!AG46</f>
        <v>2009Kecskeméti Főiskola Kertészeti Főiskolai Kar (KF-KFK)</v>
      </c>
      <c r="B224" s="17">
        <v>24.8</v>
      </c>
      <c r="C224" s="17">
        <v>24.8</v>
      </c>
      <c r="D224" s="17">
        <v>-25</v>
      </c>
      <c r="E224" s="17">
        <v>-25</v>
      </c>
      <c r="F224" s="17">
        <v>-0.5</v>
      </c>
      <c r="G224" s="17">
        <v>0</v>
      </c>
      <c r="H224" s="17">
        <v>0.5</v>
      </c>
      <c r="I224" s="17">
        <v>0</v>
      </c>
    </row>
    <row r="225" spans="1:10" ht="45" hidden="1">
      <c r="A225" s="13" t="str">
        <f>Kimutatás!AG47</f>
        <v>2009Nyugat-magyarországi Egyetem Mezőgazdaság- és Élelmiszertudományi Kar (NYME-MÉK)</v>
      </c>
      <c r="B225" s="17">
        <v>24.8</v>
      </c>
      <c r="C225" s="17">
        <v>24.8</v>
      </c>
      <c r="D225" s="17">
        <v>-25</v>
      </c>
      <c r="E225" s="17">
        <v>-25</v>
      </c>
      <c r="F225" s="17">
        <v>-0.5</v>
      </c>
      <c r="G225" s="17">
        <v>0</v>
      </c>
      <c r="H225" s="17">
        <v>0.5</v>
      </c>
      <c r="I225" s="17">
        <v>0</v>
      </c>
    </row>
    <row r="226" spans="1:10" ht="30" hidden="1">
      <c r="A226" s="13" t="str">
        <f>Kimutatás!AG48</f>
        <v>2009Pannon Egyetem Georgikon Kar (PE-GK)</v>
      </c>
      <c r="B226" s="17">
        <v>24.8</v>
      </c>
      <c r="C226" s="17">
        <v>24.8</v>
      </c>
      <c r="D226" s="17">
        <v>-23.5</v>
      </c>
      <c r="E226" s="17">
        <v>-25</v>
      </c>
      <c r="F226" s="17">
        <v>1</v>
      </c>
      <c r="G226" s="17">
        <v>0</v>
      </c>
      <c r="H226" s="17">
        <v>-1</v>
      </c>
      <c r="I226" s="17">
        <v>0</v>
      </c>
    </row>
    <row r="227" spans="1:10" ht="30" hidden="1">
      <c r="A227" s="13" t="str">
        <f>Kimutatás!AG49</f>
        <v>2009Szegedi Tudományegyetem Mérnöki Kar (SZTE-MK)</v>
      </c>
      <c r="B227" s="17">
        <v>24.8</v>
      </c>
      <c r="C227" s="17">
        <v>24.8</v>
      </c>
      <c r="D227" s="17">
        <v>-23.5</v>
      </c>
      <c r="E227" s="17">
        <v>-25</v>
      </c>
      <c r="F227" s="17">
        <v>1</v>
      </c>
      <c r="G227" s="17">
        <v>0</v>
      </c>
      <c r="H227" s="17">
        <v>-1</v>
      </c>
      <c r="I227" s="17">
        <v>0</v>
      </c>
    </row>
    <row r="228" spans="1:10" ht="54.75" customHeight="1">
      <c r="A228" s="13" t="str">
        <f>Kimutatás!AG50</f>
        <v>2009Szent István Egyetem Gazdaság- és Társadalomtudományi Kar (SZIE-GTK)</v>
      </c>
      <c r="B228" s="17">
        <v>24.8</v>
      </c>
      <c r="C228" s="17">
        <v>24.8</v>
      </c>
      <c r="D228" s="17">
        <v>-23.5</v>
      </c>
      <c r="E228" s="17">
        <v>-25</v>
      </c>
      <c r="F228" s="59">
        <v>1</v>
      </c>
      <c r="G228" s="57">
        <v>0</v>
      </c>
      <c r="H228" s="17">
        <v>-1</v>
      </c>
      <c r="I228" s="17">
        <v>0</v>
      </c>
      <c r="J228" s="60">
        <v>2009</v>
      </c>
    </row>
    <row r="229" spans="1:10" ht="30" hidden="1">
      <c r="A229" s="13" t="str">
        <f>Kimutatás!AG51</f>
        <v>2009Szent István Egyetem Víz- és Környezetgazdálkodási Kar (SZIE-VKK)</v>
      </c>
      <c r="B229" s="17">
        <v>24.8</v>
      </c>
      <c r="C229" s="17">
        <v>24.8</v>
      </c>
      <c r="D229" s="17">
        <v>-25</v>
      </c>
      <c r="E229" s="17">
        <v>-24.5</v>
      </c>
      <c r="F229" s="17">
        <v>0</v>
      </c>
      <c r="G229" s="17">
        <v>1</v>
      </c>
      <c r="H229" s="17">
        <v>1</v>
      </c>
      <c r="I229" s="17">
        <v>20100</v>
      </c>
    </row>
    <row r="230" spans="1:10" ht="30" hidden="1">
      <c r="A230" s="13" t="str">
        <f>Kimutatás!AG52</f>
        <v>2009Szolnoki Főiskola Műszaki és Mezőgazdasági Fakultás (SZF-MMF)</v>
      </c>
      <c r="B230" s="17">
        <v>24.8</v>
      </c>
      <c r="C230" s="17">
        <v>-25</v>
      </c>
      <c r="D230" s="17">
        <v>-25</v>
      </c>
      <c r="E230" s="17">
        <v>24.8</v>
      </c>
      <c r="F230" s="17">
        <v>-0.5</v>
      </c>
      <c r="G230" s="17">
        <v>0</v>
      </c>
      <c r="H230" s="17">
        <v>0.5</v>
      </c>
      <c r="I230" s="17">
        <v>0</v>
      </c>
    </row>
    <row r="231" spans="1:10" ht="30" hidden="1">
      <c r="A231" s="13" t="str">
        <f>Kimutatás!AG53</f>
        <v>2010Budapesti Corvinus Egyetem Gazdálkodástudományi Kar (BCE-GTK)</v>
      </c>
      <c r="B231" s="17">
        <v>24.8</v>
      </c>
      <c r="C231" s="17">
        <v>24.8</v>
      </c>
      <c r="D231" s="17">
        <v>-23.5</v>
      </c>
      <c r="E231" s="17">
        <v>-25</v>
      </c>
      <c r="F231" s="17">
        <v>1</v>
      </c>
      <c r="G231" s="17">
        <v>0</v>
      </c>
      <c r="H231" s="17">
        <v>-1</v>
      </c>
      <c r="I231" s="17">
        <v>0</v>
      </c>
    </row>
    <row r="232" spans="1:10" ht="45" hidden="1">
      <c r="A232" s="13" t="str">
        <f>Kimutatás!AG54</f>
        <v>2010Debreceni Egyetem Gazdálkodástudományi és Vidékfejlesztési Kar (DE-GVK)</v>
      </c>
      <c r="B232" s="17">
        <v>24.8</v>
      </c>
      <c r="C232" s="17">
        <v>24.8</v>
      </c>
      <c r="D232" s="17">
        <v>-23.5</v>
      </c>
      <c r="E232" s="17">
        <v>-25</v>
      </c>
      <c r="F232" s="17">
        <v>1</v>
      </c>
      <c r="G232" s="17">
        <v>0</v>
      </c>
      <c r="H232" s="17">
        <v>-1</v>
      </c>
      <c r="I232" s="17">
        <v>0</v>
      </c>
    </row>
    <row r="233" spans="1:10" ht="30" hidden="1">
      <c r="A233" s="13" t="str">
        <f>Kimutatás!AG55</f>
        <v>2010Kaposvári Egyetem Gazdaságtudományi Kar (KE-GTK)</v>
      </c>
      <c r="B233" s="17">
        <v>24.8</v>
      </c>
      <c r="C233" s="17">
        <v>24.8</v>
      </c>
      <c r="D233" s="17">
        <v>-24</v>
      </c>
      <c r="E233" s="17">
        <v>-25</v>
      </c>
      <c r="F233" s="17">
        <v>0.5</v>
      </c>
      <c r="G233" s="17">
        <v>2</v>
      </c>
      <c r="H233" s="17">
        <v>1.5</v>
      </c>
      <c r="I233" s="17">
        <v>10075</v>
      </c>
    </row>
    <row r="234" spans="1:10" ht="45" hidden="1">
      <c r="A234" s="13" t="str">
        <f>Kimutatás!AG56</f>
        <v>2010Károly Róbert Főiskola Természeti Erőforrás-gazdálkodási és Vidékfejlesztési Kar (KRF-TVK)</v>
      </c>
      <c r="B234" s="17">
        <v>24.8</v>
      </c>
      <c r="C234" s="17">
        <v>24.8</v>
      </c>
      <c r="D234" s="17">
        <v>-25</v>
      </c>
      <c r="E234" s="17">
        <v>-24.5</v>
      </c>
      <c r="F234" s="17">
        <v>0</v>
      </c>
      <c r="G234" s="17">
        <v>0</v>
      </c>
      <c r="H234" s="17">
        <v>0</v>
      </c>
      <c r="I234" s="17">
        <v>0</v>
      </c>
    </row>
    <row r="235" spans="1:10" ht="30" hidden="1">
      <c r="A235" s="13" t="str">
        <f>Kimutatás!AG57</f>
        <v>2010Kecskeméti Főiskola Kertészeti Főiskolai Kar (KF-KFK)</v>
      </c>
      <c r="B235" s="17">
        <v>24.8</v>
      </c>
      <c r="C235" s="17">
        <v>24.8</v>
      </c>
      <c r="D235" s="17">
        <v>-25</v>
      </c>
      <c r="E235" s="17">
        <v>-25</v>
      </c>
      <c r="F235" s="17">
        <v>-0.5</v>
      </c>
      <c r="G235" s="17">
        <v>0</v>
      </c>
      <c r="H235" s="17">
        <v>0.5</v>
      </c>
      <c r="I235" s="17">
        <v>0</v>
      </c>
    </row>
    <row r="236" spans="1:10" ht="45" hidden="1">
      <c r="A236" s="13" t="str">
        <f>Kimutatás!AG58</f>
        <v>2010Nyugat-magyarországi Egyetem Mezőgazdaság- és Élelmiszertudományi Kar (NYME-MÉK)</v>
      </c>
      <c r="B236" s="17">
        <v>24.8</v>
      </c>
      <c r="C236" s="17">
        <v>24.8</v>
      </c>
      <c r="D236" s="17">
        <v>-25</v>
      </c>
      <c r="E236" s="17">
        <v>-25</v>
      </c>
      <c r="F236" s="17">
        <v>-0.5</v>
      </c>
      <c r="G236" s="17">
        <v>0</v>
      </c>
      <c r="H236" s="17">
        <v>0.5</v>
      </c>
      <c r="I236" s="17">
        <v>0</v>
      </c>
    </row>
    <row r="237" spans="1:10" ht="30" hidden="1">
      <c r="A237" s="13" t="str">
        <f>Kimutatás!AG59</f>
        <v>2010Pannon Egyetem Georgikon Kar (PE-GK)</v>
      </c>
      <c r="B237" s="17">
        <v>24.8</v>
      </c>
      <c r="C237" s="17">
        <v>24.8</v>
      </c>
      <c r="D237" s="17">
        <v>-23.5</v>
      </c>
      <c r="E237" s="17">
        <v>-25</v>
      </c>
      <c r="F237" s="17">
        <v>1</v>
      </c>
      <c r="G237" s="17">
        <v>0</v>
      </c>
      <c r="H237" s="17">
        <v>-1</v>
      </c>
      <c r="I237" s="17">
        <v>0</v>
      </c>
    </row>
    <row r="238" spans="1:10" ht="30" hidden="1">
      <c r="A238" s="13" t="str">
        <f>Kimutatás!AG60</f>
        <v>2010Szegedi Tudományegyetem Mérnöki Kar (SZTE-MK)</v>
      </c>
      <c r="B238" s="17">
        <v>24.8</v>
      </c>
      <c r="C238" s="17">
        <v>24.8</v>
      </c>
      <c r="D238" s="17">
        <v>-23.5</v>
      </c>
      <c r="E238" s="17">
        <v>-25</v>
      </c>
      <c r="F238" s="17">
        <v>1</v>
      </c>
      <c r="G238" s="17">
        <v>0</v>
      </c>
      <c r="H238" s="17">
        <v>-1</v>
      </c>
      <c r="I238" s="17">
        <v>0</v>
      </c>
    </row>
    <row r="239" spans="1:10" ht="54.75" customHeight="1">
      <c r="A239" s="13" t="str">
        <f>Kimutatás!AG61</f>
        <v>2010Szent István Egyetem Gazdaság- és Társadalomtudományi Kar (SZIE-GTK)</v>
      </c>
      <c r="B239" s="17">
        <v>24.8</v>
      </c>
      <c r="C239" s="17">
        <v>24.8</v>
      </c>
      <c r="D239" s="17">
        <v>-23.5</v>
      </c>
      <c r="E239" s="17">
        <v>-25</v>
      </c>
      <c r="F239" s="59">
        <v>1</v>
      </c>
      <c r="G239" s="57">
        <v>0</v>
      </c>
      <c r="H239" s="17">
        <v>-1</v>
      </c>
      <c r="I239" s="17">
        <v>0</v>
      </c>
      <c r="J239" s="60">
        <v>2010</v>
      </c>
    </row>
    <row r="240" spans="1:10" ht="30" hidden="1">
      <c r="A240" s="13" t="str">
        <f>Kimutatás!AG62</f>
        <v>2010Szent István Egyetem Víz- és Környezetgazdálkodási Kar (SZIE-VKK)</v>
      </c>
      <c r="B240" s="17">
        <v>24.8</v>
      </c>
      <c r="C240" s="17">
        <v>24.8</v>
      </c>
      <c r="D240" s="17">
        <v>-25</v>
      </c>
      <c r="E240" s="17">
        <v>-25</v>
      </c>
      <c r="F240" s="17">
        <v>-0.5</v>
      </c>
      <c r="G240" s="17">
        <v>0</v>
      </c>
      <c r="H240" s="17">
        <v>0.5</v>
      </c>
      <c r="I240" s="17">
        <v>0</v>
      </c>
    </row>
    <row r="241" spans="1:9" ht="30" hidden="1">
      <c r="A241" s="13" t="str">
        <f>Kimutatás!AG63</f>
        <v>2010Szolnoki Főiskola Műszaki és Mezőgazdasági Fakultás (SZF-MMF)</v>
      </c>
      <c r="B241" s="17">
        <v>24.8</v>
      </c>
      <c r="C241" s="17">
        <v>-25</v>
      </c>
      <c r="D241" s="17">
        <v>-25</v>
      </c>
      <c r="E241" s="17">
        <v>24.8</v>
      </c>
      <c r="F241" s="17">
        <v>-0.5</v>
      </c>
      <c r="G241" s="17">
        <v>0</v>
      </c>
      <c r="H241" s="17">
        <v>0.5</v>
      </c>
      <c r="I241" s="17">
        <v>0</v>
      </c>
    </row>
    <row r="243" spans="1:9">
      <c r="B243">
        <f>SUBTOTAL(9,B195:B239)</f>
        <v>124</v>
      </c>
      <c r="C243">
        <f t="shared" ref="C243:F243" si="0">SUBTOTAL(9,C195:C239)</f>
        <v>124</v>
      </c>
      <c r="D243">
        <f t="shared" si="0"/>
        <v>-119.5</v>
      </c>
      <c r="E243">
        <f t="shared" si="0"/>
        <v>-125</v>
      </c>
      <c r="F243">
        <f t="shared" si="0"/>
        <v>3</v>
      </c>
    </row>
    <row r="244" spans="1:9">
      <c r="B244" s="44">
        <f>B243/$F$243</f>
        <v>41.333333333333336</v>
      </c>
      <c r="C244" s="44">
        <f t="shared" ref="C244:F244" si="1">C243/$F$243</f>
        <v>41.333333333333336</v>
      </c>
      <c r="D244" s="44">
        <f t="shared" si="1"/>
        <v>-39.833333333333336</v>
      </c>
      <c r="E244" s="44">
        <f t="shared" si="1"/>
        <v>-41.666666666666664</v>
      </c>
      <c r="F244" s="44">
        <f t="shared" si="1"/>
        <v>1</v>
      </c>
    </row>
  </sheetData>
  <autoFilter ref="A185:I241">
    <filterColumn colId="0">
      <customFilters>
        <customFilter val="*SZIE-GTK*"/>
      </customFilters>
    </filterColumn>
  </autoFilter>
  <mergeCells count="20">
    <mergeCell ref="G185:G186"/>
    <mergeCell ref="B127:B128"/>
    <mergeCell ref="C127:C128"/>
    <mergeCell ref="D127:D128"/>
    <mergeCell ref="E127:E128"/>
    <mergeCell ref="F11:F12"/>
    <mergeCell ref="A185:A186"/>
    <mergeCell ref="B185:B186"/>
    <mergeCell ref="C185:C186"/>
    <mergeCell ref="D185:D186"/>
    <mergeCell ref="E185:E186"/>
    <mergeCell ref="F185:F186"/>
    <mergeCell ref="B69:B70"/>
    <mergeCell ref="C69:C70"/>
    <mergeCell ref="D69:D70"/>
    <mergeCell ref="E69:E70"/>
    <mergeCell ref="B11:B12"/>
    <mergeCell ref="C11:C12"/>
    <mergeCell ref="D11:D12"/>
    <mergeCell ref="E11:E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H42"/>
  <sheetViews>
    <sheetView tabSelected="1" workbookViewId="0">
      <pane ySplit="1" topLeftCell="A2" activePane="bottomLeft" state="frozen"/>
      <selection pane="bottomLeft" activeCell="G37" sqref="G37:G42"/>
    </sheetView>
  </sheetViews>
  <sheetFormatPr defaultRowHeight="15"/>
  <cols>
    <col min="1" max="1" width="30.140625" customWidth="1"/>
    <col min="2" max="2" width="6" bestFit="1" customWidth="1"/>
    <col min="3" max="3" width="7" bestFit="1" customWidth="1"/>
    <col min="4" max="4" width="6" bestFit="1" customWidth="1"/>
    <col min="5" max="5" width="4.5703125" bestFit="1" customWidth="1"/>
    <col min="6" max="6" width="7.5703125" bestFit="1" customWidth="1"/>
    <col min="7" max="7" width="5.28515625" bestFit="1" customWidth="1"/>
    <col min="8" max="9" width="7.7109375" bestFit="1" customWidth="1"/>
    <col min="10" max="10" width="8.28515625" customWidth="1"/>
    <col min="11" max="11" width="7" customWidth="1"/>
  </cols>
  <sheetData>
    <row r="1" spans="1:34">
      <c r="F1" s="62" t="s">
        <v>486</v>
      </c>
      <c r="G1" s="63" t="s">
        <v>487</v>
      </c>
      <c r="H1" s="1" t="s">
        <v>363</v>
      </c>
      <c r="I1" s="1" t="s">
        <v>23</v>
      </c>
    </row>
    <row r="2" spans="1:34" ht="60">
      <c r="A2" s="13" t="s">
        <v>481</v>
      </c>
      <c r="B2" s="17">
        <v>24.4</v>
      </c>
      <c r="C2" s="17">
        <v>-24</v>
      </c>
      <c r="D2" s="17">
        <v>-24</v>
      </c>
      <c r="E2" s="17">
        <v>24.4</v>
      </c>
      <c r="F2" s="59">
        <v>0.8</v>
      </c>
      <c r="G2" s="57">
        <v>0</v>
      </c>
      <c r="H2" s="17">
        <v>-0.8</v>
      </c>
      <c r="I2" s="17">
        <v>0</v>
      </c>
    </row>
    <row r="3" spans="1:34" ht="60">
      <c r="A3" s="13" t="s">
        <v>482</v>
      </c>
      <c r="B3" s="17">
        <v>24.4</v>
      </c>
      <c r="C3" s="17">
        <v>-24</v>
      </c>
      <c r="D3" s="17">
        <v>-24</v>
      </c>
      <c r="E3" s="17">
        <v>24.4</v>
      </c>
      <c r="F3" s="59">
        <v>0.8</v>
      </c>
      <c r="G3" s="57">
        <v>2</v>
      </c>
      <c r="H3" s="17">
        <v>1.2</v>
      </c>
      <c r="I3" s="17">
        <v>10060</v>
      </c>
    </row>
    <row r="4" spans="1:34" ht="60">
      <c r="A4" s="13" t="s">
        <v>483</v>
      </c>
      <c r="B4" s="17">
        <v>24.4</v>
      </c>
      <c r="C4" s="17">
        <v>-24</v>
      </c>
      <c r="D4" s="17">
        <v>-24.5</v>
      </c>
      <c r="E4" s="17">
        <v>24.4</v>
      </c>
      <c r="F4" s="59">
        <v>0.3</v>
      </c>
      <c r="G4" s="57">
        <v>1</v>
      </c>
      <c r="H4" s="17">
        <v>0.7</v>
      </c>
      <c r="I4" s="17">
        <v>20070</v>
      </c>
    </row>
    <row r="5" spans="1:34" ht="60">
      <c r="A5" s="13" t="s">
        <v>484</v>
      </c>
      <c r="B5" s="17">
        <v>24.4</v>
      </c>
      <c r="C5" s="17">
        <v>-24</v>
      </c>
      <c r="D5" s="17">
        <v>-24</v>
      </c>
      <c r="E5" s="17">
        <v>24.4</v>
      </c>
      <c r="F5" s="59">
        <v>0.8</v>
      </c>
      <c r="G5" s="57">
        <v>2</v>
      </c>
      <c r="H5" s="17">
        <v>1.2</v>
      </c>
      <c r="I5" s="17">
        <v>10060</v>
      </c>
    </row>
    <row r="6" spans="1:34" ht="60">
      <c r="A6" s="13" t="s">
        <v>485</v>
      </c>
      <c r="B6" s="17">
        <v>24.4</v>
      </c>
      <c r="C6" s="17">
        <v>-24</v>
      </c>
      <c r="D6" s="17">
        <v>-24</v>
      </c>
      <c r="E6" s="17">
        <v>24.4</v>
      </c>
      <c r="F6" s="59">
        <v>0.8</v>
      </c>
      <c r="G6" s="57">
        <v>1</v>
      </c>
      <c r="H6" s="17">
        <v>0.2</v>
      </c>
      <c r="I6" s="17">
        <v>20020</v>
      </c>
    </row>
    <row r="8" spans="1:34">
      <c r="J8" s="49" t="s">
        <v>560</v>
      </c>
      <c r="K8" s="49"/>
      <c r="L8" s="49"/>
    </row>
    <row r="9" spans="1:34" ht="60">
      <c r="A9" s="13" t="s">
        <v>481</v>
      </c>
      <c r="B9" s="17">
        <v>0</v>
      </c>
      <c r="C9" s="17">
        <v>2449.6</v>
      </c>
      <c r="D9" s="17">
        <v>123.5</v>
      </c>
      <c r="E9" s="17">
        <v>0</v>
      </c>
      <c r="F9" s="59">
        <v>2573.1999999999998</v>
      </c>
      <c r="G9" s="57">
        <v>1334</v>
      </c>
      <c r="H9" s="17">
        <v>-1239.2</v>
      </c>
      <c r="I9" s="17">
        <v>-92.89</v>
      </c>
      <c r="J9" s="25">
        <f>F9/10</f>
        <v>257.32</v>
      </c>
      <c r="K9" s="61">
        <f>G9/10</f>
        <v>133.4</v>
      </c>
      <c r="L9" s="46">
        <v>2006</v>
      </c>
    </row>
    <row r="10" spans="1:34" ht="60">
      <c r="A10" s="13" t="s">
        <v>482</v>
      </c>
      <c r="B10" s="17">
        <v>281</v>
      </c>
      <c r="C10" s="17">
        <v>2449.6</v>
      </c>
      <c r="D10" s="17">
        <v>123.5</v>
      </c>
      <c r="E10" s="17">
        <v>0</v>
      </c>
      <c r="F10" s="59">
        <v>2854.1</v>
      </c>
      <c r="G10" s="57">
        <v>1291</v>
      </c>
      <c r="H10" s="17">
        <v>-1563.1</v>
      </c>
      <c r="I10" s="17">
        <v>-121.08</v>
      </c>
      <c r="J10" s="25">
        <f t="shared" ref="J10:K13" si="0">F10/10</f>
        <v>285.40999999999997</v>
      </c>
      <c r="K10" s="61">
        <f t="shared" si="0"/>
        <v>129.1</v>
      </c>
      <c r="L10" s="46">
        <v>2007</v>
      </c>
      <c r="V10" t="s">
        <v>563</v>
      </c>
    </row>
    <row r="11" spans="1:34" ht="60">
      <c r="A11" s="13" t="s">
        <v>483</v>
      </c>
      <c r="B11" s="17">
        <v>174.4</v>
      </c>
      <c r="C11" s="17">
        <v>2414.6999999999998</v>
      </c>
      <c r="D11" s="17">
        <v>0</v>
      </c>
      <c r="E11" s="17">
        <v>0</v>
      </c>
      <c r="F11" s="59">
        <v>2589.1</v>
      </c>
      <c r="G11" s="57">
        <v>3367</v>
      </c>
      <c r="H11" s="17">
        <v>777.9</v>
      </c>
      <c r="I11" s="17">
        <v>23.1</v>
      </c>
      <c r="J11" s="25">
        <f t="shared" si="0"/>
        <v>258.90999999999997</v>
      </c>
      <c r="K11" s="61">
        <f t="shared" si="0"/>
        <v>336.7</v>
      </c>
      <c r="L11" s="46">
        <v>2008</v>
      </c>
      <c r="V11" t="s">
        <v>0</v>
      </c>
      <c r="W11" t="s">
        <v>1</v>
      </c>
      <c r="X11" t="s">
        <v>2</v>
      </c>
      <c r="Y11" t="s">
        <v>3</v>
      </c>
      <c r="Z11" t="s">
        <v>4</v>
      </c>
      <c r="AA11" t="s">
        <v>5</v>
      </c>
      <c r="AB11" t="s">
        <v>6</v>
      </c>
      <c r="AC11" t="s">
        <v>7</v>
      </c>
      <c r="AD11" t="s">
        <v>11</v>
      </c>
      <c r="AE11" t="s">
        <v>8</v>
      </c>
      <c r="AF11" t="s">
        <v>9</v>
      </c>
      <c r="AG11" t="s">
        <v>10</v>
      </c>
      <c r="AH11" s="66" t="s">
        <v>562</v>
      </c>
    </row>
    <row r="12" spans="1:34" ht="60">
      <c r="A12" s="13" t="s">
        <v>484</v>
      </c>
      <c r="B12" s="17">
        <v>281</v>
      </c>
      <c r="C12" s="17">
        <v>2449.6</v>
      </c>
      <c r="D12" s="17">
        <v>123.5</v>
      </c>
      <c r="E12" s="17">
        <v>0</v>
      </c>
      <c r="F12" s="59">
        <v>2854.1</v>
      </c>
      <c r="G12" s="57">
        <v>3596</v>
      </c>
      <c r="H12" s="17">
        <v>741.9</v>
      </c>
      <c r="I12" s="17">
        <v>20.63</v>
      </c>
      <c r="J12" s="25">
        <f t="shared" si="0"/>
        <v>285.40999999999997</v>
      </c>
      <c r="K12" s="61">
        <f t="shared" si="0"/>
        <v>359.6</v>
      </c>
      <c r="L12" s="46">
        <v>2009</v>
      </c>
      <c r="V12" t="s">
        <v>174</v>
      </c>
      <c r="W12" t="s">
        <v>171</v>
      </c>
      <c r="X12" t="s">
        <v>173</v>
      </c>
      <c r="Y12" t="s">
        <v>233</v>
      </c>
      <c r="Z12" t="s">
        <v>230</v>
      </c>
      <c r="AA12" t="s">
        <v>52</v>
      </c>
      <c r="AB12" t="s">
        <v>163</v>
      </c>
      <c r="AC12" t="s">
        <v>20</v>
      </c>
      <c r="AD12" t="s">
        <v>149</v>
      </c>
      <c r="AE12">
        <v>376.8</v>
      </c>
      <c r="AG12">
        <v>2010</v>
      </c>
      <c r="AH12" s="67">
        <v>0.78500000000000003</v>
      </c>
    </row>
    <row r="13" spans="1:34" ht="60">
      <c r="A13" s="13" t="s">
        <v>485</v>
      </c>
      <c r="B13" s="17">
        <v>174.4</v>
      </c>
      <c r="C13" s="17">
        <v>2449.6</v>
      </c>
      <c r="D13" s="17">
        <v>123.5</v>
      </c>
      <c r="E13" s="17">
        <v>0</v>
      </c>
      <c r="F13" s="59">
        <v>2747.6</v>
      </c>
      <c r="G13" s="57">
        <v>3768</v>
      </c>
      <c r="H13" s="17">
        <v>1020.4</v>
      </c>
      <c r="I13" s="17">
        <v>27.08</v>
      </c>
      <c r="J13" s="25">
        <f t="shared" si="0"/>
        <v>274.76</v>
      </c>
      <c r="K13" s="61">
        <f t="shared" si="0"/>
        <v>376.8</v>
      </c>
      <c r="L13" s="46">
        <v>2010</v>
      </c>
      <c r="V13" t="s">
        <v>174</v>
      </c>
      <c r="W13" t="s">
        <v>171</v>
      </c>
      <c r="X13" t="s">
        <v>173</v>
      </c>
      <c r="Y13" t="s">
        <v>233</v>
      </c>
      <c r="Z13" t="s">
        <v>230</v>
      </c>
      <c r="AA13" t="s">
        <v>52</v>
      </c>
      <c r="AB13" t="s">
        <v>163</v>
      </c>
      <c r="AC13" t="s">
        <v>20</v>
      </c>
      <c r="AD13" t="s">
        <v>149</v>
      </c>
      <c r="AE13">
        <v>359.6</v>
      </c>
      <c r="AG13">
        <v>2009</v>
      </c>
      <c r="AH13" s="67">
        <v>0.74916666666666676</v>
      </c>
    </row>
    <row r="14" spans="1:34">
      <c r="V14" t="s">
        <v>174</v>
      </c>
      <c r="W14" t="s">
        <v>171</v>
      </c>
      <c r="X14" t="s">
        <v>173</v>
      </c>
      <c r="Y14" t="s">
        <v>233</v>
      </c>
      <c r="Z14" t="s">
        <v>230</v>
      </c>
      <c r="AA14" t="s">
        <v>52</v>
      </c>
      <c r="AB14" t="s">
        <v>163</v>
      </c>
      <c r="AC14" t="s">
        <v>20</v>
      </c>
      <c r="AD14" t="s">
        <v>149</v>
      </c>
      <c r="AE14">
        <v>336.7</v>
      </c>
      <c r="AG14">
        <v>2008</v>
      </c>
      <c r="AH14" s="67">
        <v>0.70145833333333329</v>
      </c>
    </row>
    <row r="15" spans="1:34">
      <c r="V15" t="s">
        <v>174</v>
      </c>
      <c r="W15" t="s">
        <v>171</v>
      </c>
      <c r="X15" t="s">
        <v>173</v>
      </c>
      <c r="Y15" t="s">
        <v>233</v>
      </c>
      <c r="Z15" t="s">
        <v>230</v>
      </c>
      <c r="AA15" t="s">
        <v>52</v>
      </c>
      <c r="AB15" t="s">
        <v>163</v>
      </c>
      <c r="AC15" t="s">
        <v>20</v>
      </c>
      <c r="AD15" t="s">
        <v>149</v>
      </c>
      <c r="AE15">
        <v>129.1</v>
      </c>
      <c r="AG15">
        <v>2007</v>
      </c>
      <c r="AH15" s="67">
        <v>0.8965277777777777</v>
      </c>
    </row>
    <row r="16" spans="1:34" ht="60">
      <c r="A16" s="18" t="s">
        <v>481</v>
      </c>
      <c r="B16">
        <v>0</v>
      </c>
      <c r="C16">
        <v>24.5</v>
      </c>
      <c r="D16">
        <v>10.1</v>
      </c>
      <c r="E16">
        <v>3.5</v>
      </c>
      <c r="F16" s="25">
        <v>38.1</v>
      </c>
      <c r="G16" s="61">
        <v>61</v>
      </c>
      <c r="H16">
        <v>22.9</v>
      </c>
      <c r="I16">
        <v>37.54</v>
      </c>
      <c r="V16" t="s">
        <v>174</v>
      </c>
      <c r="W16" t="s">
        <v>171</v>
      </c>
      <c r="X16" t="s">
        <v>173</v>
      </c>
      <c r="Y16" t="s">
        <v>233</v>
      </c>
      <c r="Z16" t="s">
        <v>230</v>
      </c>
      <c r="AA16" t="s">
        <v>52</v>
      </c>
      <c r="AB16" t="s">
        <v>163</v>
      </c>
      <c r="AC16" t="s">
        <v>20</v>
      </c>
      <c r="AD16" t="s">
        <v>149</v>
      </c>
      <c r="AE16">
        <v>133.4</v>
      </c>
      <c r="AG16">
        <v>2006</v>
      </c>
      <c r="AH16" s="67">
        <v>0.92638888888888893</v>
      </c>
    </row>
    <row r="17" spans="1:12" ht="60">
      <c r="A17" s="18" t="s">
        <v>482</v>
      </c>
      <c r="B17">
        <v>19.7</v>
      </c>
      <c r="C17">
        <v>24.5</v>
      </c>
      <c r="D17">
        <v>9.6</v>
      </c>
      <c r="E17">
        <v>3.5</v>
      </c>
      <c r="F17" s="25">
        <v>57.3</v>
      </c>
      <c r="G17" s="61">
        <v>42</v>
      </c>
      <c r="H17">
        <v>-15.3</v>
      </c>
      <c r="I17">
        <v>-36.43</v>
      </c>
    </row>
    <row r="18" spans="1:12" ht="60">
      <c r="A18" s="18" t="s">
        <v>483</v>
      </c>
      <c r="B18">
        <v>17.5</v>
      </c>
      <c r="C18">
        <v>24.5</v>
      </c>
      <c r="D18">
        <v>9.6</v>
      </c>
      <c r="E18">
        <v>3.5</v>
      </c>
      <c r="F18" s="25">
        <v>55.1</v>
      </c>
      <c r="G18" s="61">
        <v>26</v>
      </c>
      <c r="H18">
        <v>-29.1</v>
      </c>
      <c r="I18">
        <v>-111.92</v>
      </c>
    </row>
    <row r="19" spans="1:12" ht="60">
      <c r="A19" s="18" t="s">
        <v>484</v>
      </c>
      <c r="B19">
        <v>19.7</v>
      </c>
      <c r="C19">
        <v>25.8</v>
      </c>
      <c r="D19">
        <v>10.1</v>
      </c>
      <c r="E19">
        <v>3.5</v>
      </c>
      <c r="F19" s="25">
        <v>59.1</v>
      </c>
      <c r="G19" s="61">
        <v>59</v>
      </c>
      <c r="H19">
        <v>-0.1</v>
      </c>
      <c r="I19">
        <v>-0.17</v>
      </c>
    </row>
    <row r="20" spans="1:12" ht="60">
      <c r="A20" s="18" t="s">
        <v>485</v>
      </c>
      <c r="B20">
        <v>17.5</v>
      </c>
      <c r="C20">
        <v>33.299999999999997</v>
      </c>
      <c r="D20">
        <v>10.1</v>
      </c>
      <c r="E20">
        <v>3.5</v>
      </c>
      <c r="F20" s="25">
        <v>64.3</v>
      </c>
      <c r="G20" s="61">
        <v>63</v>
      </c>
      <c r="H20">
        <v>-1.3</v>
      </c>
      <c r="I20">
        <v>-2.06</v>
      </c>
    </row>
    <row r="22" spans="1:12">
      <c r="J22" s="49" t="s">
        <v>560</v>
      </c>
      <c r="K22" s="49"/>
      <c r="L22" s="49"/>
    </row>
    <row r="23" spans="1:12" ht="60">
      <c r="A23" s="18" t="s">
        <v>481</v>
      </c>
      <c r="B23">
        <v>0</v>
      </c>
      <c r="C23">
        <v>1628</v>
      </c>
      <c r="D23">
        <v>2318.9</v>
      </c>
      <c r="E23">
        <v>0</v>
      </c>
      <c r="F23" s="25">
        <v>3946.9</v>
      </c>
      <c r="G23" s="61">
        <v>2459</v>
      </c>
      <c r="H23">
        <v>-1487.9</v>
      </c>
      <c r="I23">
        <v>-60.51</v>
      </c>
      <c r="J23" s="65">
        <f>F23/10000</f>
        <v>0.39468999999999999</v>
      </c>
      <c r="K23" s="64">
        <f>G23/10000</f>
        <v>0.24590000000000001</v>
      </c>
      <c r="L23">
        <v>2006</v>
      </c>
    </row>
    <row r="24" spans="1:12" ht="60">
      <c r="A24" s="18" t="s">
        <v>482</v>
      </c>
      <c r="B24">
        <v>233.1</v>
      </c>
      <c r="C24">
        <v>784.9</v>
      </c>
      <c r="D24">
        <v>2300.6999999999998</v>
      </c>
      <c r="E24">
        <v>0</v>
      </c>
      <c r="F24" s="25">
        <v>3318.6</v>
      </c>
      <c r="G24" s="61">
        <v>4286</v>
      </c>
      <c r="H24">
        <v>967.4</v>
      </c>
      <c r="I24">
        <v>22.57</v>
      </c>
      <c r="J24" s="65">
        <f t="shared" ref="J24:K27" si="1">F24/10000</f>
        <v>0.33185999999999999</v>
      </c>
      <c r="K24" s="64">
        <f t="shared" si="1"/>
        <v>0.42859999999999998</v>
      </c>
      <c r="L24">
        <v>2007</v>
      </c>
    </row>
    <row r="25" spans="1:12" ht="60">
      <c r="A25" s="18" t="s">
        <v>483</v>
      </c>
      <c r="B25">
        <v>0</v>
      </c>
      <c r="C25">
        <v>1628</v>
      </c>
      <c r="D25">
        <v>2155.4</v>
      </c>
      <c r="E25">
        <v>0</v>
      </c>
      <c r="F25" s="25">
        <v>3783.4</v>
      </c>
      <c r="G25" s="61">
        <v>6538</v>
      </c>
      <c r="H25">
        <v>2754.6</v>
      </c>
      <c r="I25">
        <v>42.13</v>
      </c>
      <c r="J25" s="65">
        <f t="shared" si="1"/>
        <v>0.37834000000000001</v>
      </c>
      <c r="K25" s="64">
        <f t="shared" si="1"/>
        <v>0.65380000000000005</v>
      </c>
      <c r="L25">
        <v>2008</v>
      </c>
    </row>
    <row r="26" spans="1:12" ht="60">
      <c r="A26" s="18" t="s">
        <v>484</v>
      </c>
      <c r="B26">
        <v>233.1</v>
      </c>
      <c r="C26">
        <v>1628</v>
      </c>
      <c r="D26">
        <v>2300.6999999999998</v>
      </c>
      <c r="E26">
        <v>0</v>
      </c>
      <c r="F26" s="25">
        <v>4161.7</v>
      </c>
      <c r="G26" s="61">
        <v>2203</v>
      </c>
      <c r="H26">
        <v>-1958.7</v>
      </c>
      <c r="I26">
        <v>-88.91</v>
      </c>
      <c r="J26" s="65">
        <f t="shared" si="1"/>
        <v>0.41616999999999998</v>
      </c>
      <c r="K26" s="64">
        <f t="shared" si="1"/>
        <v>0.2203</v>
      </c>
      <c r="L26">
        <v>2009</v>
      </c>
    </row>
    <row r="27" spans="1:12" ht="60">
      <c r="A27" s="18" t="s">
        <v>485</v>
      </c>
      <c r="B27">
        <v>0</v>
      </c>
      <c r="C27">
        <v>1669.7</v>
      </c>
      <c r="D27">
        <v>2318.9</v>
      </c>
      <c r="E27">
        <v>0</v>
      </c>
      <c r="F27" s="25">
        <v>3988.7</v>
      </c>
      <c r="G27" s="61">
        <v>3016</v>
      </c>
      <c r="H27">
        <v>-972.7</v>
      </c>
      <c r="I27">
        <v>-32.25</v>
      </c>
      <c r="J27" s="65">
        <f t="shared" si="1"/>
        <v>0.39887</v>
      </c>
      <c r="K27" s="64">
        <f t="shared" si="1"/>
        <v>0.30159999999999998</v>
      </c>
      <c r="L27">
        <v>2010</v>
      </c>
    </row>
    <row r="31" spans="1:12" ht="60">
      <c r="A31" s="13" t="s">
        <v>481</v>
      </c>
      <c r="B31" s="17">
        <v>24.8</v>
      </c>
      <c r="C31" s="17">
        <v>24.8</v>
      </c>
      <c r="D31" s="17">
        <v>-23.5</v>
      </c>
      <c r="E31" s="17">
        <v>-25</v>
      </c>
      <c r="F31" s="59">
        <v>1</v>
      </c>
      <c r="G31" s="57">
        <v>0</v>
      </c>
      <c r="H31" s="17">
        <v>-1</v>
      </c>
      <c r="I31" s="17">
        <v>0</v>
      </c>
    </row>
    <row r="32" spans="1:12" ht="60">
      <c r="A32" s="13" t="s">
        <v>482</v>
      </c>
      <c r="B32" s="17">
        <v>24.8</v>
      </c>
      <c r="C32" s="17">
        <v>24.8</v>
      </c>
      <c r="D32" s="17">
        <v>-24</v>
      </c>
      <c r="E32" s="17">
        <v>-25</v>
      </c>
      <c r="F32" s="59">
        <v>0.5</v>
      </c>
      <c r="G32" s="57">
        <v>0</v>
      </c>
      <c r="H32" s="17">
        <v>-0.5</v>
      </c>
      <c r="I32" s="17">
        <v>0</v>
      </c>
    </row>
    <row r="33" spans="1:11" ht="60">
      <c r="A33" s="13" t="s">
        <v>483</v>
      </c>
      <c r="B33" s="17">
        <v>24.8</v>
      </c>
      <c r="C33" s="17">
        <v>24.8</v>
      </c>
      <c r="D33" s="17">
        <v>-25</v>
      </c>
      <c r="E33" s="17">
        <v>-25</v>
      </c>
      <c r="F33" s="59">
        <v>-0.5</v>
      </c>
      <c r="G33" s="57">
        <v>0</v>
      </c>
      <c r="H33" s="17">
        <v>0.5</v>
      </c>
      <c r="I33" s="17">
        <v>0</v>
      </c>
    </row>
    <row r="34" spans="1:11" ht="60">
      <c r="A34" s="13" t="s">
        <v>484</v>
      </c>
      <c r="B34" s="17">
        <v>24.8</v>
      </c>
      <c r="C34" s="17">
        <v>24.8</v>
      </c>
      <c r="D34" s="17">
        <v>-23.5</v>
      </c>
      <c r="E34" s="17">
        <v>-25</v>
      </c>
      <c r="F34" s="59">
        <v>1</v>
      </c>
      <c r="G34" s="57">
        <v>0</v>
      </c>
      <c r="H34" s="17">
        <v>-1</v>
      </c>
      <c r="I34" s="17">
        <v>0</v>
      </c>
    </row>
    <row r="35" spans="1:11" ht="60">
      <c r="A35" s="13" t="s">
        <v>485</v>
      </c>
      <c r="B35" s="17">
        <v>24.8</v>
      </c>
      <c r="C35" s="17">
        <v>24.8</v>
      </c>
      <c r="D35" s="17">
        <v>-23.5</v>
      </c>
      <c r="E35" s="17">
        <v>-25</v>
      </c>
      <c r="F35" s="59">
        <v>1</v>
      </c>
      <c r="G35" s="57">
        <v>0</v>
      </c>
      <c r="H35" s="17">
        <v>-1</v>
      </c>
      <c r="I35" s="17">
        <v>0</v>
      </c>
    </row>
    <row r="37" spans="1:11" ht="150">
      <c r="A37" s="43" t="s">
        <v>559</v>
      </c>
      <c r="B37" s="18" t="s">
        <v>17</v>
      </c>
      <c r="C37" s="18" t="s">
        <v>20</v>
      </c>
      <c r="D37" s="18" t="s">
        <v>21</v>
      </c>
      <c r="E37" s="18" t="s">
        <v>22</v>
      </c>
      <c r="F37" s="18" t="s">
        <v>24</v>
      </c>
      <c r="G37" s="69" t="s">
        <v>361</v>
      </c>
      <c r="H37" s="68" t="s">
        <v>362</v>
      </c>
      <c r="I37" s="18" t="s">
        <v>363</v>
      </c>
      <c r="J37" s="18" t="s">
        <v>23</v>
      </c>
    </row>
    <row r="38" spans="1:11" ht="60">
      <c r="A38" s="18" t="s">
        <v>481</v>
      </c>
      <c r="B38">
        <v>44</v>
      </c>
      <c r="C38">
        <v>2</v>
      </c>
      <c r="D38">
        <v>5</v>
      </c>
      <c r="E38">
        <v>3</v>
      </c>
      <c r="F38">
        <v>46</v>
      </c>
      <c r="G38" s="25">
        <v>100.1</v>
      </c>
      <c r="H38" s="61">
        <v>100</v>
      </c>
      <c r="I38">
        <v>-0.1</v>
      </c>
      <c r="J38">
        <v>-0.1</v>
      </c>
      <c r="K38">
        <v>2006</v>
      </c>
    </row>
    <row r="39" spans="1:11" ht="60">
      <c r="A39" s="18" t="s">
        <v>482</v>
      </c>
      <c r="B39">
        <v>46</v>
      </c>
      <c r="C39">
        <v>2</v>
      </c>
      <c r="D39">
        <v>4</v>
      </c>
      <c r="E39">
        <v>1</v>
      </c>
      <c r="F39">
        <v>46</v>
      </c>
      <c r="G39" s="25">
        <v>99.1</v>
      </c>
      <c r="H39" s="61">
        <v>100</v>
      </c>
      <c r="I39">
        <v>0.9</v>
      </c>
      <c r="J39">
        <v>0.9</v>
      </c>
      <c r="K39">
        <v>2007</v>
      </c>
    </row>
    <row r="40" spans="1:11" ht="60">
      <c r="A40" s="18" t="s">
        <v>483</v>
      </c>
      <c r="B40">
        <v>45</v>
      </c>
      <c r="C40">
        <v>3</v>
      </c>
      <c r="D40">
        <v>2</v>
      </c>
      <c r="E40">
        <v>0</v>
      </c>
      <c r="F40">
        <v>46</v>
      </c>
      <c r="G40" s="25">
        <v>96.1</v>
      </c>
      <c r="H40" s="61">
        <v>100</v>
      </c>
      <c r="I40">
        <v>3.9</v>
      </c>
      <c r="J40">
        <v>3.9</v>
      </c>
      <c r="K40">
        <v>2008</v>
      </c>
    </row>
    <row r="41" spans="1:11" ht="60">
      <c r="A41" s="18" t="s">
        <v>484</v>
      </c>
      <c r="B41">
        <v>46</v>
      </c>
      <c r="C41">
        <v>4</v>
      </c>
      <c r="D41">
        <v>5</v>
      </c>
      <c r="E41">
        <v>3</v>
      </c>
      <c r="F41">
        <v>46</v>
      </c>
      <c r="G41" s="25">
        <v>104.1</v>
      </c>
      <c r="H41" s="61">
        <v>100</v>
      </c>
      <c r="I41">
        <v>-4.0999999999999996</v>
      </c>
      <c r="J41">
        <v>-4.0999999999999996</v>
      </c>
      <c r="K41">
        <v>2009</v>
      </c>
    </row>
    <row r="42" spans="1:11" ht="60">
      <c r="A42" s="18" t="s">
        <v>485</v>
      </c>
      <c r="B42">
        <v>45</v>
      </c>
      <c r="C42">
        <v>5</v>
      </c>
      <c r="D42">
        <v>5</v>
      </c>
      <c r="E42">
        <v>2</v>
      </c>
      <c r="F42">
        <v>46</v>
      </c>
      <c r="G42" s="25">
        <v>103.1</v>
      </c>
      <c r="H42" s="61">
        <v>100</v>
      </c>
      <c r="I42">
        <v>-3.1</v>
      </c>
      <c r="J42">
        <v>-3.1</v>
      </c>
      <c r="K42">
        <v>2010</v>
      </c>
    </row>
  </sheetData>
  <mergeCells count="2">
    <mergeCell ref="J8:L8"/>
    <mergeCell ref="J22:L2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I1:Y35"/>
  <sheetViews>
    <sheetView topLeftCell="B1" workbookViewId="0">
      <selection activeCell="K33" sqref="K33"/>
    </sheetView>
  </sheetViews>
  <sheetFormatPr defaultRowHeight="15"/>
  <cols>
    <col min="10" max="10" width="26.85546875" customWidth="1"/>
    <col min="11" max="11" width="15.42578125" customWidth="1"/>
    <col min="13" max="13" width="79.140625" bestFit="1" customWidth="1"/>
  </cols>
  <sheetData>
    <row r="1" spans="9:25">
      <c r="I1" s="54" t="s">
        <v>558</v>
      </c>
      <c r="J1" s="54"/>
      <c r="K1" s="54"/>
      <c r="L1" s="54"/>
    </row>
    <row r="2" spans="9:25">
      <c r="I2" s="54"/>
      <c r="J2" s="54"/>
      <c r="K2" s="54"/>
      <c r="L2" s="54"/>
    </row>
    <row r="3" spans="9:25">
      <c r="I3" s="54"/>
      <c r="J3" s="54"/>
      <c r="K3" s="54"/>
      <c r="L3" s="54"/>
    </row>
    <row r="4" spans="9:25" ht="15.75" thickBot="1">
      <c r="K4" s="25" t="s">
        <v>486</v>
      </c>
      <c r="L4" s="24" t="s">
        <v>487</v>
      </c>
    </row>
    <row r="5" spans="9:25" ht="15.75" thickTop="1">
      <c r="I5" s="26">
        <v>2006</v>
      </c>
      <c r="J5" s="27" t="s">
        <v>255</v>
      </c>
      <c r="K5" s="28">
        <f>Y0!G97</f>
        <v>100.1</v>
      </c>
      <c r="L5" s="29">
        <f>Y0!H97</f>
        <v>100</v>
      </c>
      <c r="M5" s="2" t="str">
        <f>IF(L5&lt;K5,"A SZIE GVAM összességében "&amp;I5&amp;"-ban jól teljesített", "A SZIE GVAM összességében "&amp;I5&amp;"-ban nem jól teljesített")</f>
        <v>A SZIE GVAM összességében 2006-ban jól teljesített</v>
      </c>
    </row>
    <row r="6" spans="9:25" ht="30">
      <c r="I6" s="30">
        <v>2006</v>
      </c>
      <c r="J6" s="37" t="s">
        <v>17</v>
      </c>
      <c r="K6" s="31">
        <f>x1_2!F195</f>
        <v>0.8</v>
      </c>
      <c r="L6" s="32">
        <f>x1_2!G195</f>
        <v>0</v>
      </c>
      <c r="M6" t="str">
        <f t="shared" ref="M6:M34" si="0">IF(L6&gt;K6,"A "&amp;J6&amp;" mutatónál a vizsgált szak jól teljesített", "A "&amp;J6&amp;" mutatónál a vizsgált szak nem jól teljesített")</f>
        <v>A Felvételiben legjobb középiskolából jött mutatónál a vizsgált szak nem jól teljesített</v>
      </c>
    </row>
    <row r="7" spans="9:25">
      <c r="I7" s="30">
        <v>2006</v>
      </c>
      <c r="J7" s="37" t="s">
        <v>20</v>
      </c>
      <c r="K7" s="31">
        <f>('x2'!F258)/10</f>
        <v>257.32</v>
      </c>
      <c r="L7" s="32">
        <f>('x2'!G258)/10</f>
        <v>133.4</v>
      </c>
      <c r="M7" t="str">
        <f t="shared" si="0"/>
        <v>A Felvettek pontátlaga mutatónál a vizsgált szak nem jól teljesített</v>
      </c>
    </row>
    <row r="8" spans="9:25" ht="30">
      <c r="I8" s="30">
        <v>2006</v>
      </c>
      <c r="J8" s="37" t="s">
        <v>21</v>
      </c>
      <c r="K8" s="31">
        <f>'x3'!F257</f>
        <v>38.1</v>
      </c>
      <c r="L8" s="32">
        <f>'x3'!G257</f>
        <v>61</v>
      </c>
      <c r="M8" t="str">
        <f t="shared" si="0"/>
        <v>A Jelentkezők száma első helyen mutatónál a vizsgált szak jól teljesített</v>
      </c>
    </row>
    <row r="9" spans="9:25" ht="30">
      <c r="I9" s="30">
        <v>2006</v>
      </c>
      <c r="J9" s="39" t="s">
        <v>22</v>
      </c>
      <c r="K9" s="40">
        <f>('x4'!F257)/10000</f>
        <v>0.39468999999999999</v>
      </c>
      <c r="L9" s="41">
        <f>('x4'!G257)/10000</f>
        <v>0.24590000000000001</v>
      </c>
      <c r="M9" t="str">
        <f>IF(L9&lt;K9,"A "&amp;J9&amp;" mutatónál a vizsgált szak jól teljesített", "A "&amp;J9&amp;" mutatónál a vizsgált szak nem jól teljesített")</f>
        <v>A Jelentkezőkből bejutottak aránya mutatónál a vizsgált szak jól teljesített</v>
      </c>
    </row>
    <row r="10" spans="9:25" ht="15.75" thickBot="1">
      <c r="I10" s="33">
        <v>2006</v>
      </c>
      <c r="J10" s="38" t="s">
        <v>24</v>
      </c>
      <c r="K10" s="34">
        <f>x5_2!F195</f>
        <v>1</v>
      </c>
      <c r="L10" s="35">
        <f>x5_2!G195</f>
        <v>0</v>
      </c>
      <c r="M10" t="str">
        <f t="shared" si="0"/>
        <v>A OKTV-helyezettek száma mutatónál a vizsgált szak nem jól teljesített</v>
      </c>
    </row>
    <row r="11" spans="9:25" ht="15.75" thickTop="1">
      <c r="I11" s="26">
        <v>2007</v>
      </c>
      <c r="J11" s="27" t="s">
        <v>255</v>
      </c>
      <c r="K11" s="28">
        <f>Y0!G108</f>
        <v>99.1</v>
      </c>
      <c r="L11" s="29">
        <f>Y0!H108</f>
        <v>100</v>
      </c>
      <c r="M11" s="2" t="str">
        <f>IF(L11&lt;K11,"A SZIE GVAM összességében "&amp;I11&amp;"-ben jól teljesített", "A SZIE GVAM összességében "&amp;I11&amp;"-ben nem jól teljesített")</f>
        <v>A SZIE GVAM összességében 2007-ben nem jól teljesített</v>
      </c>
    </row>
    <row r="12" spans="9:25" ht="30">
      <c r="I12" s="30">
        <v>2007</v>
      </c>
      <c r="J12" s="37" t="s">
        <v>17</v>
      </c>
      <c r="K12" s="31">
        <f>x1_2!F206</f>
        <v>0.8</v>
      </c>
      <c r="L12" s="32">
        <f>x1_2!G206</f>
        <v>2</v>
      </c>
      <c r="M12" t="str">
        <f t="shared" si="0"/>
        <v>A Felvételiben legjobb középiskolából jött mutatónál a vizsgált szak jól teljesített</v>
      </c>
    </row>
    <row r="13" spans="9:25">
      <c r="I13" s="30">
        <v>2007</v>
      </c>
      <c r="J13" s="37" t="s">
        <v>20</v>
      </c>
      <c r="K13" s="31">
        <f>('x2'!F269)/10</f>
        <v>285.40999999999997</v>
      </c>
      <c r="L13" s="32">
        <f>('x2'!G269)/10</f>
        <v>129.1</v>
      </c>
      <c r="M13" t="str">
        <f t="shared" si="0"/>
        <v>A Felvettek pontátlaga mutatónál a vizsgált szak nem jól teljesített</v>
      </c>
    </row>
    <row r="14" spans="9:25" ht="30">
      <c r="I14" s="30">
        <v>2007</v>
      </c>
      <c r="J14" s="37" t="s">
        <v>21</v>
      </c>
      <c r="K14" s="31">
        <f>'x3'!F268</f>
        <v>57.3</v>
      </c>
      <c r="L14" s="32">
        <f>'x3'!G268</f>
        <v>42</v>
      </c>
      <c r="M14" t="str">
        <f t="shared" si="0"/>
        <v>A Jelentkezők száma első helyen mutatónál a vizsgált szak nem jól teljesített</v>
      </c>
    </row>
    <row r="15" spans="9:25" ht="30">
      <c r="I15" s="30">
        <v>2007</v>
      </c>
      <c r="J15" s="37" t="s">
        <v>22</v>
      </c>
      <c r="K15" s="40">
        <f>('x4'!F268)/10000</f>
        <v>0.33185999999999999</v>
      </c>
      <c r="L15" s="41">
        <f>('x4'!G268)/10000</f>
        <v>0.42859999999999998</v>
      </c>
      <c r="M15" t="str">
        <f>IF(L15&lt;K15,"A "&amp;J15&amp;" mutatónál a vizsgált szak jól teljesített", "A "&amp;J15&amp;" mutatónál a vizsgált szak nem jól teljesített")</f>
        <v>A Jelentkezőkből bejutottak aránya mutatónál a vizsgált szak nem jól teljesített</v>
      </c>
    </row>
    <row r="16" spans="9:25" ht="15.75" thickBot="1">
      <c r="I16" s="33">
        <v>2007</v>
      </c>
      <c r="J16" s="38" t="s">
        <v>24</v>
      </c>
      <c r="K16" s="34">
        <f>x5_2!F206</f>
        <v>0.5</v>
      </c>
      <c r="L16" s="35">
        <f>x5_2!G206</f>
        <v>0</v>
      </c>
      <c r="M16" t="str">
        <f t="shared" si="0"/>
        <v>A OKTV-helyezettek száma mutatónál a vizsgált szak nem jól teljesített</v>
      </c>
      <c r="O16">
        <v>2006</v>
      </c>
      <c r="T16">
        <v>2007</v>
      </c>
      <c r="Y16">
        <v>2008</v>
      </c>
    </row>
    <row r="17" spans="9:23" ht="15.75" thickTop="1">
      <c r="I17" s="26">
        <v>2008</v>
      </c>
      <c r="J17" s="27" t="s">
        <v>255</v>
      </c>
      <c r="K17" s="28">
        <f>Y0!G119</f>
        <v>96.1</v>
      </c>
      <c r="L17" s="29">
        <f>Y0!H119</f>
        <v>100</v>
      </c>
      <c r="M17" s="2" t="str">
        <f>IF(L17&lt;K17,"A SZIE GVAM összességében "&amp;I17&amp;"-ban jól teljesített", "A SZIE GVAM összességében "&amp;I17&amp;"-ban nem jól teljesített")</f>
        <v>A SZIE GVAM összességében 2008-ban nem jól teljesített</v>
      </c>
    </row>
    <row r="18" spans="9:23" ht="30">
      <c r="I18" s="30">
        <v>2008</v>
      </c>
      <c r="J18" s="37" t="s">
        <v>17</v>
      </c>
      <c r="K18" s="31">
        <f>x1_2!F217</f>
        <v>0.3</v>
      </c>
      <c r="L18" s="32">
        <f>x1_2!G217</f>
        <v>1</v>
      </c>
      <c r="M18" t="str">
        <f t="shared" si="0"/>
        <v>A Felvételiben legjobb középiskolából jött mutatónál a vizsgált szak jól teljesített</v>
      </c>
    </row>
    <row r="19" spans="9:23">
      <c r="I19" s="30">
        <v>2008</v>
      </c>
      <c r="J19" s="37" t="s">
        <v>20</v>
      </c>
      <c r="K19" s="31">
        <f>('x2'!F280)/10</f>
        <v>258.90999999999997</v>
      </c>
      <c r="L19" s="32">
        <f>('x2'!G280)/10</f>
        <v>336.7</v>
      </c>
      <c r="M19" t="str">
        <f t="shared" si="0"/>
        <v>A Felvettek pontátlaga mutatónál a vizsgált szak jól teljesített</v>
      </c>
    </row>
    <row r="20" spans="9:23" ht="30">
      <c r="I20" s="30">
        <v>2008</v>
      </c>
      <c r="J20" s="37" t="s">
        <v>21</v>
      </c>
      <c r="K20" s="31">
        <f>'x3'!F279</f>
        <v>55.1</v>
      </c>
      <c r="L20" s="32">
        <f>'x3'!G279</f>
        <v>26</v>
      </c>
      <c r="M20" t="str">
        <f t="shared" si="0"/>
        <v>A Jelentkezők száma első helyen mutatónál a vizsgált szak nem jól teljesített</v>
      </c>
    </row>
    <row r="21" spans="9:23" ht="30">
      <c r="I21" s="30">
        <v>2008</v>
      </c>
      <c r="J21" s="37" t="s">
        <v>22</v>
      </c>
      <c r="K21" s="40">
        <f>('x4'!F279)/10000</f>
        <v>0.37834000000000001</v>
      </c>
      <c r="L21" s="41">
        <f>('x4'!G279)/10000</f>
        <v>0.65380000000000005</v>
      </c>
      <c r="M21" t="str">
        <f>IF(L21&lt;K21,"A "&amp;J21&amp;" mutatónál a vizsgált szak jól teljesített", "A "&amp;J21&amp;" mutatónál a vizsgált szak nem jól teljesített")</f>
        <v>A Jelentkezőkből bejutottak aránya mutatónál a vizsgált szak nem jól teljesített</v>
      </c>
    </row>
    <row r="22" spans="9:23" ht="15.75" thickBot="1">
      <c r="I22" s="33">
        <v>2008</v>
      </c>
      <c r="J22" s="38" t="s">
        <v>24</v>
      </c>
      <c r="K22" s="34">
        <f>x5_2!$F$217</f>
        <v>-0.5</v>
      </c>
      <c r="L22" s="35">
        <f>x5_2!$G$217</f>
        <v>0</v>
      </c>
      <c r="M22" t="str">
        <f t="shared" si="0"/>
        <v>A OKTV-helyezettek száma mutatónál a vizsgált szak jól teljesített</v>
      </c>
    </row>
    <row r="23" spans="9:23" ht="15.75" thickTop="1">
      <c r="I23" s="26">
        <v>2009</v>
      </c>
      <c r="J23" s="27" t="s">
        <v>255</v>
      </c>
      <c r="K23" s="28">
        <f>Y0!G130</f>
        <v>104.1</v>
      </c>
      <c r="L23" s="29">
        <f>Y0!H130</f>
        <v>100</v>
      </c>
      <c r="M23" s="2" t="str">
        <f>IF(L23&lt;K23,"A SZIE GVAM összességében "&amp;I23&amp;"-ben jól teljesített", "A SZIE GVAM összességében "&amp;I23&amp;"-ben nem jól teljesített")</f>
        <v>A SZIE GVAM összességében 2009-ben jól teljesített</v>
      </c>
    </row>
    <row r="24" spans="9:23" ht="30">
      <c r="I24" s="30">
        <v>2009</v>
      </c>
      <c r="J24" s="37" t="s">
        <v>17</v>
      </c>
      <c r="K24" s="31">
        <f>x1_2!F228</f>
        <v>0.8</v>
      </c>
      <c r="L24" s="32">
        <f>x1_2!G228</f>
        <v>2</v>
      </c>
      <c r="M24" t="str">
        <f t="shared" si="0"/>
        <v>A Felvételiben legjobb középiskolából jött mutatónál a vizsgált szak jól teljesített</v>
      </c>
    </row>
    <row r="25" spans="9:23">
      <c r="I25" s="30">
        <v>2009</v>
      </c>
      <c r="J25" s="37" t="s">
        <v>20</v>
      </c>
      <c r="K25" s="31">
        <f>('x2'!F291)/10</f>
        <v>285.40999999999997</v>
      </c>
      <c r="L25" s="32">
        <f>('x2'!G291)/10</f>
        <v>359.6</v>
      </c>
      <c r="M25" t="str">
        <f t="shared" si="0"/>
        <v>A Felvettek pontátlaga mutatónál a vizsgált szak jól teljesített</v>
      </c>
    </row>
    <row r="26" spans="9:23" ht="30">
      <c r="I26" s="30">
        <v>2009</v>
      </c>
      <c r="J26" s="37" t="s">
        <v>21</v>
      </c>
      <c r="K26" s="31">
        <f>'x3'!$F$290</f>
        <v>59.1</v>
      </c>
      <c r="L26" s="32">
        <f>'x3'!$G$290</f>
        <v>59</v>
      </c>
      <c r="M26" t="str">
        <f t="shared" si="0"/>
        <v>A Jelentkezők száma első helyen mutatónál a vizsgált szak nem jól teljesített</v>
      </c>
    </row>
    <row r="27" spans="9:23" ht="30">
      <c r="I27" s="30">
        <v>2009</v>
      </c>
      <c r="J27" s="37" t="s">
        <v>22</v>
      </c>
      <c r="K27" s="40">
        <f>('x4'!$F$290)/10000</f>
        <v>0.41616999999999998</v>
      </c>
      <c r="L27" s="41">
        <f>('x4'!$G$290)/10000</f>
        <v>0.2203</v>
      </c>
      <c r="M27" t="str">
        <f>IF(L27&lt;K27,"A "&amp;J27&amp;" mutatónál a vizsgált szak jól teljesített", "A "&amp;J27&amp;" mutatónál a vizsgált szak nem jól teljesített")</f>
        <v>A Jelentkezőkből bejutottak aránya mutatónál a vizsgált szak jól teljesített</v>
      </c>
    </row>
    <row r="28" spans="9:23" ht="15.75" thickBot="1">
      <c r="I28" s="33">
        <v>2009</v>
      </c>
      <c r="J28" s="38" t="s">
        <v>24</v>
      </c>
      <c r="K28" s="34">
        <f>x5_2!$F$228</f>
        <v>1</v>
      </c>
      <c r="L28" s="35">
        <f>x5_2!$G$228</f>
        <v>0</v>
      </c>
      <c r="M28" t="str">
        <f t="shared" si="0"/>
        <v>A OKTV-helyezettek száma mutatónál a vizsgált szak nem jól teljesített</v>
      </c>
      <c r="R28">
        <v>2009</v>
      </c>
      <c r="W28">
        <v>2010</v>
      </c>
    </row>
    <row r="29" spans="9:23" ht="15.75" thickTop="1">
      <c r="I29" s="26">
        <v>2010</v>
      </c>
      <c r="J29" s="27" t="s">
        <v>255</v>
      </c>
      <c r="K29" s="28">
        <f>Y0!G141</f>
        <v>103.1</v>
      </c>
      <c r="L29" s="29">
        <f>Y0!H141</f>
        <v>100</v>
      </c>
      <c r="M29" s="2" t="str">
        <f>IF(L29&lt;K29,"A SZIE GVAM összességében "&amp;I29&amp;"-ben jól teljesített", "A SZIE GVAM összességében "&amp;I29&amp;"-ben nem jól teljesített")</f>
        <v>A SZIE GVAM összességében 2010-ben jól teljesített</v>
      </c>
    </row>
    <row r="30" spans="9:23" ht="30">
      <c r="I30" s="30">
        <v>2010</v>
      </c>
      <c r="J30" s="37" t="s">
        <v>17</v>
      </c>
      <c r="K30" s="31">
        <f>x1_2!F239</f>
        <v>0.8</v>
      </c>
      <c r="L30" s="32">
        <f>x1_2!G239</f>
        <v>1</v>
      </c>
      <c r="M30" t="str">
        <f t="shared" si="0"/>
        <v>A Felvételiben legjobb középiskolából jött mutatónál a vizsgált szak jól teljesített</v>
      </c>
    </row>
    <row r="31" spans="9:23">
      <c r="I31" s="30">
        <v>2010</v>
      </c>
      <c r="J31" s="37" t="s">
        <v>20</v>
      </c>
      <c r="K31" s="31">
        <f>('x2'!F302)/10</f>
        <v>274.76</v>
      </c>
      <c r="L31" s="32">
        <f>('x2'!G302)/10</f>
        <v>376.8</v>
      </c>
      <c r="M31" t="str">
        <f t="shared" si="0"/>
        <v>A Felvettek pontátlaga mutatónál a vizsgált szak jól teljesített</v>
      </c>
    </row>
    <row r="32" spans="9:23" ht="30">
      <c r="I32" s="30">
        <v>2010</v>
      </c>
      <c r="J32" s="37" t="s">
        <v>21</v>
      </c>
      <c r="K32" s="31">
        <f>'x3'!F301</f>
        <v>64.3</v>
      </c>
      <c r="L32" s="32">
        <f>'x3'!G301</f>
        <v>63</v>
      </c>
      <c r="M32" t="str">
        <f t="shared" si="0"/>
        <v>A Jelentkezők száma első helyen mutatónál a vizsgált szak nem jól teljesített</v>
      </c>
    </row>
    <row r="33" spans="9:13" ht="30">
      <c r="I33" s="30">
        <v>2010</v>
      </c>
      <c r="J33" s="37" t="s">
        <v>22</v>
      </c>
      <c r="K33" s="42">
        <f>('x4'!$F$301)/10000</f>
        <v>0.39887</v>
      </c>
      <c r="L33" s="41">
        <f>('x4'!$G$301)/10000</f>
        <v>0.30159999999999998</v>
      </c>
      <c r="M33" t="str">
        <f>IF(L33&lt;K33,"A "&amp;J33&amp;" mutatónál a vizsgált szak jól teljesített", "A "&amp;J33&amp;" mutatónál a vizsgált szak nem jól teljesített")</f>
        <v>A Jelentkezőkből bejutottak aránya mutatónál a vizsgált szak jól teljesített</v>
      </c>
    </row>
    <row r="34" spans="9:13" ht="15.75" thickBot="1">
      <c r="I34" s="33">
        <v>2010</v>
      </c>
      <c r="J34" s="38" t="s">
        <v>24</v>
      </c>
      <c r="K34" s="34">
        <f>x5_2!$F$239</f>
        <v>1</v>
      </c>
      <c r="L34" s="35">
        <f>x5_2!$G$239</f>
        <v>0</v>
      </c>
      <c r="M34" t="str">
        <f t="shared" si="0"/>
        <v>A OKTV-helyezettek száma mutatónál a vizsgált szak nem jól teljesített</v>
      </c>
    </row>
    <row r="35" spans="9:13" ht="15.75" thickTop="1"/>
  </sheetData>
  <mergeCells count="1">
    <mergeCell ref="I1:L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Tartalomjegyzék</vt:lpstr>
      <vt:lpstr>Alapadatok</vt:lpstr>
      <vt:lpstr>Agrár szakok</vt:lpstr>
      <vt:lpstr>Kimutatás</vt:lpstr>
      <vt:lpstr>Y0</vt:lpstr>
      <vt:lpstr>x1</vt:lpstr>
      <vt:lpstr>x1_2</vt:lpstr>
      <vt:lpstr>x2</vt:lpstr>
      <vt:lpstr>x3</vt:lpstr>
      <vt:lpstr>x4</vt:lpstr>
      <vt:lpstr>x5</vt:lpstr>
      <vt:lpstr>x5_2</vt:lpstr>
      <vt:lpstr>GVAM SWOT</vt:lpstr>
      <vt:lpstr>GVAM dinamikus SWOT</vt:lpstr>
    </vt:vector>
  </TitlesOfParts>
  <Company>home bt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norbibácsi</dc:creator>
  <cp:lastModifiedBy>TATA</cp:lastModifiedBy>
  <dcterms:created xsi:type="dcterms:W3CDTF">2011-01-19T11:04:44Z</dcterms:created>
  <dcterms:modified xsi:type="dcterms:W3CDTF">2011-02-11T11:41:52Z</dcterms:modified>
</cp:coreProperties>
</file>