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2"/>
  </bookViews>
  <sheets>
    <sheet name="adatok" sheetId="1" r:id="rId1"/>
    <sheet name="my-x" sheetId="2" r:id="rId2"/>
    <sheet name="myx2" sheetId="3" r:id="rId3"/>
  </sheets>
  <definedNames/>
  <calcPr fullCalcOnLoad="1"/>
</workbook>
</file>

<file path=xl/sharedStrings.xml><?xml version="1.0" encoding="utf-8"?>
<sst xmlns="http://schemas.openxmlformats.org/spreadsheetml/2006/main" count="929" uniqueCount="180">
  <si>
    <t>OAM</t>
  </si>
  <si>
    <t>t-5</t>
  </si>
  <si>
    <t>t-4</t>
  </si>
  <si>
    <t>t-3</t>
  </si>
  <si>
    <t>t-2</t>
  </si>
  <si>
    <t>t-1</t>
  </si>
  <si>
    <t>t+1</t>
  </si>
  <si>
    <t>Years</t>
  </si>
  <si>
    <t>Barley</t>
  </si>
  <si>
    <t>Grapes</t>
  </si>
  <si>
    <t>Maize</t>
  </si>
  <si>
    <t>Sugar beet</t>
  </si>
  <si>
    <t>Wheat</t>
  </si>
  <si>
    <t>tanulás</t>
  </si>
  <si>
    <t>teszt</t>
  </si>
  <si>
    <t>tanulasi minta (minden adattal)</t>
  </si>
  <si>
    <t>irany</t>
  </si>
  <si>
    <t>?</t>
  </si>
  <si>
    <t>kvartilis1</t>
  </si>
  <si>
    <t>kvartilis2</t>
  </si>
  <si>
    <t>kvartilis3</t>
  </si>
  <si>
    <t>kvartilis4</t>
  </si>
  <si>
    <t>kvartilis0</t>
  </si>
  <si>
    <t>sorszam</t>
  </si>
  <si>
    <t>Y</t>
  </si>
  <si>
    <t>LINEÁRIS közelítés (additív)</t>
  </si>
  <si>
    <t>A feladat alapadatainak visszaigazolása:</t>
  </si>
  <si>
    <t>-</t>
  </si>
  <si>
    <t>Feladat azonosítója:</t>
  </si>
  <si>
    <t>Objektumok (primer sorok) száma:</t>
  </si>
  <si>
    <t>X-attribútumok (oszlopok) száma:</t>
  </si>
  <si>
    <t>Lépcsők száma:</t>
  </si>
  <si>
    <t>Az eltolás mértéke</t>
  </si>
  <si>
    <t>A feladat részletes jellemzése</t>
  </si>
  <si>
    <t>MCM: demo</t>
  </si>
  <si>
    <t>Rangsorszámok</t>
  </si>
  <si>
    <t>feladatkód N°= 1125111</t>
  </si>
  <si>
    <t>X (A1)</t>
  </si>
  <si>
    <t>X (A2)</t>
  </si>
  <si>
    <t>X (A3)</t>
  </si>
  <si>
    <t>X (A4)</t>
  </si>
  <si>
    <t>X (A5)</t>
  </si>
  <si>
    <t>X (A6)</t>
  </si>
  <si>
    <t>X (A7)</t>
  </si>
  <si>
    <t>X (A8)</t>
  </si>
  <si>
    <t>X (A9)</t>
  </si>
  <si>
    <t>X (A10)</t>
  </si>
  <si>
    <t>X (A11)</t>
  </si>
  <si>
    <t>X (A12)</t>
  </si>
  <si>
    <t>X (A13)</t>
  </si>
  <si>
    <t>X (A14)</t>
  </si>
  <si>
    <t>X (A15)</t>
  </si>
  <si>
    <t>X (A16)</t>
  </si>
  <si>
    <t>X (A17)</t>
  </si>
  <si>
    <t>X (A18)</t>
  </si>
  <si>
    <t>X (A19)</t>
  </si>
  <si>
    <t>X (A20)</t>
  </si>
  <si>
    <t>X (A21)</t>
  </si>
  <si>
    <t>X (A22)</t>
  </si>
  <si>
    <t>X (A23)</t>
  </si>
  <si>
    <t>X (A24)</t>
  </si>
  <si>
    <t>X (A25)</t>
  </si>
  <si>
    <t>Y (A26)</t>
  </si>
  <si>
    <t>O(1)</t>
  </si>
  <si>
    <t>O(2)</t>
  </si>
  <si>
    <t>O(3)</t>
  </si>
  <si>
    <t>O(4)</t>
  </si>
  <si>
    <t>O(5)</t>
  </si>
  <si>
    <t>O(6)</t>
  </si>
  <si>
    <t>O(7)</t>
  </si>
  <si>
    <t>O(8)</t>
  </si>
  <si>
    <t>O(9)</t>
  </si>
  <si>
    <t>O(10)</t>
  </si>
  <si>
    <t>O(11)</t>
  </si>
  <si>
    <t>Lépcsők (átlag)</t>
  </si>
  <si>
    <t>S1</t>
  </si>
  <si>
    <t>(0+0)/2=0</t>
  </si>
  <si>
    <t>(5+0)/2=2.5</t>
  </si>
  <si>
    <t>(0+17)/2=8.5</t>
  </si>
  <si>
    <t>(0+3)/2=1.5</t>
  </si>
  <si>
    <t>(6+64)/2=35</t>
  </si>
  <si>
    <t>(1+20)/2=10.5</t>
  </si>
  <si>
    <t>(0+42)/2=21</t>
  </si>
  <si>
    <t>(0+15)/2=7.5</t>
  </si>
  <si>
    <t>(15+0)/2=7.5</t>
  </si>
  <si>
    <t>S2</t>
  </si>
  <si>
    <t>(34+0)/2=17</t>
  </si>
  <si>
    <t>(20+0)/2=10</t>
  </si>
  <si>
    <t>(13+0)/2=6.5</t>
  </si>
  <si>
    <t>(54+0)/2=27</t>
  </si>
  <si>
    <t>(0+18)/2=9</t>
  </si>
  <si>
    <t>(0+16)/2=8</t>
  </si>
  <si>
    <t>(11+0)/2=5.5</t>
  </si>
  <si>
    <t>S3</t>
  </si>
  <si>
    <t>(0+88)/2=44</t>
  </si>
  <si>
    <t>(0+25)/2=12.5</t>
  </si>
  <si>
    <t>(0+33)/2=16.5</t>
  </si>
  <si>
    <t>(19+0)/2=9.5</t>
  </si>
  <si>
    <t>COCO-matrix N°: 1125111</t>
  </si>
  <si>
    <t>Y(*) (A26)</t>
  </si>
  <si>
    <t>delta</t>
  </si>
  <si>
    <t>=Y-Y(*)</t>
  </si>
  <si>
    <t>%</t>
  </si>
  <si>
    <t>17</t>
  </si>
  <si>
    <t>2.5</t>
  </si>
  <si>
    <t>8.5</t>
  </si>
  <si>
    <t>12.5</t>
  </si>
  <si>
    <t>6.5</t>
  </si>
  <si>
    <t>0</t>
  </si>
  <si>
    <t>27</t>
  </si>
  <si>
    <t>1.5</t>
  </si>
  <si>
    <t>9.5</t>
  </si>
  <si>
    <t>35</t>
  </si>
  <si>
    <t>10.5</t>
  </si>
  <si>
    <t>9</t>
  </si>
  <si>
    <t>7.5</t>
  </si>
  <si>
    <t>147</t>
  </si>
  <si>
    <t>10</t>
  </si>
  <si>
    <t>16.5</t>
  </si>
  <si>
    <t>8</t>
  </si>
  <si>
    <t>5.5</t>
  </si>
  <si>
    <t>129</t>
  </si>
  <si>
    <t>21</t>
  </si>
  <si>
    <t>59</t>
  </si>
  <si>
    <t>114</t>
  </si>
  <si>
    <t>34</t>
  </si>
  <si>
    <t>44</t>
  </si>
  <si>
    <t>121</t>
  </si>
  <si>
    <t>33</t>
  </si>
  <si>
    <t>152</t>
  </si>
  <si>
    <t>54</t>
  </si>
  <si>
    <t>83.5</t>
  </si>
  <si>
    <t>83</t>
  </si>
  <si>
    <t>-0.5</t>
  </si>
  <si>
    <t>-0.6</t>
  </si>
  <si>
    <t>140.5</t>
  </si>
  <si>
    <t>140</t>
  </si>
  <si>
    <t>-0.36</t>
  </si>
  <si>
    <t xml:space="preserve"> =delta/Y</t>
  </si>
  <si>
    <t>LINEAR approximation (additive)</t>
  </si>
  <si>
    <t>Basic data of the job:</t>
  </si>
  <si>
    <t>Job-ID:</t>
  </si>
  <si>
    <t>bl2</t>
  </si>
  <si>
    <t>Objects (basic rows):</t>
  </si>
  <si>
    <t>X-attributes (columns):</t>
  </si>
  <si>
    <t>Stairs:</t>
  </si>
  <si>
    <t>Shifting</t>
  </si>
  <si>
    <t>Detailed description of the job</t>
  </si>
  <si>
    <t>Ranking values</t>
  </si>
  <si>
    <t>for the job N°= bl2</t>
  </si>
  <si>
    <t>Stairs (average)</t>
  </si>
  <si>
    <t>(0+13)/2=6.5</t>
  </si>
  <si>
    <t>(0+34)/2=17</t>
  </si>
  <si>
    <t>(6+99)/2=52.5</t>
  </si>
  <si>
    <t>(0+35)/2=17.5</t>
  </si>
  <si>
    <t>(0+46)/2=23</t>
  </si>
  <si>
    <t>(0+30)/2=15</t>
  </si>
  <si>
    <t>(0+37)/2=18.5</t>
  </si>
  <si>
    <t>(17+0)/2=8.5</t>
  </si>
  <si>
    <t>(10+0)/2=5</t>
  </si>
  <si>
    <t>(0+19)/2=9.5</t>
  </si>
  <si>
    <t>(0+51)/2=25.5</t>
  </si>
  <si>
    <t>S4</t>
  </si>
  <si>
    <t>COCO-matrix N°: bl2</t>
  </si>
  <si>
    <t>solver</t>
  </si>
  <si>
    <t>ilyen indulasi alap nincs!!!</t>
  </si>
  <si>
    <t>kutatási feladatok</t>
  </si>
  <si>
    <t>fejlesztés:</t>
  </si>
  <si>
    <t>sinus-megoldás felhasználása google-trends előrejelzéseihez hasonlóan: gyors és egyszerű!</t>
  </si>
  <si>
    <t>csak a tanulási adatok alapján szabad győztest hirdetni</t>
  </si>
  <si>
    <t>HA a gyorselemzés ellentmondást tár fel n-rétű előrejelzésben (Vö. BSC), akkor átváltás a győztes módszertanra</t>
  </si>
  <si>
    <t>a coco 5*5*4 paraméterhellyel dolgozik itt és most</t>
  </si>
  <si>
    <t>OLAP kell az adatvagyon alá!</t>
  </si>
  <si>
    <t>amit csak lehet weben kell támogatni</t>
  </si>
  <si>
    <t>döntési fa vs. coco</t>
  </si>
  <si>
    <t>n-rétegű lépcsők vs. 1 lépcső (ceteris paribus), HA-függvénnyel elhatárolva!!! (feltételes optimalizálás)</t>
  </si>
  <si>
    <t>putnoki féle módszerverseny!</t>
  </si>
  <si>
    <t>GIS modul</t>
  </si>
  <si>
    <t>min. 3-4 alternatív előrejelzési módszertan kell (döntési fa, my-x, neurális hálók, dea)</t>
  </si>
  <si>
    <t>sulyok (dea)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</si>
</sst>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3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40" applyNumberFormat="1" applyFont="1" applyAlignment="1">
      <alignment horizontal="center"/>
    </xf>
    <xf numFmtId="3" fontId="0" fillId="0" borderId="0" xfId="40" applyNumberFormat="1" applyFont="1" applyAlignment="1">
      <alignment/>
    </xf>
    <xf numFmtId="164" fontId="0" fillId="0" borderId="0" xfId="40" applyNumberFormat="1" applyFont="1" applyAlignment="1">
      <alignment/>
    </xf>
    <xf numFmtId="9" fontId="1" fillId="0" borderId="0" xfId="60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41" fillId="0" borderId="0" xfId="0" applyFont="1" applyAlignment="1">
      <alignment/>
    </xf>
    <xf numFmtId="3" fontId="0" fillId="34" borderId="0" xfId="40" applyNumberFormat="1" applyFont="1" applyFill="1" applyAlignment="1">
      <alignment/>
    </xf>
    <xf numFmtId="3" fontId="0" fillId="35" borderId="0" xfId="40" applyNumberFormat="1" applyFont="1" applyFill="1" applyAlignment="1">
      <alignment/>
    </xf>
    <xf numFmtId="3" fontId="0" fillId="36" borderId="0" xfId="40" applyNumberFormat="1" applyFont="1" applyFill="1" applyAlignment="1">
      <alignment/>
    </xf>
    <xf numFmtId="3" fontId="0" fillId="0" borderId="0" xfId="40" applyNumberFormat="1" applyFont="1" applyFill="1" applyAlignment="1">
      <alignment/>
    </xf>
    <xf numFmtId="9" fontId="42" fillId="0" borderId="0" xfId="60" applyFont="1" applyAlignment="1">
      <alignment/>
    </xf>
    <xf numFmtId="0" fontId="0" fillId="37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41" fillId="0" borderId="0" xfId="4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</row>
    <row r="2" spans="1:6" ht="12.75">
      <c r="A2">
        <v>1990</v>
      </c>
      <c r="B2" s="28">
        <v>2612519</v>
      </c>
      <c r="C2" s="28">
        <v>94852</v>
      </c>
      <c r="D2" s="28">
        <v>229000</v>
      </c>
      <c r="E2" s="28">
        <v>611500</v>
      </c>
      <c r="F2" s="28">
        <v>2429610</v>
      </c>
    </row>
    <row r="3" spans="1:6" ht="12.75">
      <c r="A3">
        <v>1991</v>
      </c>
      <c r="B3" s="28">
        <v>2535377</v>
      </c>
      <c r="C3" s="28">
        <v>99405</v>
      </c>
      <c r="D3" s="28">
        <v>283052</v>
      </c>
      <c r="E3" s="28">
        <v>554131</v>
      </c>
      <c r="F3" s="28">
        <v>2453332</v>
      </c>
    </row>
    <row r="4" spans="1:6" ht="12.75">
      <c r="A4">
        <v>1992</v>
      </c>
      <c r="B4" s="28">
        <v>2407963</v>
      </c>
      <c r="C4" s="28">
        <v>100365</v>
      </c>
      <c r="D4" s="28">
        <v>295658</v>
      </c>
      <c r="E4" s="28">
        <v>533648</v>
      </c>
      <c r="F4" s="28">
        <v>2598471</v>
      </c>
    </row>
    <row r="5" spans="1:6" ht="12.75">
      <c r="A5">
        <v>1993</v>
      </c>
      <c r="B5" s="28">
        <v>2200800</v>
      </c>
      <c r="C5" s="28">
        <v>102898</v>
      </c>
      <c r="D5" s="28">
        <v>331115</v>
      </c>
      <c r="E5" s="28">
        <v>521724</v>
      </c>
      <c r="F5" s="28">
        <v>2394600</v>
      </c>
    </row>
    <row r="6" spans="1:6" ht="12.75">
      <c r="A6">
        <v>1994</v>
      </c>
      <c r="B6" s="28">
        <v>2069500</v>
      </c>
      <c r="C6" s="28">
        <v>103727</v>
      </c>
      <c r="D6" s="28">
        <v>345546</v>
      </c>
      <c r="E6" s="28">
        <v>502722</v>
      </c>
      <c r="F6" s="28">
        <v>2445800</v>
      </c>
    </row>
    <row r="7" spans="1:6" ht="12.75">
      <c r="A7">
        <v>1995</v>
      </c>
      <c r="B7" s="27">
        <v>2108700</v>
      </c>
      <c r="C7" s="29">
        <v>103266</v>
      </c>
      <c r="D7" s="29">
        <v>325065</v>
      </c>
      <c r="E7" s="29">
        <v>523599</v>
      </c>
      <c r="F7" s="29">
        <v>2578800</v>
      </c>
    </row>
    <row r="8" spans="1:6" ht="12.75">
      <c r="A8">
        <v>1996</v>
      </c>
      <c r="B8" s="30">
        <v>2208408</v>
      </c>
      <c r="C8" s="2">
        <v>102428</v>
      </c>
      <c r="D8" s="2">
        <v>372200</v>
      </c>
      <c r="E8" s="2">
        <v>515500</v>
      </c>
      <c r="F8" s="2">
        <v>2594418</v>
      </c>
    </row>
    <row r="9" spans="1:6" ht="12.75">
      <c r="A9">
        <v>1997</v>
      </c>
      <c r="B9" s="2">
        <v>2273950</v>
      </c>
      <c r="C9" s="2">
        <v>102475</v>
      </c>
      <c r="D9" s="2">
        <v>369600</v>
      </c>
      <c r="E9" s="2">
        <v>504147</v>
      </c>
      <c r="F9" s="2">
        <v>2727898</v>
      </c>
    </row>
    <row r="10" spans="1:6" ht="12.75">
      <c r="A10">
        <v>1998</v>
      </c>
      <c r="B10" s="2">
        <v>2180849</v>
      </c>
      <c r="C10" s="2">
        <v>101665</v>
      </c>
      <c r="D10" s="2">
        <v>341029</v>
      </c>
      <c r="E10" s="2">
        <v>503376</v>
      </c>
      <c r="F10" s="2">
        <v>2802455</v>
      </c>
    </row>
    <row r="11" spans="1:6" ht="12.75">
      <c r="A11">
        <v>1999</v>
      </c>
      <c r="B11" s="2">
        <v>2212880</v>
      </c>
      <c r="C11" s="2">
        <v>101330</v>
      </c>
      <c r="D11" s="2">
        <v>370735</v>
      </c>
      <c r="E11" s="2">
        <v>489164</v>
      </c>
      <c r="F11" s="2">
        <v>2601122</v>
      </c>
    </row>
    <row r="12" spans="1:6" ht="12.75">
      <c r="A12">
        <v>2000</v>
      </c>
      <c r="B12" s="2">
        <v>2067590</v>
      </c>
      <c r="C12" s="2">
        <v>101546</v>
      </c>
      <c r="D12" s="2">
        <v>360841</v>
      </c>
      <c r="E12" s="2">
        <v>452000</v>
      </c>
      <c r="F12" s="2">
        <v>2968940</v>
      </c>
    </row>
    <row r="13" spans="1:6" ht="12.75">
      <c r="A13">
        <v>2001</v>
      </c>
      <c r="B13" s="28">
        <v>2111822</v>
      </c>
      <c r="C13" s="28">
        <v>99714</v>
      </c>
      <c r="D13" s="28">
        <v>396544</v>
      </c>
      <c r="E13" s="28">
        <v>447697</v>
      </c>
      <c r="F13" s="28">
        <v>2897202</v>
      </c>
    </row>
    <row r="14" spans="1:6" ht="12.75">
      <c r="A14">
        <v>2002</v>
      </c>
      <c r="B14" s="28">
        <v>1970335</v>
      </c>
      <c r="C14" s="28">
        <v>98772</v>
      </c>
      <c r="D14" s="28">
        <v>398745</v>
      </c>
      <c r="E14" s="28">
        <v>459400</v>
      </c>
      <c r="F14" s="28">
        <v>3014620</v>
      </c>
    </row>
    <row r="15" spans="1:6" ht="12.75">
      <c r="A15">
        <v>2003</v>
      </c>
      <c r="B15" s="28">
        <v>2074622</v>
      </c>
      <c r="C15" s="28">
        <v>98270</v>
      </c>
      <c r="D15" s="28">
        <v>463355</v>
      </c>
      <c r="E15" s="28">
        <v>445630</v>
      </c>
      <c r="F15" s="28">
        <v>2963731</v>
      </c>
    </row>
    <row r="16" spans="1:6" ht="12.75">
      <c r="A16">
        <v>2004</v>
      </c>
      <c r="B16" s="28">
        <v>1979472</v>
      </c>
      <c r="C16" s="28">
        <v>98403</v>
      </c>
      <c r="D16" s="28">
        <v>461697</v>
      </c>
      <c r="E16" s="28">
        <v>440545</v>
      </c>
      <c r="F16" s="28">
        <v>3111651</v>
      </c>
    </row>
    <row r="17" spans="1:6" ht="12.75">
      <c r="A17">
        <v>2005</v>
      </c>
      <c r="B17" s="28">
        <v>1946800</v>
      </c>
      <c r="C17" s="28">
        <v>98875</v>
      </c>
      <c r="D17" s="28">
        <v>443100</v>
      </c>
      <c r="E17" s="28">
        <v>420100</v>
      </c>
      <c r="F17" s="28">
        <v>3173800</v>
      </c>
    </row>
    <row r="18" spans="1:6" ht="12.75">
      <c r="A18">
        <v>2006</v>
      </c>
      <c r="B18" s="27">
        <v>2025300</v>
      </c>
      <c r="C18" s="2">
        <v>99172</v>
      </c>
      <c r="D18" s="2">
        <v>401000</v>
      </c>
      <c r="E18" s="2">
        <v>357600</v>
      </c>
      <c r="F18" s="2">
        <v>3114700</v>
      </c>
    </row>
    <row r="19" spans="1:6" ht="12.75">
      <c r="A19">
        <v>2007</v>
      </c>
      <c r="B19" s="3"/>
      <c r="C19" s="3"/>
      <c r="D19" s="3"/>
      <c r="E19" s="3"/>
      <c r="F19" s="3"/>
    </row>
    <row r="20" spans="1:6" ht="12.75">
      <c r="A20">
        <v>2008</v>
      </c>
      <c r="B20" s="3"/>
      <c r="C20" s="3"/>
      <c r="D20" s="3"/>
      <c r="E20" s="3"/>
      <c r="F20" s="3"/>
    </row>
    <row r="21" spans="2:6" ht="12.75">
      <c r="B21" s="3"/>
      <c r="C21" s="3"/>
      <c r="D21" s="34" t="s">
        <v>165</v>
      </c>
      <c r="E21" s="3"/>
      <c r="F21" s="3"/>
    </row>
    <row r="22" spans="1:7" ht="12.75">
      <c r="A22" t="s">
        <v>13</v>
      </c>
      <c r="B22" s="4">
        <v>0.6666666666666666</v>
      </c>
      <c r="C22" s="4">
        <v>0.75</v>
      </c>
      <c r="D22" s="31">
        <v>0.4166666666666667</v>
      </c>
      <c r="E22" s="4">
        <v>0.6666666666666666</v>
      </c>
      <c r="F22" s="4">
        <v>0.75</v>
      </c>
      <c r="G22" s="6">
        <f>AVERAGE(B22:F22)</f>
        <v>0.65</v>
      </c>
    </row>
    <row r="23" spans="1:7" ht="12.75">
      <c r="A23" t="s">
        <v>14</v>
      </c>
      <c r="B23" s="4">
        <v>0.5</v>
      </c>
      <c r="C23" s="4">
        <v>0.8333333333333334</v>
      </c>
      <c r="D23" s="4">
        <v>0.6666666666666666</v>
      </c>
      <c r="E23" s="4">
        <v>0.8333333333333334</v>
      </c>
      <c r="F23" s="4">
        <v>0.8333333333333334</v>
      </c>
      <c r="G23" s="6">
        <f>AVERAGE(B23:F23)</f>
        <v>0.7333333333333334</v>
      </c>
    </row>
    <row r="24" spans="2:6" ht="12.75">
      <c r="B24" s="3"/>
      <c r="C24" s="3"/>
      <c r="D24" s="3"/>
      <c r="E24" s="3"/>
      <c r="F24" s="3"/>
    </row>
    <row r="25" spans="2:6" ht="12.75">
      <c r="B25" s="3"/>
      <c r="C25" s="3"/>
      <c r="D25" s="3"/>
      <c r="E25" s="3"/>
      <c r="F25" s="3"/>
    </row>
    <row r="26" spans="1:6" ht="12.75">
      <c r="A26" t="s">
        <v>15</v>
      </c>
      <c r="B26" s="3"/>
      <c r="C26" s="3"/>
      <c r="D26" s="3"/>
      <c r="E26" s="3"/>
      <c r="F26" s="3"/>
    </row>
    <row r="27" spans="1:27" ht="12.75">
      <c r="A27" t="s">
        <v>0</v>
      </c>
      <c r="B27" s="3" t="s">
        <v>1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2</v>
      </c>
      <c r="H27" s="3" t="s">
        <v>2</v>
      </c>
      <c r="I27" s="3" t="s">
        <v>2</v>
      </c>
      <c r="J27" s="3" t="s">
        <v>2</v>
      </c>
      <c r="K27" s="3" t="s">
        <v>2</v>
      </c>
      <c r="L27" s="3" t="s">
        <v>3</v>
      </c>
      <c r="M27" s="3" t="s">
        <v>3</v>
      </c>
      <c r="N27" s="3" t="s">
        <v>3</v>
      </c>
      <c r="O27" s="3" t="s">
        <v>3</v>
      </c>
      <c r="P27" s="3" t="s">
        <v>3</v>
      </c>
      <c r="Q27" s="3" t="s">
        <v>4</v>
      </c>
      <c r="R27" s="3" t="s">
        <v>4</v>
      </c>
      <c r="S27" s="3" t="s">
        <v>4</v>
      </c>
      <c r="T27" s="3" t="s">
        <v>4</v>
      </c>
      <c r="U27" s="3" t="s">
        <v>4</v>
      </c>
      <c r="V27" s="3" t="s">
        <v>5</v>
      </c>
      <c r="W27" s="3" t="s">
        <v>5</v>
      </c>
      <c r="X27" s="3" t="s">
        <v>5</v>
      </c>
      <c r="Y27" s="3" t="s">
        <v>5</v>
      </c>
      <c r="Z27" s="3" t="s">
        <v>5</v>
      </c>
      <c r="AA27" s="3" t="s">
        <v>6</v>
      </c>
    </row>
    <row r="28" spans="1:27" ht="12.75">
      <c r="A28">
        <f>A2</f>
        <v>1990</v>
      </c>
      <c r="B28" s="3">
        <f aca="true" t="shared" si="0" ref="B28:F43">INT((B3-B2)/B2*1000)</f>
        <v>-30</v>
      </c>
      <c r="C28" s="3">
        <f t="shared" si="0"/>
        <v>48</v>
      </c>
      <c r="D28" s="3">
        <f t="shared" si="0"/>
        <v>236</v>
      </c>
      <c r="E28" s="3">
        <f t="shared" si="0"/>
        <v>-94</v>
      </c>
      <c r="F28" s="3">
        <f>INT((F3-F2)/F2*1000)</f>
        <v>9</v>
      </c>
      <c r="G28" s="5">
        <f>B29</f>
        <v>-51</v>
      </c>
      <c r="H28" s="5">
        <f aca="true" t="shared" si="1" ref="H28:K38">C29</f>
        <v>9</v>
      </c>
      <c r="I28" s="5">
        <f t="shared" si="1"/>
        <v>44</v>
      </c>
      <c r="J28" s="5">
        <f t="shared" si="1"/>
        <v>-37</v>
      </c>
      <c r="K28" s="5">
        <f t="shared" si="1"/>
        <v>59</v>
      </c>
      <c r="L28" s="5">
        <f>B30</f>
        <v>-87</v>
      </c>
      <c r="M28" s="5">
        <f aca="true" t="shared" si="2" ref="M28:P38">C30</f>
        <v>25</v>
      </c>
      <c r="N28" s="5">
        <f t="shared" si="2"/>
        <v>119</v>
      </c>
      <c r="O28" s="5">
        <f t="shared" si="2"/>
        <v>-23</v>
      </c>
      <c r="P28" s="5">
        <f t="shared" si="2"/>
        <v>-79</v>
      </c>
      <c r="Q28" s="5">
        <f>B31</f>
        <v>-60</v>
      </c>
      <c r="R28" s="5">
        <f aca="true" t="shared" si="3" ref="R28:U38">C31</f>
        <v>8</v>
      </c>
      <c r="S28" s="5">
        <f t="shared" si="3"/>
        <v>43</v>
      </c>
      <c r="T28" s="5">
        <f t="shared" si="3"/>
        <v>-37</v>
      </c>
      <c r="U28" s="5">
        <f t="shared" si="3"/>
        <v>21</v>
      </c>
      <c r="V28" s="5">
        <f>B32</f>
        <v>18</v>
      </c>
      <c r="W28" s="5">
        <f aca="true" t="shared" si="4" ref="W28:Z38">C32</f>
        <v>-5</v>
      </c>
      <c r="X28" s="5">
        <f t="shared" si="4"/>
        <v>-60</v>
      </c>
      <c r="Y28" s="5">
        <f t="shared" si="4"/>
        <v>41</v>
      </c>
      <c r="Z28" s="5">
        <f t="shared" si="4"/>
        <v>54</v>
      </c>
      <c r="AA28" s="5">
        <f>B33</f>
        <v>47</v>
      </c>
    </row>
    <row r="29" spans="1:27" ht="12.75">
      <c r="A29">
        <f aca="true" t="shared" si="5" ref="A29:A43">A3</f>
        <v>1991</v>
      </c>
      <c r="B29" s="3">
        <f t="shared" si="0"/>
        <v>-51</v>
      </c>
      <c r="C29" s="3">
        <f t="shared" si="0"/>
        <v>9</v>
      </c>
      <c r="D29" s="3">
        <f t="shared" si="0"/>
        <v>44</v>
      </c>
      <c r="E29" s="3">
        <f t="shared" si="0"/>
        <v>-37</v>
      </c>
      <c r="F29" s="3">
        <f t="shared" si="0"/>
        <v>59</v>
      </c>
      <c r="G29" s="5">
        <f aca="true" t="shared" si="6" ref="G29:G38">B30</f>
        <v>-87</v>
      </c>
      <c r="H29" s="5">
        <f t="shared" si="1"/>
        <v>25</v>
      </c>
      <c r="I29" s="5">
        <f t="shared" si="1"/>
        <v>119</v>
      </c>
      <c r="J29" s="5">
        <f t="shared" si="1"/>
        <v>-23</v>
      </c>
      <c r="K29" s="5">
        <f t="shared" si="1"/>
        <v>-79</v>
      </c>
      <c r="L29" s="5">
        <f aca="true" t="shared" si="7" ref="L29:L38">B31</f>
        <v>-60</v>
      </c>
      <c r="M29" s="5">
        <f t="shared" si="2"/>
        <v>8</v>
      </c>
      <c r="N29" s="5">
        <f t="shared" si="2"/>
        <v>43</v>
      </c>
      <c r="O29" s="5">
        <f t="shared" si="2"/>
        <v>-37</v>
      </c>
      <c r="P29" s="5">
        <f t="shared" si="2"/>
        <v>21</v>
      </c>
      <c r="Q29" s="5">
        <f aca="true" t="shared" si="8" ref="Q29:Q38">B32</f>
        <v>18</v>
      </c>
      <c r="R29" s="5">
        <f t="shared" si="3"/>
        <v>-5</v>
      </c>
      <c r="S29" s="5">
        <f t="shared" si="3"/>
        <v>-60</v>
      </c>
      <c r="T29" s="5">
        <f t="shared" si="3"/>
        <v>41</v>
      </c>
      <c r="U29" s="5">
        <f t="shared" si="3"/>
        <v>54</v>
      </c>
      <c r="V29" s="5">
        <f aca="true" t="shared" si="9" ref="V29:V38">B33</f>
        <v>47</v>
      </c>
      <c r="W29" s="5">
        <f t="shared" si="4"/>
        <v>-9</v>
      </c>
      <c r="X29" s="5">
        <f t="shared" si="4"/>
        <v>145</v>
      </c>
      <c r="Y29" s="5">
        <f t="shared" si="4"/>
        <v>-16</v>
      </c>
      <c r="Z29" s="5">
        <f t="shared" si="4"/>
        <v>6</v>
      </c>
      <c r="AA29" s="5">
        <f aca="true" t="shared" si="10" ref="AA29:AA38">B34</f>
        <v>29</v>
      </c>
    </row>
    <row r="30" spans="1:27" ht="12.75">
      <c r="A30">
        <f t="shared" si="5"/>
        <v>1992</v>
      </c>
      <c r="B30" s="3">
        <f t="shared" si="0"/>
        <v>-87</v>
      </c>
      <c r="C30" s="3">
        <f t="shared" si="0"/>
        <v>25</v>
      </c>
      <c r="D30" s="3">
        <f t="shared" si="0"/>
        <v>119</v>
      </c>
      <c r="E30" s="3">
        <f t="shared" si="0"/>
        <v>-23</v>
      </c>
      <c r="F30" s="3">
        <f t="shared" si="0"/>
        <v>-79</v>
      </c>
      <c r="G30" s="5">
        <f t="shared" si="6"/>
        <v>-60</v>
      </c>
      <c r="H30" s="5">
        <f t="shared" si="1"/>
        <v>8</v>
      </c>
      <c r="I30" s="5">
        <f t="shared" si="1"/>
        <v>43</v>
      </c>
      <c r="J30" s="5">
        <f t="shared" si="1"/>
        <v>-37</v>
      </c>
      <c r="K30" s="5">
        <f t="shared" si="1"/>
        <v>21</v>
      </c>
      <c r="L30" s="5">
        <f t="shared" si="7"/>
        <v>18</v>
      </c>
      <c r="M30" s="5">
        <f t="shared" si="2"/>
        <v>-5</v>
      </c>
      <c r="N30" s="5">
        <f t="shared" si="2"/>
        <v>-60</v>
      </c>
      <c r="O30" s="5">
        <f t="shared" si="2"/>
        <v>41</v>
      </c>
      <c r="P30" s="5">
        <f t="shared" si="2"/>
        <v>54</v>
      </c>
      <c r="Q30" s="5">
        <f t="shared" si="8"/>
        <v>47</v>
      </c>
      <c r="R30" s="5">
        <f t="shared" si="3"/>
        <v>-9</v>
      </c>
      <c r="S30" s="5">
        <f t="shared" si="3"/>
        <v>145</v>
      </c>
      <c r="T30" s="5">
        <f t="shared" si="3"/>
        <v>-16</v>
      </c>
      <c r="U30" s="5">
        <f t="shared" si="3"/>
        <v>6</v>
      </c>
      <c r="V30" s="5">
        <f t="shared" si="9"/>
        <v>29</v>
      </c>
      <c r="W30" s="5">
        <f t="shared" si="4"/>
        <v>0</v>
      </c>
      <c r="X30" s="5">
        <f t="shared" si="4"/>
        <v>-7</v>
      </c>
      <c r="Y30" s="5">
        <f t="shared" si="4"/>
        <v>-23</v>
      </c>
      <c r="Z30" s="5">
        <f t="shared" si="4"/>
        <v>51</v>
      </c>
      <c r="AA30" s="5">
        <f t="shared" si="10"/>
        <v>-41</v>
      </c>
    </row>
    <row r="31" spans="1:27" ht="12.75">
      <c r="A31">
        <f t="shared" si="5"/>
        <v>1993</v>
      </c>
      <c r="B31" s="3">
        <f t="shared" si="0"/>
        <v>-60</v>
      </c>
      <c r="C31" s="3">
        <f t="shared" si="0"/>
        <v>8</v>
      </c>
      <c r="D31" s="3">
        <f t="shared" si="0"/>
        <v>43</v>
      </c>
      <c r="E31" s="3">
        <f t="shared" si="0"/>
        <v>-37</v>
      </c>
      <c r="F31" s="3">
        <f t="shared" si="0"/>
        <v>21</v>
      </c>
      <c r="G31" s="5">
        <f t="shared" si="6"/>
        <v>18</v>
      </c>
      <c r="H31" s="5">
        <f t="shared" si="1"/>
        <v>-5</v>
      </c>
      <c r="I31" s="5">
        <f t="shared" si="1"/>
        <v>-60</v>
      </c>
      <c r="J31" s="5">
        <f t="shared" si="1"/>
        <v>41</v>
      </c>
      <c r="K31" s="5">
        <f t="shared" si="1"/>
        <v>54</v>
      </c>
      <c r="L31" s="5">
        <f t="shared" si="7"/>
        <v>47</v>
      </c>
      <c r="M31" s="5">
        <f t="shared" si="2"/>
        <v>-9</v>
      </c>
      <c r="N31" s="5">
        <f t="shared" si="2"/>
        <v>145</v>
      </c>
      <c r="O31" s="5">
        <f t="shared" si="2"/>
        <v>-16</v>
      </c>
      <c r="P31" s="5">
        <f t="shared" si="2"/>
        <v>6</v>
      </c>
      <c r="Q31" s="5">
        <f t="shared" si="8"/>
        <v>29</v>
      </c>
      <c r="R31" s="5">
        <f t="shared" si="3"/>
        <v>0</v>
      </c>
      <c r="S31" s="5">
        <f t="shared" si="3"/>
        <v>-7</v>
      </c>
      <c r="T31" s="5">
        <f t="shared" si="3"/>
        <v>-23</v>
      </c>
      <c r="U31" s="5">
        <f t="shared" si="3"/>
        <v>51</v>
      </c>
      <c r="V31" s="5">
        <f t="shared" si="9"/>
        <v>-41</v>
      </c>
      <c r="W31" s="5">
        <f t="shared" si="4"/>
        <v>-8</v>
      </c>
      <c r="X31" s="5">
        <f t="shared" si="4"/>
        <v>-78</v>
      </c>
      <c r="Y31" s="5">
        <f t="shared" si="4"/>
        <v>-2</v>
      </c>
      <c r="Z31" s="5">
        <f t="shared" si="4"/>
        <v>27</v>
      </c>
      <c r="AA31" s="5">
        <f t="shared" si="10"/>
        <v>14</v>
      </c>
    </row>
    <row r="32" spans="1:27" ht="12.75">
      <c r="A32">
        <f t="shared" si="5"/>
        <v>1994</v>
      </c>
      <c r="B32" s="3">
        <f t="shared" si="0"/>
        <v>18</v>
      </c>
      <c r="C32" s="3">
        <f t="shared" si="0"/>
        <v>-5</v>
      </c>
      <c r="D32" s="3">
        <f t="shared" si="0"/>
        <v>-60</v>
      </c>
      <c r="E32" s="3">
        <f t="shared" si="0"/>
        <v>41</v>
      </c>
      <c r="F32" s="3">
        <f t="shared" si="0"/>
        <v>54</v>
      </c>
      <c r="G32" s="5">
        <f t="shared" si="6"/>
        <v>47</v>
      </c>
      <c r="H32" s="5">
        <f t="shared" si="1"/>
        <v>-9</v>
      </c>
      <c r="I32" s="5">
        <f t="shared" si="1"/>
        <v>145</v>
      </c>
      <c r="J32" s="5">
        <f t="shared" si="1"/>
        <v>-16</v>
      </c>
      <c r="K32" s="5">
        <f t="shared" si="1"/>
        <v>6</v>
      </c>
      <c r="L32" s="5">
        <f t="shared" si="7"/>
        <v>29</v>
      </c>
      <c r="M32" s="5">
        <f t="shared" si="2"/>
        <v>0</v>
      </c>
      <c r="N32" s="5">
        <f t="shared" si="2"/>
        <v>-7</v>
      </c>
      <c r="O32" s="5">
        <f t="shared" si="2"/>
        <v>-23</v>
      </c>
      <c r="P32" s="5">
        <f t="shared" si="2"/>
        <v>51</v>
      </c>
      <c r="Q32" s="5">
        <f t="shared" si="8"/>
        <v>-41</v>
      </c>
      <c r="R32" s="5">
        <f t="shared" si="3"/>
        <v>-8</v>
      </c>
      <c r="S32" s="5">
        <f t="shared" si="3"/>
        <v>-78</v>
      </c>
      <c r="T32" s="5">
        <f t="shared" si="3"/>
        <v>-2</v>
      </c>
      <c r="U32" s="5">
        <f t="shared" si="3"/>
        <v>27</v>
      </c>
      <c r="V32" s="5">
        <f t="shared" si="9"/>
        <v>14</v>
      </c>
      <c r="W32" s="5">
        <f t="shared" si="4"/>
        <v>-4</v>
      </c>
      <c r="X32" s="5">
        <f t="shared" si="4"/>
        <v>87</v>
      </c>
      <c r="Y32" s="5">
        <f t="shared" si="4"/>
        <v>-29</v>
      </c>
      <c r="Z32" s="5">
        <f t="shared" si="4"/>
        <v>-72</v>
      </c>
      <c r="AA32" s="5">
        <f t="shared" si="10"/>
        <v>-66</v>
      </c>
    </row>
    <row r="33" spans="1:27" ht="12.75">
      <c r="A33">
        <f t="shared" si="5"/>
        <v>1995</v>
      </c>
      <c r="B33" s="3">
        <f>INT((B8-B7)/B7*1000)</f>
        <v>47</v>
      </c>
      <c r="C33" s="3">
        <f t="shared" si="0"/>
        <v>-9</v>
      </c>
      <c r="D33" s="3">
        <f t="shared" si="0"/>
        <v>145</v>
      </c>
      <c r="E33" s="3">
        <f t="shared" si="0"/>
        <v>-16</v>
      </c>
      <c r="F33" s="3">
        <f t="shared" si="0"/>
        <v>6</v>
      </c>
      <c r="G33" s="5">
        <f t="shared" si="6"/>
        <v>29</v>
      </c>
      <c r="H33" s="5">
        <f t="shared" si="1"/>
        <v>0</v>
      </c>
      <c r="I33" s="5">
        <f t="shared" si="1"/>
        <v>-7</v>
      </c>
      <c r="J33" s="5">
        <f t="shared" si="1"/>
        <v>-23</v>
      </c>
      <c r="K33" s="5">
        <f t="shared" si="1"/>
        <v>51</v>
      </c>
      <c r="L33" s="5">
        <f t="shared" si="7"/>
        <v>-41</v>
      </c>
      <c r="M33" s="5">
        <f t="shared" si="2"/>
        <v>-8</v>
      </c>
      <c r="N33" s="5">
        <f t="shared" si="2"/>
        <v>-78</v>
      </c>
      <c r="O33" s="5">
        <f t="shared" si="2"/>
        <v>-2</v>
      </c>
      <c r="P33" s="5">
        <f t="shared" si="2"/>
        <v>27</v>
      </c>
      <c r="Q33" s="5">
        <f t="shared" si="8"/>
        <v>14</v>
      </c>
      <c r="R33" s="5">
        <f t="shared" si="3"/>
        <v>-4</v>
      </c>
      <c r="S33" s="5">
        <f t="shared" si="3"/>
        <v>87</v>
      </c>
      <c r="T33" s="5">
        <f t="shared" si="3"/>
        <v>-29</v>
      </c>
      <c r="U33" s="5">
        <f t="shared" si="3"/>
        <v>-72</v>
      </c>
      <c r="V33" s="5">
        <f t="shared" si="9"/>
        <v>-66</v>
      </c>
      <c r="W33" s="5">
        <f t="shared" si="4"/>
        <v>2</v>
      </c>
      <c r="X33" s="5">
        <f t="shared" si="4"/>
        <v>-27</v>
      </c>
      <c r="Y33" s="5">
        <f t="shared" si="4"/>
        <v>-76</v>
      </c>
      <c r="Z33" s="5">
        <f t="shared" si="4"/>
        <v>141</v>
      </c>
      <c r="AA33" s="5">
        <f t="shared" si="10"/>
        <v>21</v>
      </c>
    </row>
    <row r="34" spans="1:27" ht="12.75">
      <c r="A34">
        <f t="shared" si="5"/>
        <v>1996</v>
      </c>
      <c r="B34" s="3">
        <f t="shared" si="0"/>
        <v>29</v>
      </c>
      <c r="C34" s="3">
        <f t="shared" si="0"/>
        <v>0</v>
      </c>
      <c r="D34" s="3">
        <f t="shared" si="0"/>
        <v>-7</v>
      </c>
      <c r="E34" s="3">
        <f t="shared" si="0"/>
        <v>-23</v>
      </c>
      <c r="F34" s="3">
        <f t="shared" si="0"/>
        <v>51</v>
      </c>
      <c r="G34" s="5">
        <f t="shared" si="6"/>
        <v>-41</v>
      </c>
      <c r="H34" s="5">
        <f t="shared" si="1"/>
        <v>-8</v>
      </c>
      <c r="I34" s="5">
        <f t="shared" si="1"/>
        <v>-78</v>
      </c>
      <c r="J34" s="5">
        <f t="shared" si="1"/>
        <v>-2</v>
      </c>
      <c r="K34" s="5">
        <f t="shared" si="1"/>
        <v>27</v>
      </c>
      <c r="L34" s="5">
        <f t="shared" si="7"/>
        <v>14</v>
      </c>
      <c r="M34" s="5">
        <f t="shared" si="2"/>
        <v>-4</v>
      </c>
      <c r="N34" s="5">
        <f t="shared" si="2"/>
        <v>87</v>
      </c>
      <c r="O34" s="5">
        <f t="shared" si="2"/>
        <v>-29</v>
      </c>
      <c r="P34" s="5">
        <f t="shared" si="2"/>
        <v>-72</v>
      </c>
      <c r="Q34" s="5">
        <f t="shared" si="8"/>
        <v>-66</v>
      </c>
      <c r="R34" s="5">
        <f t="shared" si="3"/>
        <v>2</v>
      </c>
      <c r="S34" s="5">
        <f t="shared" si="3"/>
        <v>-27</v>
      </c>
      <c r="T34" s="5">
        <f t="shared" si="3"/>
        <v>-76</v>
      </c>
      <c r="U34" s="5">
        <f t="shared" si="3"/>
        <v>141</v>
      </c>
      <c r="V34" s="5">
        <f t="shared" si="9"/>
        <v>21</v>
      </c>
      <c r="W34" s="5">
        <f t="shared" si="4"/>
        <v>-19</v>
      </c>
      <c r="X34" s="5">
        <f t="shared" si="4"/>
        <v>98</v>
      </c>
      <c r="Y34" s="5">
        <f t="shared" si="4"/>
        <v>-10</v>
      </c>
      <c r="Z34" s="5">
        <f t="shared" si="4"/>
        <v>-25</v>
      </c>
      <c r="AA34" s="5">
        <f t="shared" si="10"/>
        <v>-67</v>
      </c>
    </row>
    <row r="35" spans="1:27" ht="12.75">
      <c r="A35">
        <f t="shared" si="5"/>
        <v>1997</v>
      </c>
      <c r="B35" s="3">
        <f t="shared" si="0"/>
        <v>-41</v>
      </c>
      <c r="C35" s="3">
        <f t="shared" si="0"/>
        <v>-8</v>
      </c>
      <c r="D35" s="3">
        <f t="shared" si="0"/>
        <v>-78</v>
      </c>
      <c r="E35" s="3">
        <f t="shared" si="0"/>
        <v>-2</v>
      </c>
      <c r="F35" s="3">
        <f t="shared" si="0"/>
        <v>27</v>
      </c>
      <c r="G35" s="5">
        <f t="shared" si="6"/>
        <v>14</v>
      </c>
      <c r="H35" s="5">
        <f t="shared" si="1"/>
        <v>-4</v>
      </c>
      <c r="I35" s="5">
        <f t="shared" si="1"/>
        <v>87</v>
      </c>
      <c r="J35" s="5">
        <f t="shared" si="1"/>
        <v>-29</v>
      </c>
      <c r="K35" s="5">
        <f t="shared" si="1"/>
        <v>-72</v>
      </c>
      <c r="L35" s="5">
        <f t="shared" si="7"/>
        <v>-66</v>
      </c>
      <c r="M35" s="5">
        <f t="shared" si="2"/>
        <v>2</v>
      </c>
      <c r="N35" s="5">
        <f t="shared" si="2"/>
        <v>-27</v>
      </c>
      <c r="O35" s="5">
        <f t="shared" si="2"/>
        <v>-76</v>
      </c>
      <c r="P35" s="5">
        <f t="shared" si="2"/>
        <v>141</v>
      </c>
      <c r="Q35" s="5">
        <f t="shared" si="8"/>
        <v>21</v>
      </c>
      <c r="R35" s="5">
        <f t="shared" si="3"/>
        <v>-19</v>
      </c>
      <c r="S35" s="5">
        <f t="shared" si="3"/>
        <v>98</v>
      </c>
      <c r="T35" s="5">
        <f t="shared" si="3"/>
        <v>-10</v>
      </c>
      <c r="U35" s="5">
        <f t="shared" si="3"/>
        <v>-25</v>
      </c>
      <c r="V35" s="5">
        <f t="shared" si="9"/>
        <v>-67</v>
      </c>
      <c r="W35" s="5">
        <f t="shared" si="4"/>
        <v>-10</v>
      </c>
      <c r="X35" s="5">
        <f t="shared" si="4"/>
        <v>5</v>
      </c>
      <c r="Y35" s="5">
        <f t="shared" si="4"/>
        <v>26</v>
      </c>
      <c r="Z35" s="5">
        <f t="shared" si="4"/>
        <v>40</v>
      </c>
      <c r="AA35" s="5">
        <f t="shared" si="10"/>
        <v>52</v>
      </c>
    </row>
    <row r="36" spans="1:27" ht="12.75">
      <c r="A36">
        <f t="shared" si="5"/>
        <v>1998</v>
      </c>
      <c r="B36" s="3">
        <f t="shared" si="0"/>
        <v>14</v>
      </c>
      <c r="C36" s="3">
        <f t="shared" si="0"/>
        <v>-4</v>
      </c>
      <c r="D36" s="3">
        <f t="shared" si="0"/>
        <v>87</v>
      </c>
      <c r="E36" s="3">
        <f t="shared" si="0"/>
        <v>-29</v>
      </c>
      <c r="F36" s="3">
        <f t="shared" si="0"/>
        <v>-72</v>
      </c>
      <c r="G36" s="5">
        <f t="shared" si="6"/>
        <v>-66</v>
      </c>
      <c r="H36" s="5">
        <f t="shared" si="1"/>
        <v>2</v>
      </c>
      <c r="I36" s="5">
        <f t="shared" si="1"/>
        <v>-27</v>
      </c>
      <c r="J36" s="5">
        <f t="shared" si="1"/>
        <v>-76</v>
      </c>
      <c r="K36" s="5">
        <f t="shared" si="1"/>
        <v>141</v>
      </c>
      <c r="L36" s="5">
        <f t="shared" si="7"/>
        <v>21</v>
      </c>
      <c r="M36" s="5">
        <f t="shared" si="2"/>
        <v>-19</v>
      </c>
      <c r="N36" s="5">
        <f t="shared" si="2"/>
        <v>98</v>
      </c>
      <c r="O36" s="5">
        <f t="shared" si="2"/>
        <v>-10</v>
      </c>
      <c r="P36" s="5">
        <f t="shared" si="2"/>
        <v>-25</v>
      </c>
      <c r="Q36" s="5">
        <f t="shared" si="8"/>
        <v>-67</v>
      </c>
      <c r="R36" s="5">
        <f t="shared" si="3"/>
        <v>-10</v>
      </c>
      <c r="S36" s="5">
        <f t="shared" si="3"/>
        <v>5</v>
      </c>
      <c r="T36" s="5">
        <f t="shared" si="3"/>
        <v>26</v>
      </c>
      <c r="U36" s="5">
        <f t="shared" si="3"/>
        <v>40</v>
      </c>
      <c r="V36" s="5">
        <f t="shared" si="9"/>
        <v>52</v>
      </c>
      <c r="W36" s="5">
        <f t="shared" si="4"/>
        <v>-6</v>
      </c>
      <c r="X36" s="5">
        <f t="shared" si="4"/>
        <v>162</v>
      </c>
      <c r="Y36" s="5">
        <f t="shared" si="4"/>
        <v>-30</v>
      </c>
      <c r="Z36" s="5">
        <f t="shared" si="4"/>
        <v>-17</v>
      </c>
      <c r="AA36" s="5">
        <f t="shared" si="10"/>
        <v>-46</v>
      </c>
    </row>
    <row r="37" spans="1:27" ht="12.75">
      <c r="A37">
        <f t="shared" si="5"/>
        <v>1999</v>
      </c>
      <c r="B37" s="3">
        <f t="shared" si="0"/>
        <v>-66</v>
      </c>
      <c r="C37" s="3">
        <f t="shared" si="0"/>
        <v>2</v>
      </c>
      <c r="D37" s="3">
        <f t="shared" si="0"/>
        <v>-27</v>
      </c>
      <c r="E37" s="3">
        <f t="shared" si="0"/>
        <v>-76</v>
      </c>
      <c r="F37" s="3">
        <f t="shared" si="0"/>
        <v>141</v>
      </c>
      <c r="G37" s="5">
        <f t="shared" si="6"/>
        <v>21</v>
      </c>
      <c r="H37" s="5">
        <f t="shared" si="1"/>
        <v>-19</v>
      </c>
      <c r="I37" s="5">
        <f t="shared" si="1"/>
        <v>98</v>
      </c>
      <c r="J37" s="5">
        <f t="shared" si="1"/>
        <v>-10</v>
      </c>
      <c r="K37" s="5">
        <f t="shared" si="1"/>
        <v>-25</v>
      </c>
      <c r="L37" s="5">
        <f t="shared" si="7"/>
        <v>-67</v>
      </c>
      <c r="M37" s="5">
        <f t="shared" si="2"/>
        <v>-10</v>
      </c>
      <c r="N37" s="5">
        <f t="shared" si="2"/>
        <v>5</v>
      </c>
      <c r="O37" s="5">
        <f t="shared" si="2"/>
        <v>26</v>
      </c>
      <c r="P37" s="5">
        <f t="shared" si="2"/>
        <v>40</v>
      </c>
      <c r="Q37" s="5">
        <f t="shared" si="8"/>
        <v>52</v>
      </c>
      <c r="R37" s="5">
        <f t="shared" si="3"/>
        <v>-6</v>
      </c>
      <c r="S37" s="5">
        <f t="shared" si="3"/>
        <v>162</v>
      </c>
      <c r="T37" s="5">
        <f t="shared" si="3"/>
        <v>-30</v>
      </c>
      <c r="U37" s="5">
        <f t="shared" si="3"/>
        <v>-17</v>
      </c>
      <c r="V37" s="5">
        <f t="shared" si="9"/>
        <v>-46</v>
      </c>
      <c r="W37" s="5">
        <f t="shared" si="4"/>
        <v>1</v>
      </c>
      <c r="X37" s="5">
        <f t="shared" si="4"/>
        <v>-4</v>
      </c>
      <c r="Y37" s="5">
        <f t="shared" si="4"/>
        <v>-12</v>
      </c>
      <c r="Z37" s="5">
        <f t="shared" si="4"/>
        <v>49</v>
      </c>
      <c r="AA37" s="5">
        <f t="shared" si="10"/>
        <v>-17</v>
      </c>
    </row>
    <row r="38" spans="1:27" ht="12.75">
      <c r="A38">
        <f t="shared" si="5"/>
        <v>2000</v>
      </c>
      <c r="B38" s="3">
        <f t="shared" si="0"/>
        <v>21</v>
      </c>
      <c r="C38" s="3">
        <f t="shared" si="0"/>
        <v>-19</v>
      </c>
      <c r="D38" s="3">
        <f t="shared" si="0"/>
        <v>98</v>
      </c>
      <c r="E38" s="3">
        <f t="shared" si="0"/>
        <v>-10</v>
      </c>
      <c r="F38" s="3">
        <f t="shared" si="0"/>
        <v>-25</v>
      </c>
      <c r="G38" s="5">
        <f t="shared" si="6"/>
        <v>-67</v>
      </c>
      <c r="H38" s="5">
        <f t="shared" si="1"/>
        <v>-10</v>
      </c>
      <c r="I38" s="5">
        <f t="shared" si="1"/>
        <v>5</v>
      </c>
      <c r="J38" s="5">
        <f t="shared" si="1"/>
        <v>26</v>
      </c>
      <c r="K38" s="5">
        <f t="shared" si="1"/>
        <v>40</v>
      </c>
      <c r="L38" s="5">
        <f t="shared" si="7"/>
        <v>52</v>
      </c>
      <c r="M38" s="5">
        <f t="shared" si="2"/>
        <v>-6</v>
      </c>
      <c r="N38" s="5">
        <f t="shared" si="2"/>
        <v>162</v>
      </c>
      <c r="O38" s="5">
        <f t="shared" si="2"/>
        <v>-30</v>
      </c>
      <c r="P38" s="5">
        <f t="shared" si="2"/>
        <v>-17</v>
      </c>
      <c r="Q38" s="5">
        <f t="shared" si="8"/>
        <v>-46</v>
      </c>
      <c r="R38" s="5">
        <f t="shared" si="3"/>
        <v>1</v>
      </c>
      <c r="S38" s="5">
        <f t="shared" si="3"/>
        <v>-4</v>
      </c>
      <c r="T38" s="5">
        <f t="shared" si="3"/>
        <v>-12</v>
      </c>
      <c r="U38" s="5">
        <f t="shared" si="3"/>
        <v>49</v>
      </c>
      <c r="V38" s="5">
        <f t="shared" si="9"/>
        <v>-17</v>
      </c>
      <c r="W38" s="5">
        <f t="shared" si="4"/>
        <v>4</v>
      </c>
      <c r="X38" s="5">
        <f t="shared" si="4"/>
        <v>-41</v>
      </c>
      <c r="Y38" s="5">
        <f t="shared" si="4"/>
        <v>-47</v>
      </c>
      <c r="Z38" s="5">
        <f t="shared" si="4"/>
        <v>19</v>
      </c>
      <c r="AA38" s="5">
        <f t="shared" si="10"/>
        <v>40</v>
      </c>
    </row>
    <row r="39" spans="1:27" ht="12.75">
      <c r="A39">
        <f t="shared" si="5"/>
        <v>2001</v>
      </c>
      <c r="B39" s="3">
        <f t="shared" si="0"/>
        <v>-67</v>
      </c>
      <c r="C39" s="3">
        <f t="shared" si="0"/>
        <v>-10</v>
      </c>
      <c r="D39" s="3">
        <f t="shared" si="0"/>
        <v>5</v>
      </c>
      <c r="E39" s="3">
        <f t="shared" si="0"/>
        <v>26</v>
      </c>
      <c r="F39" s="3">
        <f t="shared" si="0"/>
        <v>40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>
        <f t="shared" si="5"/>
        <v>2002</v>
      </c>
      <c r="B40" s="3">
        <f t="shared" si="0"/>
        <v>52</v>
      </c>
      <c r="C40" s="3">
        <f t="shared" si="0"/>
        <v>-6</v>
      </c>
      <c r="D40" s="3">
        <f t="shared" si="0"/>
        <v>162</v>
      </c>
      <c r="E40" s="3">
        <f t="shared" si="0"/>
        <v>-30</v>
      </c>
      <c r="F40" s="3">
        <f t="shared" si="0"/>
        <v>-17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6" ht="12.75">
      <c r="A41">
        <f t="shared" si="5"/>
        <v>2003</v>
      </c>
      <c r="B41" s="3">
        <f t="shared" si="0"/>
        <v>-46</v>
      </c>
      <c r="C41" s="3">
        <f t="shared" si="0"/>
        <v>1</v>
      </c>
      <c r="D41" s="3">
        <f t="shared" si="0"/>
        <v>-4</v>
      </c>
      <c r="E41" s="3">
        <f t="shared" si="0"/>
        <v>-12</v>
      </c>
      <c r="F41" s="3">
        <f t="shared" si="0"/>
        <v>49</v>
      </c>
    </row>
    <row r="42" spans="1:6" ht="12.75">
      <c r="A42">
        <f t="shared" si="5"/>
        <v>2004</v>
      </c>
      <c r="B42" s="3">
        <f t="shared" si="0"/>
        <v>-17</v>
      </c>
      <c r="C42" s="3">
        <f t="shared" si="0"/>
        <v>4</v>
      </c>
      <c r="D42" s="3">
        <f t="shared" si="0"/>
        <v>-41</v>
      </c>
      <c r="E42" s="3">
        <f t="shared" si="0"/>
        <v>-47</v>
      </c>
      <c r="F42" s="3">
        <f t="shared" si="0"/>
        <v>19</v>
      </c>
    </row>
    <row r="43" spans="1:6" ht="12.75">
      <c r="A43">
        <f t="shared" si="5"/>
        <v>2005</v>
      </c>
      <c r="B43" s="3">
        <f t="shared" si="0"/>
        <v>40</v>
      </c>
      <c r="C43" s="3">
        <f t="shared" si="0"/>
        <v>3</v>
      </c>
      <c r="D43" s="3">
        <f t="shared" si="0"/>
        <v>-96</v>
      </c>
      <c r="E43" s="3">
        <f t="shared" si="0"/>
        <v>-149</v>
      </c>
      <c r="F43" s="3">
        <f t="shared" si="0"/>
        <v>-19</v>
      </c>
    </row>
    <row r="44" spans="2:6" ht="12.75">
      <c r="B44" s="3"/>
      <c r="C44" s="3"/>
      <c r="D44" s="3"/>
      <c r="E44" s="3"/>
      <c r="F44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10.28125" style="0" bestFit="1" customWidth="1"/>
    <col min="3" max="3" width="4.57421875" style="0" bestFit="1" customWidth="1"/>
    <col min="4" max="4" width="6.00390625" style="0" bestFit="1" customWidth="1"/>
    <col min="5" max="5" width="3.57421875" style="0" bestFit="1" customWidth="1"/>
    <col min="6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5.00390625" style="0" bestFit="1" customWidth="1"/>
    <col min="12" max="12" width="3.57421875" style="0" bestFit="1" customWidth="1"/>
    <col min="13" max="13" width="4.57421875" style="0" bestFit="1" customWidth="1"/>
    <col min="14" max="14" width="6.00390625" style="0" bestFit="1" customWidth="1"/>
    <col min="15" max="15" width="5.57421875" style="0" bestFit="1" customWidth="1"/>
    <col min="16" max="16" width="5.00390625" style="0" bestFit="1" customWidth="1"/>
    <col min="17" max="17" width="3.57421875" style="0" bestFit="1" customWidth="1"/>
    <col min="18" max="18" width="4.57421875" style="0" bestFit="1" customWidth="1"/>
    <col min="19" max="19" width="5.00390625" style="0" bestFit="1" customWidth="1"/>
    <col min="20" max="20" width="5.57421875" style="0" bestFit="1" customWidth="1"/>
    <col min="21" max="21" width="4.57421875" style="0" bestFit="1" customWidth="1"/>
    <col min="22" max="22" width="5.57421875" style="0" bestFit="1" customWidth="1"/>
    <col min="23" max="23" width="4.57421875" style="0" bestFit="1" customWidth="1"/>
    <col min="24" max="24" width="5.00390625" style="0" bestFit="1" customWidth="1"/>
    <col min="25" max="25" width="5.57421875" style="0" bestFit="1" customWidth="1"/>
    <col min="26" max="26" width="4.57421875" style="0" bestFit="1" customWidth="1"/>
    <col min="27" max="27" width="4.00390625" style="0" bestFit="1" customWidth="1"/>
  </cols>
  <sheetData>
    <row r="1" spans="1:27" ht="12.7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3</v>
      </c>
      <c r="M1" t="s">
        <v>3</v>
      </c>
      <c r="N1" t="s">
        <v>3</v>
      </c>
      <c r="O1" t="s">
        <v>3</v>
      </c>
      <c r="P1" t="s">
        <v>3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5</v>
      </c>
      <c r="W1" t="s">
        <v>5</v>
      </c>
      <c r="X1" t="s">
        <v>5</v>
      </c>
      <c r="Y1" t="s">
        <v>5</v>
      </c>
      <c r="Z1" t="s">
        <v>5</v>
      </c>
      <c r="AA1" t="s">
        <v>6</v>
      </c>
    </row>
    <row r="2" spans="1:27" ht="12.75">
      <c r="A2">
        <v>1990</v>
      </c>
      <c r="B2">
        <v>-30</v>
      </c>
      <c r="C2">
        <v>48</v>
      </c>
      <c r="D2">
        <v>236</v>
      </c>
      <c r="E2">
        <v>-94</v>
      </c>
      <c r="F2">
        <v>9</v>
      </c>
      <c r="G2">
        <v>-51</v>
      </c>
      <c r="H2">
        <v>9</v>
      </c>
      <c r="I2">
        <v>44</v>
      </c>
      <c r="J2">
        <v>-37</v>
      </c>
      <c r="K2">
        <v>59</v>
      </c>
      <c r="L2">
        <v>-87</v>
      </c>
      <c r="M2">
        <v>25</v>
      </c>
      <c r="N2">
        <v>119</v>
      </c>
      <c r="O2">
        <v>-23</v>
      </c>
      <c r="P2">
        <v>-79</v>
      </c>
      <c r="Q2">
        <v>-60</v>
      </c>
      <c r="R2">
        <v>8</v>
      </c>
      <c r="S2">
        <v>43</v>
      </c>
      <c r="T2">
        <v>-37</v>
      </c>
      <c r="U2">
        <v>21</v>
      </c>
      <c r="V2">
        <v>18</v>
      </c>
      <c r="W2">
        <v>-5</v>
      </c>
      <c r="X2">
        <v>-60</v>
      </c>
      <c r="Y2">
        <v>41</v>
      </c>
      <c r="Z2">
        <v>54</v>
      </c>
      <c r="AA2">
        <v>47</v>
      </c>
    </row>
    <row r="3" spans="1:27" ht="12.75">
      <c r="A3">
        <v>1991</v>
      </c>
      <c r="B3">
        <v>-51</v>
      </c>
      <c r="C3">
        <v>9</v>
      </c>
      <c r="D3">
        <v>44</v>
      </c>
      <c r="E3">
        <v>-37</v>
      </c>
      <c r="F3">
        <v>59</v>
      </c>
      <c r="G3">
        <v>-87</v>
      </c>
      <c r="H3">
        <v>25</v>
      </c>
      <c r="I3">
        <v>119</v>
      </c>
      <c r="J3">
        <v>-23</v>
      </c>
      <c r="K3">
        <v>-79</v>
      </c>
      <c r="L3">
        <v>-60</v>
      </c>
      <c r="M3">
        <v>8</v>
      </c>
      <c r="N3">
        <v>43</v>
      </c>
      <c r="O3">
        <v>-37</v>
      </c>
      <c r="P3">
        <v>21</v>
      </c>
      <c r="Q3">
        <v>18</v>
      </c>
      <c r="R3">
        <v>-5</v>
      </c>
      <c r="S3">
        <v>-60</v>
      </c>
      <c r="T3">
        <v>41</v>
      </c>
      <c r="U3">
        <v>54</v>
      </c>
      <c r="V3">
        <v>47</v>
      </c>
      <c r="W3">
        <v>-9</v>
      </c>
      <c r="X3">
        <v>145</v>
      </c>
      <c r="Y3">
        <v>-16</v>
      </c>
      <c r="Z3">
        <v>6</v>
      </c>
      <c r="AA3">
        <v>29</v>
      </c>
    </row>
    <row r="4" spans="1:27" ht="12.75">
      <c r="A4">
        <v>1992</v>
      </c>
      <c r="B4">
        <v>-87</v>
      </c>
      <c r="C4">
        <v>25</v>
      </c>
      <c r="D4">
        <v>119</v>
      </c>
      <c r="E4">
        <v>-23</v>
      </c>
      <c r="F4">
        <v>-79</v>
      </c>
      <c r="G4">
        <v>-60</v>
      </c>
      <c r="H4">
        <v>8</v>
      </c>
      <c r="I4">
        <v>43</v>
      </c>
      <c r="J4">
        <v>-37</v>
      </c>
      <c r="K4">
        <v>21</v>
      </c>
      <c r="L4">
        <v>18</v>
      </c>
      <c r="M4">
        <v>-5</v>
      </c>
      <c r="N4">
        <v>-60</v>
      </c>
      <c r="O4">
        <v>41</v>
      </c>
      <c r="P4">
        <v>54</v>
      </c>
      <c r="Q4">
        <v>47</v>
      </c>
      <c r="R4">
        <v>-9</v>
      </c>
      <c r="S4">
        <v>145</v>
      </c>
      <c r="T4">
        <v>-16</v>
      </c>
      <c r="U4">
        <v>6</v>
      </c>
      <c r="V4">
        <v>29</v>
      </c>
      <c r="W4">
        <v>0</v>
      </c>
      <c r="X4">
        <v>-7</v>
      </c>
      <c r="Y4">
        <v>-23</v>
      </c>
      <c r="Z4">
        <v>51</v>
      </c>
      <c r="AA4">
        <v>-41</v>
      </c>
    </row>
    <row r="5" spans="1:27" ht="12.75">
      <c r="A5">
        <v>1993</v>
      </c>
      <c r="B5">
        <v>-60</v>
      </c>
      <c r="C5">
        <v>8</v>
      </c>
      <c r="D5">
        <v>43</v>
      </c>
      <c r="E5">
        <v>-37</v>
      </c>
      <c r="F5">
        <v>21</v>
      </c>
      <c r="G5">
        <v>18</v>
      </c>
      <c r="H5">
        <v>-5</v>
      </c>
      <c r="I5">
        <v>-60</v>
      </c>
      <c r="J5">
        <v>41</v>
      </c>
      <c r="K5">
        <v>54</v>
      </c>
      <c r="L5">
        <v>47</v>
      </c>
      <c r="M5">
        <v>-9</v>
      </c>
      <c r="N5">
        <v>145</v>
      </c>
      <c r="O5">
        <v>-16</v>
      </c>
      <c r="P5">
        <v>6</v>
      </c>
      <c r="Q5">
        <v>29</v>
      </c>
      <c r="R5">
        <v>0</v>
      </c>
      <c r="S5">
        <v>-7</v>
      </c>
      <c r="T5">
        <v>-23</v>
      </c>
      <c r="U5">
        <v>51</v>
      </c>
      <c r="V5">
        <v>-41</v>
      </c>
      <c r="W5">
        <v>-8</v>
      </c>
      <c r="X5">
        <v>-78</v>
      </c>
      <c r="Y5">
        <v>-2</v>
      </c>
      <c r="Z5">
        <v>27</v>
      </c>
      <c r="AA5">
        <v>14</v>
      </c>
    </row>
    <row r="6" spans="1:27" ht="12.75">
      <c r="A6">
        <v>1994</v>
      </c>
      <c r="B6">
        <v>18</v>
      </c>
      <c r="C6">
        <v>-5</v>
      </c>
      <c r="D6">
        <v>-60</v>
      </c>
      <c r="E6">
        <v>41</v>
      </c>
      <c r="F6">
        <v>54</v>
      </c>
      <c r="G6">
        <v>47</v>
      </c>
      <c r="H6">
        <v>-9</v>
      </c>
      <c r="I6">
        <v>145</v>
      </c>
      <c r="J6">
        <v>-16</v>
      </c>
      <c r="K6">
        <v>6</v>
      </c>
      <c r="L6">
        <v>29</v>
      </c>
      <c r="M6">
        <v>0</v>
      </c>
      <c r="N6">
        <v>-7</v>
      </c>
      <c r="O6">
        <v>-23</v>
      </c>
      <c r="P6">
        <v>51</v>
      </c>
      <c r="Q6">
        <v>-41</v>
      </c>
      <c r="R6">
        <v>-8</v>
      </c>
      <c r="S6">
        <v>-78</v>
      </c>
      <c r="T6">
        <v>-2</v>
      </c>
      <c r="U6">
        <v>27</v>
      </c>
      <c r="V6">
        <v>14</v>
      </c>
      <c r="W6">
        <v>-4</v>
      </c>
      <c r="X6">
        <v>87</v>
      </c>
      <c r="Y6">
        <v>-29</v>
      </c>
      <c r="Z6">
        <v>-72</v>
      </c>
      <c r="AA6">
        <v>-66</v>
      </c>
    </row>
    <row r="7" spans="1:27" ht="12.75">
      <c r="A7">
        <v>1995</v>
      </c>
      <c r="B7">
        <v>47</v>
      </c>
      <c r="C7">
        <v>-9</v>
      </c>
      <c r="D7">
        <v>145</v>
      </c>
      <c r="E7">
        <v>-16</v>
      </c>
      <c r="F7">
        <v>6</v>
      </c>
      <c r="G7">
        <v>29</v>
      </c>
      <c r="H7">
        <v>0</v>
      </c>
      <c r="I7">
        <v>-7</v>
      </c>
      <c r="J7">
        <v>-23</v>
      </c>
      <c r="K7">
        <v>51</v>
      </c>
      <c r="L7">
        <v>-41</v>
      </c>
      <c r="M7">
        <v>-8</v>
      </c>
      <c r="N7">
        <v>-78</v>
      </c>
      <c r="O7">
        <v>-2</v>
      </c>
      <c r="P7">
        <v>27</v>
      </c>
      <c r="Q7">
        <v>14</v>
      </c>
      <c r="R7">
        <v>-4</v>
      </c>
      <c r="S7">
        <v>87</v>
      </c>
      <c r="T7">
        <v>-29</v>
      </c>
      <c r="U7">
        <v>-72</v>
      </c>
      <c r="V7">
        <v>-66</v>
      </c>
      <c r="W7">
        <v>2</v>
      </c>
      <c r="X7">
        <v>-27</v>
      </c>
      <c r="Y7">
        <v>-76</v>
      </c>
      <c r="Z7">
        <v>141</v>
      </c>
      <c r="AA7">
        <v>21</v>
      </c>
    </row>
    <row r="8" spans="1:27" ht="12.75">
      <c r="A8">
        <v>1996</v>
      </c>
      <c r="B8">
        <v>29</v>
      </c>
      <c r="C8">
        <v>0</v>
      </c>
      <c r="D8">
        <v>-7</v>
      </c>
      <c r="E8">
        <v>-23</v>
      </c>
      <c r="F8">
        <v>51</v>
      </c>
      <c r="G8">
        <v>-41</v>
      </c>
      <c r="H8">
        <v>-8</v>
      </c>
      <c r="I8">
        <v>-78</v>
      </c>
      <c r="J8">
        <v>-2</v>
      </c>
      <c r="K8">
        <v>27</v>
      </c>
      <c r="L8">
        <v>14</v>
      </c>
      <c r="M8">
        <v>-4</v>
      </c>
      <c r="N8">
        <v>87</v>
      </c>
      <c r="O8">
        <v>-29</v>
      </c>
      <c r="P8">
        <v>-72</v>
      </c>
      <c r="Q8">
        <v>-66</v>
      </c>
      <c r="R8">
        <v>2</v>
      </c>
      <c r="S8">
        <v>-27</v>
      </c>
      <c r="T8">
        <v>-76</v>
      </c>
      <c r="U8">
        <v>141</v>
      </c>
      <c r="V8">
        <v>21</v>
      </c>
      <c r="W8">
        <v>-19</v>
      </c>
      <c r="X8">
        <v>98</v>
      </c>
      <c r="Y8">
        <v>-10</v>
      </c>
      <c r="Z8">
        <v>-25</v>
      </c>
      <c r="AA8">
        <v>-67</v>
      </c>
    </row>
    <row r="9" spans="1:27" ht="12.75">
      <c r="A9">
        <v>1997</v>
      </c>
      <c r="B9">
        <v>-41</v>
      </c>
      <c r="C9">
        <v>-8</v>
      </c>
      <c r="D9">
        <v>-78</v>
      </c>
      <c r="E9">
        <v>-2</v>
      </c>
      <c r="F9">
        <v>27</v>
      </c>
      <c r="G9">
        <v>14</v>
      </c>
      <c r="H9">
        <v>-4</v>
      </c>
      <c r="I9">
        <v>87</v>
      </c>
      <c r="J9">
        <v>-29</v>
      </c>
      <c r="K9">
        <v>-72</v>
      </c>
      <c r="L9">
        <v>-66</v>
      </c>
      <c r="M9">
        <v>2</v>
      </c>
      <c r="N9">
        <v>-27</v>
      </c>
      <c r="O9">
        <v>-76</v>
      </c>
      <c r="P9">
        <v>141</v>
      </c>
      <c r="Q9">
        <v>21</v>
      </c>
      <c r="R9">
        <v>-19</v>
      </c>
      <c r="S9">
        <v>98</v>
      </c>
      <c r="T9">
        <v>-10</v>
      </c>
      <c r="U9">
        <v>-25</v>
      </c>
      <c r="V9">
        <v>-67</v>
      </c>
      <c r="W9">
        <v>-10</v>
      </c>
      <c r="X9">
        <v>5</v>
      </c>
      <c r="Y9">
        <v>26</v>
      </c>
      <c r="Z9">
        <v>40</v>
      </c>
      <c r="AA9">
        <v>52</v>
      </c>
    </row>
    <row r="10" spans="1:27" ht="12.75">
      <c r="A10">
        <v>1998</v>
      </c>
      <c r="B10">
        <v>14</v>
      </c>
      <c r="C10">
        <v>-4</v>
      </c>
      <c r="D10">
        <v>87</v>
      </c>
      <c r="E10">
        <v>-29</v>
      </c>
      <c r="F10">
        <v>-72</v>
      </c>
      <c r="G10">
        <v>-66</v>
      </c>
      <c r="H10">
        <v>2</v>
      </c>
      <c r="I10">
        <v>-27</v>
      </c>
      <c r="J10">
        <v>-76</v>
      </c>
      <c r="K10">
        <v>141</v>
      </c>
      <c r="L10">
        <v>21</v>
      </c>
      <c r="M10">
        <v>-19</v>
      </c>
      <c r="N10">
        <v>98</v>
      </c>
      <c r="O10">
        <v>-10</v>
      </c>
      <c r="P10">
        <v>-25</v>
      </c>
      <c r="Q10">
        <v>-67</v>
      </c>
      <c r="R10">
        <v>-10</v>
      </c>
      <c r="S10">
        <v>5</v>
      </c>
      <c r="T10">
        <v>26</v>
      </c>
      <c r="U10">
        <v>40</v>
      </c>
      <c r="V10">
        <v>52</v>
      </c>
      <c r="W10">
        <v>-6</v>
      </c>
      <c r="X10">
        <v>162</v>
      </c>
      <c r="Y10">
        <v>-30</v>
      </c>
      <c r="Z10">
        <v>-17</v>
      </c>
      <c r="AA10">
        <v>-46</v>
      </c>
    </row>
    <row r="11" spans="1:27" ht="12.75">
      <c r="A11">
        <v>1999</v>
      </c>
      <c r="B11">
        <v>-66</v>
      </c>
      <c r="C11">
        <v>2</v>
      </c>
      <c r="D11">
        <v>-27</v>
      </c>
      <c r="E11">
        <v>-76</v>
      </c>
      <c r="F11">
        <v>141</v>
      </c>
      <c r="G11">
        <v>21</v>
      </c>
      <c r="H11">
        <v>-19</v>
      </c>
      <c r="I11">
        <v>98</v>
      </c>
      <c r="J11">
        <v>-10</v>
      </c>
      <c r="K11">
        <v>-25</v>
      </c>
      <c r="L11">
        <v>-67</v>
      </c>
      <c r="M11">
        <v>-10</v>
      </c>
      <c r="N11">
        <v>5</v>
      </c>
      <c r="O11">
        <v>26</v>
      </c>
      <c r="P11">
        <v>40</v>
      </c>
      <c r="Q11">
        <v>52</v>
      </c>
      <c r="R11">
        <v>-6</v>
      </c>
      <c r="S11">
        <v>162</v>
      </c>
      <c r="T11">
        <v>-30</v>
      </c>
      <c r="U11">
        <v>-17</v>
      </c>
      <c r="V11">
        <v>-46</v>
      </c>
      <c r="W11">
        <v>1</v>
      </c>
      <c r="X11">
        <v>-4</v>
      </c>
      <c r="Y11">
        <v>-12</v>
      </c>
      <c r="Z11">
        <v>49</v>
      </c>
      <c r="AA11">
        <v>-17</v>
      </c>
    </row>
    <row r="12" spans="1:27" ht="12.75">
      <c r="A12">
        <v>2000</v>
      </c>
      <c r="B12">
        <v>21</v>
      </c>
      <c r="C12">
        <v>-19</v>
      </c>
      <c r="D12">
        <v>98</v>
      </c>
      <c r="E12">
        <v>-10</v>
      </c>
      <c r="F12">
        <v>-25</v>
      </c>
      <c r="G12">
        <v>-67</v>
      </c>
      <c r="H12">
        <v>-10</v>
      </c>
      <c r="I12">
        <v>5</v>
      </c>
      <c r="J12">
        <v>26</v>
      </c>
      <c r="K12">
        <v>40</v>
      </c>
      <c r="L12">
        <v>52</v>
      </c>
      <c r="M12">
        <v>-6</v>
      </c>
      <c r="N12">
        <v>162</v>
      </c>
      <c r="O12">
        <v>-30</v>
      </c>
      <c r="P12">
        <v>-17</v>
      </c>
      <c r="Q12">
        <v>-46</v>
      </c>
      <c r="R12">
        <v>1</v>
      </c>
      <c r="S12">
        <v>-4</v>
      </c>
      <c r="T12">
        <v>-12</v>
      </c>
      <c r="U12">
        <v>49</v>
      </c>
      <c r="V12">
        <v>-17</v>
      </c>
      <c r="W12">
        <v>4</v>
      </c>
      <c r="X12">
        <v>-41</v>
      </c>
      <c r="Y12">
        <v>-47</v>
      </c>
      <c r="Z12">
        <v>19</v>
      </c>
      <c r="AA12">
        <v>40</v>
      </c>
    </row>
    <row r="14" spans="1:26" ht="12.75">
      <c r="A14" t="s">
        <v>16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  <c r="Q14" t="s">
        <v>17</v>
      </c>
      <c r="R14" t="s">
        <v>17</v>
      </c>
      <c r="S14" t="s">
        <v>17</v>
      </c>
      <c r="T14" t="s">
        <v>17</v>
      </c>
      <c r="U14" t="s">
        <v>17</v>
      </c>
      <c r="V14" t="s">
        <v>17</v>
      </c>
      <c r="W14" t="s">
        <v>17</v>
      </c>
      <c r="X14" t="s">
        <v>17</v>
      </c>
      <c r="Y14" t="s">
        <v>17</v>
      </c>
      <c r="Z14" t="s">
        <v>17</v>
      </c>
    </row>
    <row r="15" spans="1:26" ht="12.75">
      <c r="A15" t="s">
        <v>22</v>
      </c>
      <c r="B15">
        <f>QUARTILE(B$2:B$12,0)</f>
        <v>-87</v>
      </c>
      <c r="C15">
        <f aca="true" t="shared" si="0" ref="C15:Z15">QUARTILE(C$2:C$12,0)</f>
        <v>-19</v>
      </c>
      <c r="D15">
        <f t="shared" si="0"/>
        <v>-78</v>
      </c>
      <c r="E15">
        <f t="shared" si="0"/>
        <v>-94</v>
      </c>
      <c r="F15">
        <f t="shared" si="0"/>
        <v>-79</v>
      </c>
      <c r="G15">
        <f t="shared" si="0"/>
        <v>-87</v>
      </c>
      <c r="H15">
        <f t="shared" si="0"/>
        <v>-19</v>
      </c>
      <c r="I15">
        <f t="shared" si="0"/>
        <v>-78</v>
      </c>
      <c r="J15">
        <f t="shared" si="0"/>
        <v>-76</v>
      </c>
      <c r="K15">
        <f t="shared" si="0"/>
        <v>-79</v>
      </c>
      <c r="L15">
        <f t="shared" si="0"/>
        <v>-87</v>
      </c>
      <c r="M15">
        <f t="shared" si="0"/>
        <v>-19</v>
      </c>
      <c r="N15">
        <f t="shared" si="0"/>
        <v>-78</v>
      </c>
      <c r="O15">
        <f t="shared" si="0"/>
        <v>-76</v>
      </c>
      <c r="P15">
        <f t="shared" si="0"/>
        <v>-79</v>
      </c>
      <c r="Q15">
        <f t="shared" si="0"/>
        <v>-67</v>
      </c>
      <c r="R15">
        <f t="shared" si="0"/>
        <v>-19</v>
      </c>
      <c r="S15">
        <f t="shared" si="0"/>
        <v>-78</v>
      </c>
      <c r="T15">
        <f t="shared" si="0"/>
        <v>-76</v>
      </c>
      <c r="U15">
        <f t="shared" si="0"/>
        <v>-72</v>
      </c>
      <c r="V15">
        <f t="shared" si="0"/>
        <v>-67</v>
      </c>
      <c r="W15">
        <f t="shared" si="0"/>
        <v>-19</v>
      </c>
      <c r="X15">
        <f t="shared" si="0"/>
        <v>-78</v>
      </c>
      <c r="Y15">
        <f t="shared" si="0"/>
        <v>-76</v>
      </c>
      <c r="Z15">
        <f t="shared" si="0"/>
        <v>-72</v>
      </c>
    </row>
    <row r="16" spans="1:26" ht="12.75">
      <c r="A16" t="s">
        <v>18</v>
      </c>
      <c r="B16">
        <f>QUARTILE(B$2:B$12,1)</f>
        <v>-55.5</v>
      </c>
      <c r="C16">
        <f aca="true" t="shared" si="1" ref="C16:Z16">QUARTILE(C$2:C$12,1)</f>
        <v>-6.5</v>
      </c>
      <c r="D16">
        <f t="shared" si="1"/>
        <v>-17</v>
      </c>
      <c r="E16">
        <f t="shared" si="1"/>
        <v>-37</v>
      </c>
      <c r="F16">
        <f t="shared" si="1"/>
        <v>-9.5</v>
      </c>
      <c r="G16">
        <f t="shared" si="1"/>
        <v>-63</v>
      </c>
      <c r="H16">
        <f t="shared" si="1"/>
        <v>-8.5</v>
      </c>
      <c r="I16">
        <f t="shared" si="1"/>
        <v>-17</v>
      </c>
      <c r="J16">
        <f t="shared" si="1"/>
        <v>-33</v>
      </c>
      <c r="K16">
        <f t="shared" si="1"/>
        <v>-9.5</v>
      </c>
      <c r="L16">
        <f t="shared" si="1"/>
        <v>-63</v>
      </c>
      <c r="M16">
        <f t="shared" si="1"/>
        <v>-8.5</v>
      </c>
      <c r="N16">
        <f t="shared" si="1"/>
        <v>-17</v>
      </c>
      <c r="O16">
        <f t="shared" si="1"/>
        <v>-29.5</v>
      </c>
      <c r="P16">
        <f t="shared" si="1"/>
        <v>-21</v>
      </c>
      <c r="Q16">
        <f t="shared" si="1"/>
        <v>-53</v>
      </c>
      <c r="R16">
        <f t="shared" si="1"/>
        <v>-8.5</v>
      </c>
      <c r="S16">
        <f t="shared" si="1"/>
        <v>-17</v>
      </c>
      <c r="T16">
        <f t="shared" si="1"/>
        <v>-29.5</v>
      </c>
      <c r="U16">
        <f t="shared" si="1"/>
        <v>-5.5</v>
      </c>
      <c r="V16">
        <f t="shared" si="1"/>
        <v>-43.5</v>
      </c>
      <c r="W16">
        <f t="shared" si="1"/>
        <v>-8.5</v>
      </c>
      <c r="X16">
        <f t="shared" si="1"/>
        <v>-34</v>
      </c>
      <c r="Y16">
        <f t="shared" si="1"/>
        <v>-29.5</v>
      </c>
      <c r="Z16">
        <f t="shared" si="1"/>
        <v>-5.5</v>
      </c>
    </row>
    <row r="17" spans="1:26" ht="12.75">
      <c r="A17" t="s">
        <v>19</v>
      </c>
      <c r="B17">
        <f>QUARTILE(B$2:B$12,2)</f>
        <v>-30</v>
      </c>
      <c r="C17">
        <f aca="true" t="shared" si="2" ref="C17:Z17">QUARTILE(C$2:C$12,2)</f>
        <v>0</v>
      </c>
      <c r="D17">
        <f t="shared" si="2"/>
        <v>44</v>
      </c>
      <c r="E17">
        <f t="shared" si="2"/>
        <v>-23</v>
      </c>
      <c r="F17">
        <f t="shared" si="2"/>
        <v>21</v>
      </c>
      <c r="G17">
        <f t="shared" si="2"/>
        <v>-41</v>
      </c>
      <c r="H17">
        <f t="shared" si="2"/>
        <v>-4</v>
      </c>
      <c r="I17">
        <f t="shared" si="2"/>
        <v>43</v>
      </c>
      <c r="J17">
        <f t="shared" si="2"/>
        <v>-23</v>
      </c>
      <c r="K17">
        <f t="shared" si="2"/>
        <v>27</v>
      </c>
      <c r="L17">
        <f t="shared" si="2"/>
        <v>14</v>
      </c>
      <c r="M17">
        <f t="shared" si="2"/>
        <v>-5</v>
      </c>
      <c r="N17">
        <f t="shared" si="2"/>
        <v>43</v>
      </c>
      <c r="O17">
        <f t="shared" si="2"/>
        <v>-23</v>
      </c>
      <c r="P17">
        <f t="shared" si="2"/>
        <v>21</v>
      </c>
      <c r="Q17">
        <f t="shared" si="2"/>
        <v>14</v>
      </c>
      <c r="R17">
        <f t="shared" si="2"/>
        <v>-5</v>
      </c>
      <c r="S17">
        <f t="shared" si="2"/>
        <v>5</v>
      </c>
      <c r="T17">
        <f t="shared" si="2"/>
        <v>-16</v>
      </c>
      <c r="U17">
        <f t="shared" si="2"/>
        <v>27</v>
      </c>
      <c r="V17">
        <f t="shared" si="2"/>
        <v>14</v>
      </c>
      <c r="W17">
        <f t="shared" si="2"/>
        <v>-5</v>
      </c>
      <c r="X17">
        <f t="shared" si="2"/>
        <v>-4</v>
      </c>
      <c r="Y17">
        <f t="shared" si="2"/>
        <v>-16</v>
      </c>
      <c r="Z17">
        <f t="shared" si="2"/>
        <v>27</v>
      </c>
    </row>
    <row r="18" spans="1:26" ht="12.75">
      <c r="A18" t="s">
        <v>20</v>
      </c>
      <c r="B18">
        <f>QUARTILE(B$2:B$12,3)</f>
        <v>19.5</v>
      </c>
      <c r="C18">
        <f aca="true" t="shared" si="3" ref="C18:Z18">QUARTILE(C$2:C$12,3)</f>
        <v>8.5</v>
      </c>
      <c r="D18">
        <f t="shared" si="3"/>
        <v>108.5</v>
      </c>
      <c r="E18">
        <f t="shared" si="3"/>
        <v>-13</v>
      </c>
      <c r="F18">
        <f t="shared" si="3"/>
        <v>52.5</v>
      </c>
      <c r="G18">
        <f t="shared" si="3"/>
        <v>19.5</v>
      </c>
      <c r="H18">
        <f t="shared" si="3"/>
        <v>5</v>
      </c>
      <c r="I18">
        <f t="shared" si="3"/>
        <v>92.5</v>
      </c>
      <c r="J18">
        <f t="shared" si="3"/>
        <v>-6</v>
      </c>
      <c r="K18">
        <f t="shared" si="3"/>
        <v>52.5</v>
      </c>
      <c r="L18">
        <f t="shared" si="3"/>
        <v>25</v>
      </c>
      <c r="M18">
        <f t="shared" si="3"/>
        <v>1</v>
      </c>
      <c r="N18">
        <f t="shared" si="3"/>
        <v>108.5</v>
      </c>
      <c r="O18">
        <f t="shared" si="3"/>
        <v>-6</v>
      </c>
      <c r="P18">
        <f t="shared" si="3"/>
        <v>45.5</v>
      </c>
      <c r="Q18">
        <f t="shared" si="3"/>
        <v>25</v>
      </c>
      <c r="R18">
        <f t="shared" si="3"/>
        <v>0.5</v>
      </c>
      <c r="S18">
        <f t="shared" si="3"/>
        <v>92.5</v>
      </c>
      <c r="T18">
        <f t="shared" si="3"/>
        <v>-6</v>
      </c>
      <c r="U18">
        <f t="shared" si="3"/>
        <v>50</v>
      </c>
      <c r="V18">
        <f t="shared" si="3"/>
        <v>25</v>
      </c>
      <c r="W18">
        <f t="shared" si="3"/>
        <v>0.5</v>
      </c>
      <c r="X18">
        <f t="shared" si="3"/>
        <v>92.5</v>
      </c>
      <c r="Y18">
        <f t="shared" si="3"/>
        <v>-6</v>
      </c>
      <c r="Z18">
        <f t="shared" si="3"/>
        <v>50</v>
      </c>
    </row>
    <row r="19" spans="1:26" ht="12.75">
      <c r="A19" t="s">
        <v>21</v>
      </c>
      <c r="B19">
        <f>QUARTILE(B$2:B$12,4)</f>
        <v>47</v>
      </c>
      <c r="C19">
        <f aca="true" t="shared" si="4" ref="C19:Z19">QUARTILE(C$2:C$12,4)</f>
        <v>48</v>
      </c>
      <c r="D19">
        <f t="shared" si="4"/>
        <v>236</v>
      </c>
      <c r="E19">
        <f t="shared" si="4"/>
        <v>41</v>
      </c>
      <c r="F19">
        <f t="shared" si="4"/>
        <v>141</v>
      </c>
      <c r="G19">
        <f t="shared" si="4"/>
        <v>47</v>
      </c>
      <c r="H19">
        <f t="shared" si="4"/>
        <v>25</v>
      </c>
      <c r="I19">
        <f t="shared" si="4"/>
        <v>145</v>
      </c>
      <c r="J19">
        <f t="shared" si="4"/>
        <v>41</v>
      </c>
      <c r="K19">
        <f t="shared" si="4"/>
        <v>141</v>
      </c>
      <c r="L19">
        <f t="shared" si="4"/>
        <v>52</v>
      </c>
      <c r="M19">
        <f t="shared" si="4"/>
        <v>25</v>
      </c>
      <c r="N19">
        <f t="shared" si="4"/>
        <v>162</v>
      </c>
      <c r="O19">
        <f t="shared" si="4"/>
        <v>41</v>
      </c>
      <c r="P19">
        <f t="shared" si="4"/>
        <v>141</v>
      </c>
      <c r="Q19">
        <f t="shared" si="4"/>
        <v>52</v>
      </c>
      <c r="R19">
        <f t="shared" si="4"/>
        <v>8</v>
      </c>
      <c r="S19">
        <f t="shared" si="4"/>
        <v>162</v>
      </c>
      <c r="T19">
        <f t="shared" si="4"/>
        <v>41</v>
      </c>
      <c r="U19">
        <f t="shared" si="4"/>
        <v>141</v>
      </c>
      <c r="V19">
        <f t="shared" si="4"/>
        <v>52</v>
      </c>
      <c r="W19">
        <f t="shared" si="4"/>
        <v>4</v>
      </c>
      <c r="X19">
        <f t="shared" si="4"/>
        <v>162</v>
      </c>
      <c r="Y19">
        <f t="shared" si="4"/>
        <v>41</v>
      </c>
      <c r="Z19">
        <f t="shared" si="4"/>
        <v>141</v>
      </c>
    </row>
    <row r="21" ht="12.75">
      <c r="A21" t="s">
        <v>23</v>
      </c>
    </row>
    <row r="22" spans="2:27" ht="12.75">
      <c r="B22" t="str">
        <f>B1</f>
        <v>t-5</v>
      </c>
      <c r="C22" t="str">
        <f aca="true" t="shared" si="5" ref="C22:Z22">C1</f>
        <v>t-5</v>
      </c>
      <c r="D22" t="str">
        <f t="shared" si="5"/>
        <v>t-5</v>
      </c>
      <c r="E22" t="str">
        <f t="shared" si="5"/>
        <v>t-5</v>
      </c>
      <c r="F22" t="str">
        <f t="shared" si="5"/>
        <v>t-5</v>
      </c>
      <c r="G22" t="str">
        <f t="shared" si="5"/>
        <v>t-4</v>
      </c>
      <c r="H22" t="str">
        <f t="shared" si="5"/>
        <v>t-4</v>
      </c>
      <c r="I22" t="str">
        <f t="shared" si="5"/>
        <v>t-4</v>
      </c>
      <c r="J22" t="str">
        <f t="shared" si="5"/>
        <v>t-4</v>
      </c>
      <c r="K22" t="str">
        <f t="shared" si="5"/>
        <v>t-4</v>
      </c>
      <c r="L22" t="str">
        <f t="shared" si="5"/>
        <v>t-3</v>
      </c>
      <c r="M22" t="str">
        <f t="shared" si="5"/>
        <v>t-3</v>
      </c>
      <c r="N22" t="str">
        <f t="shared" si="5"/>
        <v>t-3</v>
      </c>
      <c r="O22" t="str">
        <f t="shared" si="5"/>
        <v>t-3</v>
      </c>
      <c r="P22" t="str">
        <f t="shared" si="5"/>
        <v>t-3</v>
      </c>
      <c r="Q22" t="str">
        <f t="shared" si="5"/>
        <v>t-2</v>
      </c>
      <c r="R22" t="str">
        <f t="shared" si="5"/>
        <v>t-2</v>
      </c>
      <c r="S22" t="str">
        <f t="shared" si="5"/>
        <v>t-2</v>
      </c>
      <c r="T22" t="str">
        <f t="shared" si="5"/>
        <v>t-2</v>
      </c>
      <c r="U22" t="str">
        <f t="shared" si="5"/>
        <v>t-2</v>
      </c>
      <c r="V22" t="str">
        <f t="shared" si="5"/>
        <v>t-1</v>
      </c>
      <c r="W22" t="str">
        <f t="shared" si="5"/>
        <v>t-1</v>
      </c>
      <c r="X22" t="str">
        <f t="shared" si="5"/>
        <v>t-1</v>
      </c>
      <c r="Y22" t="str">
        <f t="shared" si="5"/>
        <v>t-1</v>
      </c>
      <c r="Z22" t="str">
        <f t="shared" si="5"/>
        <v>t-1</v>
      </c>
      <c r="AA22" t="s">
        <v>24</v>
      </c>
    </row>
    <row r="23" spans="1:27" ht="12.75">
      <c r="A23">
        <f>A2</f>
        <v>1990</v>
      </c>
      <c r="B23">
        <f>IF(B2&lt;B$16,3,IF(B2&gt;B$18,1,2))</f>
        <v>2</v>
      </c>
      <c r="C23">
        <f aca="true" t="shared" si="6" ref="C23:Z23">IF(C2&lt;C$16,3,IF(C2&gt;C$18,1,2))</f>
        <v>1</v>
      </c>
      <c r="D23">
        <f t="shared" si="6"/>
        <v>1</v>
      </c>
      <c r="E23">
        <f t="shared" si="6"/>
        <v>3</v>
      </c>
      <c r="F23">
        <f t="shared" si="6"/>
        <v>2</v>
      </c>
      <c r="G23">
        <f t="shared" si="6"/>
        <v>2</v>
      </c>
      <c r="H23">
        <f t="shared" si="6"/>
        <v>1</v>
      </c>
      <c r="I23">
        <f t="shared" si="6"/>
        <v>2</v>
      </c>
      <c r="J23">
        <f t="shared" si="6"/>
        <v>3</v>
      </c>
      <c r="K23">
        <f t="shared" si="6"/>
        <v>1</v>
      </c>
      <c r="L23">
        <f t="shared" si="6"/>
        <v>3</v>
      </c>
      <c r="M23">
        <f t="shared" si="6"/>
        <v>1</v>
      </c>
      <c r="N23">
        <f t="shared" si="6"/>
        <v>1</v>
      </c>
      <c r="O23">
        <f t="shared" si="6"/>
        <v>2</v>
      </c>
      <c r="P23">
        <f t="shared" si="6"/>
        <v>3</v>
      </c>
      <c r="Q23">
        <f t="shared" si="6"/>
        <v>3</v>
      </c>
      <c r="R23">
        <f t="shared" si="6"/>
        <v>1</v>
      </c>
      <c r="S23">
        <f t="shared" si="6"/>
        <v>2</v>
      </c>
      <c r="T23">
        <f t="shared" si="6"/>
        <v>3</v>
      </c>
      <c r="U23">
        <f t="shared" si="6"/>
        <v>2</v>
      </c>
      <c r="V23">
        <f t="shared" si="6"/>
        <v>2</v>
      </c>
      <c r="W23">
        <f t="shared" si="6"/>
        <v>2</v>
      </c>
      <c r="X23">
        <f t="shared" si="6"/>
        <v>3</v>
      </c>
      <c r="Y23">
        <f t="shared" si="6"/>
        <v>1</v>
      </c>
      <c r="Z23">
        <f t="shared" si="6"/>
        <v>1</v>
      </c>
      <c r="AA23">
        <f>AA2+100</f>
        <v>147</v>
      </c>
    </row>
    <row r="24" spans="1:27" ht="12.75">
      <c r="A24">
        <f aca="true" t="shared" si="7" ref="A24:A33">A3</f>
        <v>1991</v>
      </c>
      <c r="B24">
        <f aca="true" t="shared" si="8" ref="B24:Z24">IF(B3&lt;B$16,3,IF(B3&gt;B$18,1,2))</f>
        <v>2</v>
      </c>
      <c r="C24">
        <f t="shared" si="8"/>
        <v>1</v>
      </c>
      <c r="D24">
        <f t="shared" si="8"/>
        <v>2</v>
      </c>
      <c r="E24">
        <f t="shared" si="8"/>
        <v>2</v>
      </c>
      <c r="F24">
        <f t="shared" si="8"/>
        <v>1</v>
      </c>
      <c r="G24">
        <f t="shared" si="8"/>
        <v>3</v>
      </c>
      <c r="H24">
        <f t="shared" si="8"/>
        <v>1</v>
      </c>
      <c r="I24">
        <f t="shared" si="8"/>
        <v>1</v>
      </c>
      <c r="J24">
        <f t="shared" si="8"/>
        <v>2</v>
      </c>
      <c r="K24">
        <f t="shared" si="8"/>
        <v>3</v>
      </c>
      <c r="L24">
        <f t="shared" si="8"/>
        <v>2</v>
      </c>
      <c r="M24">
        <f t="shared" si="8"/>
        <v>1</v>
      </c>
      <c r="N24">
        <f t="shared" si="8"/>
        <v>2</v>
      </c>
      <c r="O24">
        <f t="shared" si="8"/>
        <v>3</v>
      </c>
      <c r="P24">
        <f t="shared" si="8"/>
        <v>2</v>
      </c>
      <c r="Q24">
        <f t="shared" si="8"/>
        <v>2</v>
      </c>
      <c r="R24">
        <f t="shared" si="8"/>
        <v>2</v>
      </c>
      <c r="S24">
        <f t="shared" si="8"/>
        <v>3</v>
      </c>
      <c r="T24">
        <f t="shared" si="8"/>
        <v>1</v>
      </c>
      <c r="U24">
        <f t="shared" si="8"/>
        <v>1</v>
      </c>
      <c r="V24">
        <f t="shared" si="8"/>
        <v>1</v>
      </c>
      <c r="W24">
        <f t="shared" si="8"/>
        <v>3</v>
      </c>
      <c r="X24">
        <f t="shared" si="8"/>
        <v>1</v>
      </c>
      <c r="Y24">
        <f t="shared" si="8"/>
        <v>2</v>
      </c>
      <c r="Z24">
        <f t="shared" si="8"/>
        <v>2</v>
      </c>
      <c r="AA24">
        <f aca="true" t="shared" si="9" ref="AA24:AA33">AA3+100</f>
        <v>129</v>
      </c>
    </row>
    <row r="25" spans="1:27" ht="12.75">
      <c r="A25">
        <f t="shared" si="7"/>
        <v>1992</v>
      </c>
      <c r="B25">
        <f aca="true" t="shared" si="10" ref="B25:Z25">IF(B4&lt;B$16,3,IF(B4&gt;B$18,1,2))</f>
        <v>3</v>
      </c>
      <c r="C25">
        <f t="shared" si="10"/>
        <v>1</v>
      </c>
      <c r="D25">
        <f t="shared" si="10"/>
        <v>1</v>
      </c>
      <c r="E25">
        <f t="shared" si="10"/>
        <v>2</v>
      </c>
      <c r="F25">
        <f t="shared" si="10"/>
        <v>3</v>
      </c>
      <c r="G25">
        <f t="shared" si="10"/>
        <v>2</v>
      </c>
      <c r="H25">
        <f t="shared" si="10"/>
        <v>1</v>
      </c>
      <c r="I25">
        <f t="shared" si="10"/>
        <v>2</v>
      </c>
      <c r="J25">
        <f t="shared" si="10"/>
        <v>3</v>
      </c>
      <c r="K25">
        <f t="shared" si="10"/>
        <v>2</v>
      </c>
      <c r="L25">
        <f t="shared" si="10"/>
        <v>2</v>
      </c>
      <c r="M25">
        <f t="shared" si="10"/>
        <v>2</v>
      </c>
      <c r="N25">
        <f t="shared" si="10"/>
        <v>3</v>
      </c>
      <c r="O25">
        <f t="shared" si="10"/>
        <v>1</v>
      </c>
      <c r="P25">
        <f t="shared" si="10"/>
        <v>1</v>
      </c>
      <c r="Q25">
        <f t="shared" si="10"/>
        <v>1</v>
      </c>
      <c r="R25">
        <f t="shared" si="10"/>
        <v>3</v>
      </c>
      <c r="S25">
        <f t="shared" si="10"/>
        <v>1</v>
      </c>
      <c r="T25">
        <f t="shared" si="10"/>
        <v>2</v>
      </c>
      <c r="U25">
        <f t="shared" si="10"/>
        <v>2</v>
      </c>
      <c r="V25">
        <f t="shared" si="10"/>
        <v>1</v>
      </c>
      <c r="W25">
        <f t="shared" si="10"/>
        <v>2</v>
      </c>
      <c r="X25">
        <f t="shared" si="10"/>
        <v>2</v>
      </c>
      <c r="Y25">
        <f t="shared" si="10"/>
        <v>2</v>
      </c>
      <c r="Z25">
        <f t="shared" si="10"/>
        <v>1</v>
      </c>
      <c r="AA25">
        <f t="shared" si="9"/>
        <v>59</v>
      </c>
    </row>
    <row r="26" spans="1:27" ht="12.75">
      <c r="A26">
        <f t="shared" si="7"/>
        <v>1993</v>
      </c>
      <c r="B26">
        <f aca="true" t="shared" si="11" ref="B26:Z26">IF(B5&lt;B$16,3,IF(B5&gt;B$18,1,2))</f>
        <v>3</v>
      </c>
      <c r="C26">
        <f t="shared" si="11"/>
        <v>2</v>
      </c>
      <c r="D26">
        <f t="shared" si="11"/>
        <v>2</v>
      </c>
      <c r="E26">
        <f t="shared" si="11"/>
        <v>2</v>
      </c>
      <c r="F26">
        <f t="shared" si="11"/>
        <v>2</v>
      </c>
      <c r="G26">
        <f t="shared" si="11"/>
        <v>2</v>
      </c>
      <c r="H26">
        <f t="shared" si="11"/>
        <v>2</v>
      </c>
      <c r="I26">
        <f t="shared" si="11"/>
        <v>3</v>
      </c>
      <c r="J26">
        <f t="shared" si="11"/>
        <v>1</v>
      </c>
      <c r="K26">
        <f t="shared" si="11"/>
        <v>1</v>
      </c>
      <c r="L26">
        <f t="shared" si="11"/>
        <v>1</v>
      </c>
      <c r="M26">
        <f t="shared" si="11"/>
        <v>3</v>
      </c>
      <c r="N26">
        <f t="shared" si="11"/>
        <v>1</v>
      </c>
      <c r="O26">
        <f t="shared" si="11"/>
        <v>2</v>
      </c>
      <c r="P26">
        <f t="shared" si="11"/>
        <v>2</v>
      </c>
      <c r="Q26">
        <f t="shared" si="11"/>
        <v>1</v>
      </c>
      <c r="R26">
        <f t="shared" si="11"/>
        <v>2</v>
      </c>
      <c r="S26">
        <f t="shared" si="11"/>
        <v>2</v>
      </c>
      <c r="T26">
        <f t="shared" si="11"/>
        <v>2</v>
      </c>
      <c r="U26">
        <f t="shared" si="11"/>
        <v>1</v>
      </c>
      <c r="V26">
        <f t="shared" si="11"/>
        <v>2</v>
      </c>
      <c r="W26">
        <f t="shared" si="11"/>
        <v>2</v>
      </c>
      <c r="X26">
        <f t="shared" si="11"/>
        <v>3</v>
      </c>
      <c r="Y26">
        <f t="shared" si="11"/>
        <v>1</v>
      </c>
      <c r="Z26">
        <f t="shared" si="11"/>
        <v>2</v>
      </c>
      <c r="AA26">
        <f t="shared" si="9"/>
        <v>114</v>
      </c>
    </row>
    <row r="27" spans="1:27" ht="12.75">
      <c r="A27">
        <f t="shared" si="7"/>
        <v>1994</v>
      </c>
      <c r="B27">
        <f aca="true" t="shared" si="12" ref="B27:Z27">IF(B6&lt;B$16,3,IF(B6&gt;B$18,1,2))</f>
        <v>2</v>
      </c>
      <c r="C27">
        <f t="shared" si="12"/>
        <v>2</v>
      </c>
      <c r="D27">
        <f t="shared" si="12"/>
        <v>3</v>
      </c>
      <c r="E27">
        <f t="shared" si="12"/>
        <v>1</v>
      </c>
      <c r="F27">
        <f t="shared" si="12"/>
        <v>1</v>
      </c>
      <c r="G27">
        <f t="shared" si="12"/>
        <v>1</v>
      </c>
      <c r="H27">
        <f t="shared" si="12"/>
        <v>3</v>
      </c>
      <c r="I27">
        <f t="shared" si="12"/>
        <v>1</v>
      </c>
      <c r="J27">
        <f t="shared" si="12"/>
        <v>2</v>
      </c>
      <c r="K27">
        <f t="shared" si="12"/>
        <v>2</v>
      </c>
      <c r="L27">
        <f t="shared" si="12"/>
        <v>1</v>
      </c>
      <c r="M27">
        <f t="shared" si="12"/>
        <v>2</v>
      </c>
      <c r="N27">
        <f t="shared" si="12"/>
        <v>2</v>
      </c>
      <c r="O27">
        <f t="shared" si="12"/>
        <v>2</v>
      </c>
      <c r="P27">
        <f t="shared" si="12"/>
        <v>1</v>
      </c>
      <c r="Q27">
        <f t="shared" si="12"/>
        <v>2</v>
      </c>
      <c r="R27">
        <f t="shared" si="12"/>
        <v>2</v>
      </c>
      <c r="S27">
        <f t="shared" si="12"/>
        <v>3</v>
      </c>
      <c r="T27">
        <f t="shared" si="12"/>
        <v>1</v>
      </c>
      <c r="U27">
        <f t="shared" si="12"/>
        <v>2</v>
      </c>
      <c r="V27">
        <f t="shared" si="12"/>
        <v>2</v>
      </c>
      <c r="W27">
        <f t="shared" si="12"/>
        <v>2</v>
      </c>
      <c r="X27">
        <f t="shared" si="12"/>
        <v>2</v>
      </c>
      <c r="Y27">
        <f t="shared" si="12"/>
        <v>2</v>
      </c>
      <c r="Z27">
        <f t="shared" si="12"/>
        <v>3</v>
      </c>
      <c r="AA27">
        <f t="shared" si="9"/>
        <v>34</v>
      </c>
    </row>
    <row r="28" spans="1:27" ht="12.75">
      <c r="A28">
        <f t="shared" si="7"/>
        <v>1995</v>
      </c>
      <c r="B28">
        <f aca="true" t="shared" si="13" ref="B28:Z28">IF(B7&lt;B$16,3,IF(B7&gt;B$18,1,2))</f>
        <v>1</v>
      </c>
      <c r="C28">
        <f t="shared" si="13"/>
        <v>3</v>
      </c>
      <c r="D28">
        <f t="shared" si="13"/>
        <v>1</v>
      </c>
      <c r="E28">
        <f t="shared" si="13"/>
        <v>2</v>
      </c>
      <c r="F28">
        <f t="shared" si="13"/>
        <v>2</v>
      </c>
      <c r="G28">
        <f t="shared" si="13"/>
        <v>1</v>
      </c>
      <c r="H28">
        <f t="shared" si="13"/>
        <v>2</v>
      </c>
      <c r="I28">
        <f t="shared" si="13"/>
        <v>2</v>
      </c>
      <c r="J28">
        <f t="shared" si="13"/>
        <v>2</v>
      </c>
      <c r="K28">
        <f t="shared" si="13"/>
        <v>2</v>
      </c>
      <c r="L28">
        <f t="shared" si="13"/>
        <v>2</v>
      </c>
      <c r="M28">
        <f t="shared" si="13"/>
        <v>2</v>
      </c>
      <c r="N28">
        <f t="shared" si="13"/>
        <v>3</v>
      </c>
      <c r="O28">
        <f t="shared" si="13"/>
        <v>1</v>
      </c>
      <c r="P28">
        <f t="shared" si="13"/>
        <v>2</v>
      </c>
      <c r="Q28">
        <f t="shared" si="13"/>
        <v>2</v>
      </c>
      <c r="R28">
        <f t="shared" si="13"/>
        <v>2</v>
      </c>
      <c r="S28">
        <f t="shared" si="13"/>
        <v>2</v>
      </c>
      <c r="T28">
        <f t="shared" si="13"/>
        <v>2</v>
      </c>
      <c r="U28">
        <f t="shared" si="13"/>
        <v>3</v>
      </c>
      <c r="V28">
        <f t="shared" si="13"/>
        <v>3</v>
      </c>
      <c r="W28">
        <f t="shared" si="13"/>
        <v>1</v>
      </c>
      <c r="X28">
        <f t="shared" si="13"/>
        <v>2</v>
      </c>
      <c r="Y28">
        <f t="shared" si="13"/>
        <v>3</v>
      </c>
      <c r="Z28">
        <f t="shared" si="13"/>
        <v>1</v>
      </c>
      <c r="AA28">
        <f t="shared" si="9"/>
        <v>121</v>
      </c>
    </row>
    <row r="29" spans="1:27" ht="12.75">
      <c r="A29">
        <f t="shared" si="7"/>
        <v>1996</v>
      </c>
      <c r="B29">
        <f aca="true" t="shared" si="14" ref="B29:Z29">IF(B8&lt;B$16,3,IF(B8&gt;B$18,1,2))</f>
        <v>1</v>
      </c>
      <c r="C29">
        <f t="shared" si="14"/>
        <v>2</v>
      </c>
      <c r="D29">
        <f t="shared" si="14"/>
        <v>2</v>
      </c>
      <c r="E29">
        <f t="shared" si="14"/>
        <v>2</v>
      </c>
      <c r="F29">
        <f t="shared" si="14"/>
        <v>2</v>
      </c>
      <c r="G29">
        <f t="shared" si="14"/>
        <v>2</v>
      </c>
      <c r="H29">
        <f t="shared" si="14"/>
        <v>2</v>
      </c>
      <c r="I29">
        <f t="shared" si="14"/>
        <v>3</v>
      </c>
      <c r="J29">
        <f t="shared" si="14"/>
        <v>1</v>
      </c>
      <c r="K29">
        <f t="shared" si="14"/>
        <v>2</v>
      </c>
      <c r="L29">
        <f t="shared" si="14"/>
        <v>2</v>
      </c>
      <c r="M29">
        <f t="shared" si="14"/>
        <v>2</v>
      </c>
      <c r="N29">
        <f t="shared" si="14"/>
        <v>2</v>
      </c>
      <c r="O29">
        <f t="shared" si="14"/>
        <v>2</v>
      </c>
      <c r="P29">
        <f t="shared" si="14"/>
        <v>3</v>
      </c>
      <c r="Q29">
        <f t="shared" si="14"/>
        <v>3</v>
      </c>
      <c r="R29">
        <f t="shared" si="14"/>
        <v>1</v>
      </c>
      <c r="S29">
        <f t="shared" si="14"/>
        <v>3</v>
      </c>
      <c r="T29">
        <f t="shared" si="14"/>
        <v>3</v>
      </c>
      <c r="U29">
        <f t="shared" si="14"/>
        <v>1</v>
      </c>
      <c r="V29">
        <f t="shared" si="14"/>
        <v>2</v>
      </c>
      <c r="W29">
        <f t="shared" si="14"/>
        <v>3</v>
      </c>
      <c r="X29">
        <f t="shared" si="14"/>
        <v>1</v>
      </c>
      <c r="Y29">
        <f t="shared" si="14"/>
        <v>2</v>
      </c>
      <c r="Z29">
        <f t="shared" si="14"/>
        <v>3</v>
      </c>
      <c r="AA29">
        <f t="shared" si="9"/>
        <v>33</v>
      </c>
    </row>
    <row r="30" spans="1:27" ht="12.75">
      <c r="A30">
        <f t="shared" si="7"/>
        <v>1997</v>
      </c>
      <c r="B30">
        <f aca="true" t="shared" si="15" ref="B30:Z30">IF(B9&lt;B$16,3,IF(B9&gt;B$18,1,2))</f>
        <v>2</v>
      </c>
      <c r="C30">
        <f t="shared" si="15"/>
        <v>3</v>
      </c>
      <c r="D30">
        <f t="shared" si="15"/>
        <v>3</v>
      </c>
      <c r="E30">
        <f t="shared" si="15"/>
        <v>1</v>
      </c>
      <c r="F30">
        <f t="shared" si="15"/>
        <v>2</v>
      </c>
      <c r="G30">
        <f t="shared" si="15"/>
        <v>2</v>
      </c>
      <c r="H30">
        <f t="shared" si="15"/>
        <v>2</v>
      </c>
      <c r="I30">
        <f t="shared" si="15"/>
        <v>2</v>
      </c>
      <c r="J30">
        <f t="shared" si="15"/>
        <v>2</v>
      </c>
      <c r="K30">
        <f t="shared" si="15"/>
        <v>3</v>
      </c>
      <c r="L30">
        <f t="shared" si="15"/>
        <v>3</v>
      </c>
      <c r="M30">
        <f t="shared" si="15"/>
        <v>1</v>
      </c>
      <c r="N30">
        <f t="shared" si="15"/>
        <v>3</v>
      </c>
      <c r="O30">
        <f t="shared" si="15"/>
        <v>3</v>
      </c>
      <c r="P30">
        <f t="shared" si="15"/>
        <v>1</v>
      </c>
      <c r="Q30">
        <f t="shared" si="15"/>
        <v>2</v>
      </c>
      <c r="R30">
        <f t="shared" si="15"/>
        <v>3</v>
      </c>
      <c r="S30">
        <f t="shared" si="15"/>
        <v>1</v>
      </c>
      <c r="T30">
        <f t="shared" si="15"/>
        <v>2</v>
      </c>
      <c r="U30">
        <f t="shared" si="15"/>
        <v>3</v>
      </c>
      <c r="V30">
        <f t="shared" si="15"/>
        <v>3</v>
      </c>
      <c r="W30">
        <f t="shared" si="15"/>
        <v>3</v>
      </c>
      <c r="X30">
        <f t="shared" si="15"/>
        <v>2</v>
      </c>
      <c r="Y30">
        <f t="shared" si="15"/>
        <v>1</v>
      </c>
      <c r="Z30">
        <f t="shared" si="15"/>
        <v>2</v>
      </c>
      <c r="AA30">
        <f t="shared" si="9"/>
        <v>152</v>
      </c>
    </row>
    <row r="31" spans="1:27" ht="12.75">
      <c r="A31">
        <f t="shared" si="7"/>
        <v>1998</v>
      </c>
      <c r="B31">
        <f aca="true" t="shared" si="16" ref="B31:Z31">IF(B10&lt;B$16,3,IF(B10&gt;B$18,1,2))</f>
        <v>2</v>
      </c>
      <c r="C31">
        <f t="shared" si="16"/>
        <v>2</v>
      </c>
      <c r="D31">
        <f t="shared" si="16"/>
        <v>2</v>
      </c>
      <c r="E31">
        <f t="shared" si="16"/>
        <v>2</v>
      </c>
      <c r="F31">
        <f t="shared" si="16"/>
        <v>3</v>
      </c>
      <c r="G31">
        <f t="shared" si="16"/>
        <v>3</v>
      </c>
      <c r="H31">
        <f t="shared" si="16"/>
        <v>2</v>
      </c>
      <c r="I31">
        <f t="shared" si="16"/>
        <v>3</v>
      </c>
      <c r="J31">
        <f t="shared" si="16"/>
        <v>3</v>
      </c>
      <c r="K31">
        <f t="shared" si="16"/>
        <v>1</v>
      </c>
      <c r="L31">
        <f t="shared" si="16"/>
        <v>2</v>
      </c>
      <c r="M31">
        <f t="shared" si="16"/>
        <v>3</v>
      </c>
      <c r="N31">
        <f t="shared" si="16"/>
        <v>2</v>
      </c>
      <c r="O31">
        <f t="shared" si="16"/>
        <v>2</v>
      </c>
      <c r="P31">
        <f t="shared" si="16"/>
        <v>3</v>
      </c>
      <c r="Q31">
        <f t="shared" si="16"/>
        <v>3</v>
      </c>
      <c r="R31">
        <f t="shared" si="16"/>
        <v>3</v>
      </c>
      <c r="S31">
        <f t="shared" si="16"/>
        <v>2</v>
      </c>
      <c r="T31">
        <f t="shared" si="16"/>
        <v>1</v>
      </c>
      <c r="U31">
        <f t="shared" si="16"/>
        <v>2</v>
      </c>
      <c r="V31">
        <f t="shared" si="16"/>
        <v>1</v>
      </c>
      <c r="W31">
        <f t="shared" si="16"/>
        <v>2</v>
      </c>
      <c r="X31">
        <f t="shared" si="16"/>
        <v>1</v>
      </c>
      <c r="Y31">
        <f t="shared" si="16"/>
        <v>3</v>
      </c>
      <c r="Z31">
        <f t="shared" si="16"/>
        <v>3</v>
      </c>
      <c r="AA31">
        <f t="shared" si="9"/>
        <v>54</v>
      </c>
    </row>
    <row r="32" spans="1:27" ht="12.75">
      <c r="A32">
        <f t="shared" si="7"/>
        <v>1999</v>
      </c>
      <c r="B32">
        <f aca="true" t="shared" si="17" ref="B32:Z32">IF(B11&lt;B$16,3,IF(B11&gt;B$18,1,2))</f>
        <v>3</v>
      </c>
      <c r="C32">
        <f t="shared" si="17"/>
        <v>2</v>
      </c>
      <c r="D32">
        <f t="shared" si="17"/>
        <v>3</v>
      </c>
      <c r="E32">
        <f t="shared" si="17"/>
        <v>3</v>
      </c>
      <c r="F32">
        <f t="shared" si="17"/>
        <v>1</v>
      </c>
      <c r="G32">
        <f t="shared" si="17"/>
        <v>1</v>
      </c>
      <c r="H32">
        <f t="shared" si="17"/>
        <v>3</v>
      </c>
      <c r="I32">
        <f t="shared" si="17"/>
        <v>1</v>
      </c>
      <c r="J32">
        <f t="shared" si="17"/>
        <v>2</v>
      </c>
      <c r="K32">
        <f t="shared" si="17"/>
        <v>3</v>
      </c>
      <c r="L32">
        <f t="shared" si="17"/>
        <v>3</v>
      </c>
      <c r="M32">
        <f t="shared" si="17"/>
        <v>3</v>
      </c>
      <c r="N32">
        <f t="shared" si="17"/>
        <v>2</v>
      </c>
      <c r="O32">
        <f t="shared" si="17"/>
        <v>1</v>
      </c>
      <c r="P32">
        <f t="shared" si="17"/>
        <v>2</v>
      </c>
      <c r="Q32">
        <f t="shared" si="17"/>
        <v>1</v>
      </c>
      <c r="R32">
        <f t="shared" si="17"/>
        <v>2</v>
      </c>
      <c r="S32">
        <f t="shared" si="17"/>
        <v>1</v>
      </c>
      <c r="T32">
        <f t="shared" si="17"/>
        <v>3</v>
      </c>
      <c r="U32">
        <f t="shared" si="17"/>
        <v>3</v>
      </c>
      <c r="V32">
        <f t="shared" si="17"/>
        <v>3</v>
      </c>
      <c r="W32">
        <f t="shared" si="17"/>
        <v>1</v>
      </c>
      <c r="X32">
        <f t="shared" si="17"/>
        <v>2</v>
      </c>
      <c r="Y32">
        <f t="shared" si="17"/>
        <v>2</v>
      </c>
      <c r="Z32">
        <f t="shared" si="17"/>
        <v>2</v>
      </c>
      <c r="AA32">
        <f t="shared" si="9"/>
        <v>83</v>
      </c>
    </row>
    <row r="33" spans="1:27" ht="12.75">
      <c r="A33">
        <f t="shared" si="7"/>
        <v>2000</v>
      </c>
      <c r="B33">
        <f aca="true" t="shared" si="18" ref="B33:Z33">IF(B12&lt;B$16,3,IF(B12&gt;B$18,1,2))</f>
        <v>1</v>
      </c>
      <c r="C33">
        <f t="shared" si="18"/>
        <v>3</v>
      </c>
      <c r="D33">
        <f t="shared" si="18"/>
        <v>2</v>
      </c>
      <c r="E33">
        <f t="shared" si="18"/>
        <v>1</v>
      </c>
      <c r="F33">
        <f t="shared" si="18"/>
        <v>3</v>
      </c>
      <c r="G33">
        <f t="shared" si="18"/>
        <v>3</v>
      </c>
      <c r="H33">
        <f t="shared" si="18"/>
        <v>3</v>
      </c>
      <c r="I33">
        <f t="shared" si="18"/>
        <v>2</v>
      </c>
      <c r="J33">
        <f t="shared" si="18"/>
        <v>1</v>
      </c>
      <c r="K33">
        <f t="shared" si="18"/>
        <v>2</v>
      </c>
      <c r="L33">
        <f t="shared" si="18"/>
        <v>1</v>
      </c>
      <c r="M33">
        <f t="shared" si="18"/>
        <v>2</v>
      </c>
      <c r="N33">
        <f t="shared" si="18"/>
        <v>1</v>
      </c>
      <c r="O33">
        <f t="shared" si="18"/>
        <v>3</v>
      </c>
      <c r="P33">
        <f t="shared" si="18"/>
        <v>2</v>
      </c>
      <c r="Q33">
        <f t="shared" si="18"/>
        <v>2</v>
      </c>
      <c r="R33">
        <f t="shared" si="18"/>
        <v>1</v>
      </c>
      <c r="S33">
        <f t="shared" si="18"/>
        <v>2</v>
      </c>
      <c r="T33">
        <f t="shared" si="18"/>
        <v>2</v>
      </c>
      <c r="U33">
        <f t="shared" si="18"/>
        <v>2</v>
      </c>
      <c r="V33">
        <f t="shared" si="18"/>
        <v>2</v>
      </c>
      <c r="W33">
        <f t="shared" si="18"/>
        <v>1</v>
      </c>
      <c r="X33">
        <f t="shared" si="18"/>
        <v>3</v>
      </c>
      <c r="Y33">
        <f t="shared" si="18"/>
        <v>3</v>
      </c>
      <c r="Z33">
        <f t="shared" si="18"/>
        <v>2</v>
      </c>
      <c r="AA33">
        <f t="shared" si="9"/>
        <v>140</v>
      </c>
    </row>
    <row r="36" ht="17.25">
      <c r="A36" s="7" t="s">
        <v>25</v>
      </c>
    </row>
    <row r="38" spans="1:2" ht="89.25">
      <c r="A38" s="8" t="s">
        <v>26</v>
      </c>
      <c r="B38" s="9" t="s">
        <v>27</v>
      </c>
    </row>
    <row r="39" spans="1:2" ht="38.25">
      <c r="A39" s="8" t="s">
        <v>28</v>
      </c>
      <c r="B39" s="9">
        <v>1125111</v>
      </c>
    </row>
    <row r="40" spans="1:2" ht="63.75">
      <c r="A40" s="8" t="s">
        <v>29</v>
      </c>
      <c r="B40" s="9">
        <v>11</v>
      </c>
    </row>
    <row r="41" spans="1:2" ht="76.5">
      <c r="A41" s="8" t="s">
        <v>30</v>
      </c>
      <c r="B41" s="9">
        <v>25</v>
      </c>
    </row>
    <row r="42" spans="1:2" ht="38.25">
      <c r="A42" s="8" t="s">
        <v>31</v>
      </c>
      <c r="B42" s="9">
        <v>3</v>
      </c>
    </row>
    <row r="43" spans="1:2" ht="51">
      <c r="A43" s="8" t="s">
        <v>32</v>
      </c>
      <c r="B43" s="9">
        <v>100</v>
      </c>
    </row>
    <row r="44" spans="1:2" ht="76.5">
      <c r="A44" s="8" t="s">
        <v>33</v>
      </c>
      <c r="B44" s="9" t="s">
        <v>34</v>
      </c>
    </row>
    <row r="46" spans="1:27" ht="38.25">
      <c r="A46" s="10" t="s">
        <v>35</v>
      </c>
      <c r="B46" s="14" t="s">
        <v>37</v>
      </c>
      <c r="C46" s="14" t="s">
        <v>38</v>
      </c>
      <c r="D46" s="14" t="s">
        <v>39</v>
      </c>
      <c r="E46" s="14" t="s">
        <v>40</v>
      </c>
      <c r="F46" s="14" t="s">
        <v>41</v>
      </c>
      <c r="G46" s="14" t="s">
        <v>42</v>
      </c>
      <c r="H46" s="14" t="s">
        <v>43</v>
      </c>
      <c r="I46" s="14" t="s">
        <v>44</v>
      </c>
      <c r="J46" s="14" t="s">
        <v>45</v>
      </c>
      <c r="K46" s="14" t="s">
        <v>46</v>
      </c>
      <c r="L46" s="14" t="s">
        <v>47</v>
      </c>
      <c r="M46" s="14" t="s">
        <v>48</v>
      </c>
      <c r="N46" s="14" t="s">
        <v>49</v>
      </c>
      <c r="O46" s="14" t="s">
        <v>50</v>
      </c>
      <c r="P46" s="14" t="s">
        <v>51</v>
      </c>
      <c r="Q46" s="14" t="s">
        <v>52</v>
      </c>
      <c r="R46" s="14" t="s">
        <v>53</v>
      </c>
      <c r="S46" s="14" t="s">
        <v>54</v>
      </c>
      <c r="T46" s="14" t="s">
        <v>55</v>
      </c>
      <c r="U46" s="14" t="s">
        <v>56</v>
      </c>
      <c r="V46" s="14" t="s">
        <v>57</v>
      </c>
      <c r="W46" s="14" t="s">
        <v>58</v>
      </c>
      <c r="X46" s="14" t="s">
        <v>59</v>
      </c>
      <c r="Y46" s="14" t="s">
        <v>60</v>
      </c>
      <c r="Z46" s="14" t="s">
        <v>61</v>
      </c>
      <c r="AA46" s="14" t="s">
        <v>62</v>
      </c>
    </row>
    <row r="47" spans="1:27" ht="38.25">
      <c r="A47" s="11" t="s">
        <v>36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>
      <c r="A48" s="8" t="s">
        <v>63</v>
      </c>
      <c r="B48" s="12">
        <v>2</v>
      </c>
      <c r="C48" s="12">
        <v>1</v>
      </c>
      <c r="D48" s="12">
        <v>1</v>
      </c>
      <c r="E48" s="12">
        <v>3</v>
      </c>
      <c r="F48" s="12">
        <v>2</v>
      </c>
      <c r="G48" s="12">
        <v>2</v>
      </c>
      <c r="H48" s="12">
        <v>1</v>
      </c>
      <c r="I48" s="12">
        <v>2</v>
      </c>
      <c r="J48" s="12">
        <v>3</v>
      </c>
      <c r="K48" s="12">
        <v>1</v>
      </c>
      <c r="L48" s="12">
        <v>3</v>
      </c>
      <c r="M48" s="12">
        <v>1</v>
      </c>
      <c r="N48" s="12">
        <v>1</v>
      </c>
      <c r="O48" s="12">
        <v>2</v>
      </c>
      <c r="P48" s="12">
        <v>3</v>
      </c>
      <c r="Q48" s="12">
        <v>3</v>
      </c>
      <c r="R48" s="12">
        <v>1</v>
      </c>
      <c r="S48" s="12">
        <v>2</v>
      </c>
      <c r="T48" s="12">
        <v>3</v>
      </c>
      <c r="U48" s="12">
        <v>2</v>
      </c>
      <c r="V48" s="12">
        <v>2</v>
      </c>
      <c r="W48" s="12">
        <v>2</v>
      </c>
      <c r="X48" s="12">
        <v>3</v>
      </c>
      <c r="Y48" s="12">
        <v>1</v>
      </c>
      <c r="Z48" s="12">
        <v>1</v>
      </c>
      <c r="AA48" s="12">
        <v>147</v>
      </c>
    </row>
    <row r="49" spans="1:27" ht="12.75">
      <c r="A49" s="8" t="s">
        <v>64</v>
      </c>
      <c r="B49" s="12">
        <v>2</v>
      </c>
      <c r="C49" s="12">
        <v>1</v>
      </c>
      <c r="D49" s="12">
        <v>2</v>
      </c>
      <c r="E49" s="12">
        <v>2</v>
      </c>
      <c r="F49" s="12">
        <v>1</v>
      </c>
      <c r="G49" s="12">
        <v>3</v>
      </c>
      <c r="H49" s="12">
        <v>1</v>
      </c>
      <c r="I49" s="12">
        <v>1</v>
      </c>
      <c r="J49" s="12">
        <v>2</v>
      </c>
      <c r="K49" s="12">
        <v>3</v>
      </c>
      <c r="L49" s="12">
        <v>2</v>
      </c>
      <c r="M49" s="12">
        <v>1</v>
      </c>
      <c r="N49" s="12">
        <v>2</v>
      </c>
      <c r="O49" s="12">
        <v>3</v>
      </c>
      <c r="P49" s="12">
        <v>2</v>
      </c>
      <c r="Q49" s="12">
        <v>2</v>
      </c>
      <c r="R49" s="12">
        <v>2</v>
      </c>
      <c r="S49" s="12">
        <v>3</v>
      </c>
      <c r="T49" s="12">
        <v>1</v>
      </c>
      <c r="U49" s="12">
        <v>1</v>
      </c>
      <c r="V49" s="12">
        <v>1</v>
      </c>
      <c r="W49" s="12">
        <v>3</v>
      </c>
      <c r="X49" s="12">
        <v>1</v>
      </c>
      <c r="Y49" s="12">
        <v>2</v>
      </c>
      <c r="Z49" s="12">
        <v>2</v>
      </c>
      <c r="AA49" s="12">
        <v>129</v>
      </c>
    </row>
    <row r="50" spans="1:27" ht="12.75">
      <c r="A50" s="8" t="s">
        <v>65</v>
      </c>
      <c r="B50" s="12">
        <v>3</v>
      </c>
      <c r="C50" s="12">
        <v>1</v>
      </c>
      <c r="D50" s="12">
        <v>1</v>
      </c>
      <c r="E50" s="12">
        <v>2</v>
      </c>
      <c r="F50" s="12">
        <v>3</v>
      </c>
      <c r="G50" s="12">
        <v>2</v>
      </c>
      <c r="H50" s="12">
        <v>1</v>
      </c>
      <c r="I50" s="12">
        <v>2</v>
      </c>
      <c r="J50" s="12">
        <v>3</v>
      </c>
      <c r="K50" s="12">
        <v>2</v>
      </c>
      <c r="L50" s="12">
        <v>2</v>
      </c>
      <c r="M50" s="12">
        <v>2</v>
      </c>
      <c r="N50" s="12">
        <v>3</v>
      </c>
      <c r="O50" s="12">
        <v>1</v>
      </c>
      <c r="P50" s="12">
        <v>1</v>
      </c>
      <c r="Q50" s="12">
        <v>1</v>
      </c>
      <c r="R50" s="12">
        <v>3</v>
      </c>
      <c r="S50" s="12">
        <v>1</v>
      </c>
      <c r="T50" s="12">
        <v>2</v>
      </c>
      <c r="U50" s="12">
        <v>2</v>
      </c>
      <c r="V50" s="12">
        <v>1</v>
      </c>
      <c r="W50" s="12">
        <v>2</v>
      </c>
      <c r="X50" s="12">
        <v>2</v>
      </c>
      <c r="Y50" s="12">
        <v>2</v>
      </c>
      <c r="Z50" s="12">
        <v>1</v>
      </c>
      <c r="AA50" s="12">
        <v>59</v>
      </c>
    </row>
    <row r="51" spans="1:27" ht="12.75">
      <c r="A51" s="8" t="s">
        <v>66</v>
      </c>
      <c r="B51" s="12">
        <v>3</v>
      </c>
      <c r="C51" s="12">
        <v>2</v>
      </c>
      <c r="D51" s="12">
        <v>2</v>
      </c>
      <c r="E51" s="12">
        <v>2</v>
      </c>
      <c r="F51" s="12">
        <v>2</v>
      </c>
      <c r="G51" s="12">
        <v>2</v>
      </c>
      <c r="H51" s="12">
        <v>2</v>
      </c>
      <c r="I51" s="12">
        <v>3</v>
      </c>
      <c r="J51" s="12">
        <v>1</v>
      </c>
      <c r="K51" s="12">
        <v>1</v>
      </c>
      <c r="L51" s="12">
        <v>1</v>
      </c>
      <c r="M51" s="12">
        <v>3</v>
      </c>
      <c r="N51" s="12">
        <v>1</v>
      </c>
      <c r="O51" s="12">
        <v>2</v>
      </c>
      <c r="P51" s="12">
        <v>2</v>
      </c>
      <c r="Q51" s="12">
        <v>1</v>
      </c>
      <c r="R51" s="12">
        <v>2</v>
      </c>
      <c r="S51" s="12">
        <v>2</v>
      </c>
      <c r="T51" s="12">
        <v>2</v>
      </c>
      <c r="U51" s="12">
        <v>1</v>
      </c>
      <c r="V51" s="12">
        <v>2</v>
      </c>
      <c r="W51" s="12">
        <v>2</v>
      </c>
      <c r="X51" s="12">
        <v>3</v>
      </c>
      <c r="Y51" s="12">
        <v>1</v>
      </c>
      <c r="Z51" s="12">
        <v>2</v>
      </c>
      <c r="AA51" s="12">
        <v>114</v>
      </c>
    </row>
    <row r="52" spans="1:27" ht="12.75">
      <c r="A52" s="8" t="s">
        <v>67</v>
      </c>
      <c r="B52" s="12">
        <v>2</v>
      </c>
      <c r="C52" s="12">
        <v>2</v>
      </c>
      <c r="D52" s="12">
        <v>3</v>
      </c>
      <c r="E52" s="12">
        <v>1</v>
      </c>
      <c r="F52" s="12">
        <v>1</v>
      </c>
      <c r="G52" s="12">
        <v>1</v>
      </c>
      <c r="H52" s="12">
        <v>3</v>
      </c>
      <c r="I52" s="12">
        <v>1</v>
      </c>
      <c r="J52" s="12">
        <v>2</v>
      </c>
      <c r="K52" s="12">
        <v>2</v>
      </c>
      <c r="L52" s="12">
        <v>1</v>
      </c>
      <c r="M52" s="12">
        <v>2</v>
      </c>
      <c r="N52" s="12">
        <v>2</v>
      </c>
      <c r="O52" s="12">
        <v>2</v>
      </c>
      <c r="P52" s="12">
        <v>1</v>
      </c>
      <c r="Q52" s="12">
        <v>2</v>
      </c>
      <c r="R52" s="12">
        <v>2</v>
      </c>
      <c r="S52" s="12">
        <v>3</v>
      </c>
      <c r="T52" s="12">
        <v>1</v>
      </c>
      <c r="U52" s="12">
        <v>2</v>
      </c>
      <c r="V52" s="12">
        <v>2</v>
      </c>
      <c r="W52" s="12">
        <v>2</v>
      </c>
      <c r="X52" s="12">
        <v>2</v>
      </c>
      <c r="Y52" s="12">
        <v>2</v>
      </c>
      <c r="Z52" s="12">
        <v>3</v>
      </c>
      <c r="AA52" s="12">
        <v>34</v>
      </c>
    </row>
    <row r="53" spans="1:27" ht="12.75">
      <c r="A53" s="8" t="s">
        <v>68</v>
      </c>
      <c r="B53" s="12">
        <v>1</v>
      </c>
      <c r="C53" s="12">
        <v>3</v>
      </c>
      <c r="D53" s="12">
        <v>1</v>
      </c>
      <c r="E53" s="12">
        <v>2</v>
      </c>
      <c r="F53" s="12">
        <v>2</v>
      </c>
      <c r="G53" s="12">
        <v>1</v>
      </c>
      <c r="H53" s="12">
        <v>2</v>
      </c>
      <c r="I53" s="12">
        <v>2</v>
      </c>
      <c r="J53" s="12">
        <v>2</v>
      </c>
      <c r="K53" s="12">
        <v>2</v>
      </c>
      <c r="L53" s="12">
        <v>2</v>
      </c>
      <c r="M53" s="12">
        <v>2</v>
      </c>
      <c r="N53" s="12">
        <v>3</v>
      </c>
      <c r="O53" s="12">
        <v>1</v>
      </c>
      <c r="P53" s="12">
        <v>2</v>
      </c>
      <c r="Q53" s="12">
        <v>2</v>
      </c>
      <c r="R53" s="12">
        <v>2</v>
      </c>
      <c r="S53" s="12">
        <v>2</v>
      </c>
      <c r="T53" s="12">
        <v>2</v>
      </c>
      <c r="U53" s="12">
        <v>3</v>
      </c>
      <c r="V53" s="12">
        <v>3</v>
      </c>
      <c r="W53" s="12">
        <v>1</v>
      </c>
      <c r="X53" s="12">
        <v>2</v>
      </c>
      <c r="Y53" s="12">
        <v>3</v>
      </c>
      <c r="Z53" s="12">
        <v>1</v>
      </c>
      <c r="AA53" s="12">
        <v>121</v>
      </c>
    </row>
    <row r="54" spans="1:27" ht="12.75">
      <c r="A54" s="8" t="s">
        <v>69</v>
      </c>
      <c r="B54" s="12">
        <v>1</v>
      </c>
      <c r="C54" s="12">
        <v>2</v>
      </c>
      <c r="D54" s="12">
        <v>2</v>
      </c>
      <c r="E54" s="12">
        <v>2</v>
      </c>
      <c r="F54" s="12">
        <v>2</v>
      </c>
      <c r="G54" s="12">
        <v>2</v>
      </c>
      <c r="H54" s="12">
        <v>2</v>
      </c>
      <c r="I54" s="12">
        <v>3</v>
      </c>
      <c r="J54" s="12">
        <v>1</v>
      </c>
      <c r="K54" s="12">
        <v>2</v>
      </c>
      <c r="L54" s="12">
        <v>2</v>
      </c>
      <c r="M54" s="12">
        <v>2</v>
      </c>
      <c r="N54" s="12">
        <v>2</v>
      </c>
      <c r="O54" s="12">
        <v>2</v>
      </c>
      <c r="P54" s="12">
        <v>3</v>
      </c>
      <c r="Q54" s="12">
        <v>3</v>
      </c>
      <c r="R54" s="12">
        <v>1</v>
      </c>
      <c r="S54" s="12">
        <v>3</v>
      </c>
      <c r="T54" s="12">
        <v>3</v>
      </c>
      <c r="U54" s="12">
        <v>1</v>
      </c>
      <c r="V54" s="12">
        <v>2</v>
      </c>
      <c r="W54" s="12">
        <v>3</v>
      </c>
      <c r="X54" s="12">
        <v>1</v>
      </c>
      <c r="Y54" s="12">
        <v>2</v>
      </c>
      <c r="Z54" s="12">
        <v>3</v>
      </c>
      <c r="AA54" s="12">
        <v>33</v>
      </c>
    </row>
    <row r="55" spans="1:27" ht="12.75">
      <c r="A55" s="8" t="s">
        <v>70</v>
      </c>
      <c r="B55" s="12">
        <v>2</v>
      </c>
      <c r="C55" s="12">
        <v>3</v>
      </c>
      <c r="D55" s="12">
        <v>3</v>
      </c>
      <c r="E55" s="12">
        <v>1</v>
      </c>
      <c r="F55" s="12">
        <v>2</v>
      </c>
      <c r="G55" s="12">
        <v>2</v>
      </c>
      <c r="H55" s="12">
        <v>2</v>
      </c>
      <c r="I55" s="12">
        <v>2</v>
      </c>
      <c r="J55" s="12">
        <v>2</v>
      </c>
      <c r="K55" s="12">
        <v>3</v>
      </c>
      <c r="L55" s="12">
        <v>3</v>
      </c>
      <c r="M55" s="12">
        <v>1</v>
      </c>
      <c r="N55" s="12">
        <v>3</v>
      </c>
      <c r="O55" s="12">
        <v>3</v>
      </c>
      <c r="P55" s="12">
        <v>1</v>
      </c>
      <c r="Q55" s="12">
        <v>2</v>
      </c>
      <c r="R55" s="12">
        <v>3</v>
      </c>
      <c r="S55" s="12">
        <v>1</v>
      </c>
      <c r="T55" s="12">
        <v>2</v>
      </c>
      <c r="U55" s="12">
        <v>3</v>
      </c>
      <c r="V55" s="12">
        <v>3</v>
      </c>
      <c r="W55" s="12">
        <v>3</v>
      </c>
      <c r="X55" s="12">
        <v>2</v>
      </c>
      <c r="Y55" s="12">
        <v>1</v>
      </c>
      <c r="Z55" s="12">
        <v>2</v>
      </c>
      <c r="AA55" s="12">
        <v>152</v>
      </c>
    </row>
    <row r="56" spans="1:27" ht="12.75">
      <c r="A56" s="8" t="s">
        <v>71</v>
      </c>
      <c r="B56" s="12">
        <v>2</v>
      </c>
      <c r="C56" s="12">
        <v>2</v>
      </c>
      <c r="D56" s="12">
        <v>2</v>
      </c>
      <c r="E56" s="12">
        <v>2</v>
      </c>
      <c r="F56" s="12">
        <v>3</v>
      </c>
      <c r="G56" s="12">
        <v>3</v>
      </c>
      <c r="H56" s="12">
        <v>2</v>
      </c>
      <c r="I56" s="12">
        <v>3</v>
      </c>
      <c r="J56" s="12">
        <v>3</v>
      </c>
      <c r="K56" s="12">
        <v>1</v>
      </c>
      <c r="L56" s="12">
        <v>2</v>
      </c>
      <c r="M56" s="12">
        <v>3</v>
      </c>
      <c r="N56" s="12">
        <v>2</v>
      </c>
      <c r="O56" s="12">
        <v>2</v>
      </c>
      <c r="P56" s="12">
        <v>3</v>
      </c>
      <c r="Q56" s="12">
        <v>3</v>
      </c>
      <c r="R56" s="12">
        <v>3</v>
      </c>
      <c r="S56" s="12">
        <v>2</v>
      </c>
      <c r="T56" s="12">
        <v>1</v>
      </c>
      <c r="U56" s="12">
        <v>2</v>
      </c>
      <c r="V56" s="12">
        <v>1</v>
      </c>
      <c r="W56" s="12">
        <v>2</v>
      </c>
      <c r="X56" s="12">
        <v>1</v>
      </c>
      <c r="Y56" s="12">
        <v>3</v>
      </c>
      <c r="Z56" s="12">
        <v>3</v>
      </c>
      <c r="AA56" s="12">
        <v>54</v>
      </c>
    </row>
    <row r="57" spans="1:27" ht="12.75">
      <c r="A57" s="8" t="s">
        <v>72</v>
      </c>
      <c r="B57" s="12">
        <v>3</v>
      </c>
      <c r="C57" s="12">
        <v>2</v>
      </c>
      <c r="D57" s="12">
        <v>3</v>
      </c>
      <c r="E57" s="12">
        <v>3</v>
      </c>
      <c r="F57" s="12">
        <v>1</v>
      </c>
      <c r="G57" s="12">
        <v>1</v>
      </c>
      <c r="H57" s="12">
        <v>3</v>
      </c>
      <c r="I57" s="12">
        <v>1</v>
      </c>
      <c r="J57" s="12">
        <v>2</v>
      </c>
      <c r="K57" s="12">
        <v>3</v>
      </c>
      <c r="L57" s="12">
        <v>3</v>
      </c>
      <c r="M57" s="12">
        <v>3</v>
      </c>
      <c r="N57" s="12">
        <v>2</v>
      </c>
      <c r="O57" s="12">
        <v>1</v>
      </c>
      <c r="P57" s="12">
        <v>2</v>
      </c>
      <c r="Q57" s="12">
        <v>1</v>
      </c>
      <c r="R57" s="12">
        <v>2</v>
      </c>
      <c r="S57" s="12">
        <v>1</v>
      </c>
      <c r="T57" s="12">
        <v>3</v>
      </c>
      <c r="U57" s="12">
        <v>3</v>
      </c>
      <c r="V57" s="12">
        <v>3</v>
      </c>
      <c r="W57" s="12">
        <v>1</v>
      </c>
      <c r="X57" s="12">
        <v>2</v>
      </c>
      <c r="Y57" s="12">
        <v>2</v>
      </c>
      <c r="Z57" s="12">
        <v>2</v>
      </c>
      <c r="AA57" s="12">
        <v>83</v>
      </c>
    </row>
    <row r="58" spans="1:27" ht="12.75">
      <c r="A58" s="8" t="s">
        <v>73</v>
      </c>
      <c r="B58" s="12">
        <v>1</v>
      </c>
      <c r="C58" s="12">
        <v>3</v>
      </c>
      <c r="D58" s="12">
        <v>2</v>
      </c>
      <c r="E58" s="12">
        <v>1</v>
      </c>
      <c r="F58" s="12">
        <v>3</v>
      </c>
      <c r="G58" s="12">
        <v>3</v>
      </c>
      <c r="H58" s="12">
        <v>3</v>
      </c>
      <c r="I58" s="12">
        <v>2</v>
      </c>
      <c r="J58" s="12">
        <v>1</v>
      </c>
      <c r="K58" s="12">
        <v>2</v>
      </c>
      <c r="L58" s="12">
        <v>1</v>
      </c>
      <c r="M58" s="12">
        <v>2</v>
      </c>
      <c r="N58" s="12">
        <v>1</v>
      </c>
      <c r="O58" s="12">
        <v>3</v>
      </c>
      <c r="P58" s="12">
        <v>2</v>
      </c>
      <c r="Q58" s="12">
        <v>2</v>
      </c>
      <c r="R58" s="12">
        <v>1</v>
      </c>
      <c r="S58" s="12">
        <v>2</v>
      </c>
      <c r="T58" s="12">
        <v>2</v>
      </c>
      <c r="U58" s="12">
        <v>2</v>
      </c>
      <c r="V58" s="12">
        <v>2</v>
      </c>
      <c r="W58" s="12">
        <v>1</v>
      </c>
      <c r="X58" s="12">
        <v>3</v>
      </c>
      <c r="Y58" s="12">
        <v>3</v>
      </c>
      <c r="Z58" s="12">
        <v>2</v>
      </c>
      <c r="AA58" s="12">
        <v>140</v>
      </c>
    </row>
    <row r="59" spans="1:26" ht="38.25">
      <c r="A59" s="10" t="s">
        <v>74</v>
      </c>
      <c r="B59" s="14" t="s">
        <v>37</v>
      </c>
      <c r="C59" s="14" t="s">
        <v>38</v>
      </c>
      <c r="D59" s="14" t="s">
        <v>39</v>
      </c>
      <c r="E59" s="14" t="s">
        <v>40</v>
      </c>
      <c r="F59" s="14" t="s">
        <v>41</v>
      </c>
      <c r="G59" s="14" t="s">
        <v>42</v>
      </c>
      <c r="H59" s="14" t="s">
        <v>43</v>
      </c>
      <c r="I59" s="14" t="s">
        <v>44</v>
      </c>
      <c r="J59" s="14" t="s">
        <v>45</v>
      </c>
      <c r="K59" s="14" t="s">
        <v>46</v>
      </c>
      <c r="L59" s="14" t="s">
        <v>47</v>
      </c>
      <c r="M59" s="14" t="s">
        <v>48</v>
      </c>
      <c r="N59" s="14" t="s">
        <v>49</v>
      </c>
      <c r="O59" s="14" t="s">
        <v>50</v>
      </c>
      <c r="P59" s="14" t="s">
        <v>51</v>
      </c>
      <c r="Q59" s="14" t="s">
        <v>52</v>
      </c>
      <c r="R59" s="14" t="s">
        <v>53</v>
      </c>
      <c r="S59" s="14" t="s">
        <v>54</v>
      </c>
      <c r="T59" s="14" t="s">
        <v>55</v>
      </c>
      <c r="U59" s="14" t="s">
        <v>56</v>
      </c>
      <c r="V59" s="14" t="s">
        <v>57</v>
      </c>
      <c r="W59" s="14" t="s">
        <v>58</v>
      </c>
      <c r="X59" s="14" t="s">
        <v>59</v>
      </c>
      <c r="Y59" s="14" t="s">
        <v>60</v>
      </c>
      <c r="Z59" s="14" t="s">
        <v>61</v>
      </c>
    </row>
    <row r="60" spans="1:26" ht="38.25">
      <c r="A60" s="11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63.75">
      <c r="A61" s="8" t="s">
        <v>75</v>
      </c>
      <c r="B61" s="12" t="s">
        <v>76</v>
      </c>
      <c r="C61" s="12" t="s">
        <v>77</v>
      </c>
      <c r="D61" s="12" t="s">
        <v>78</v>
      </c>
      <c r="E61" s="12" t="s">
        <v>76</v>
      </c>
      <c r="F61" s="12" t="s">
        <v>76</v>
      </c>
      <c r="G61" s="12" t="s">
        <v>76</v>
      </c>
      <c r="H61" s="12" t="s">
        <v>76</v>
      </c>
      <c r="I61" s="12" t="s">
        <v>76</v>
      </c>
      <c r="J61" s="12" t="s">
        <v>76</v>
      </c>
      <c r="K61" s="12" t="s">
        <v>79</v>
      </c>
      <c r="L61" s="12" t="s">
        <v>76</v>
      </c>
      <c r="M61" s="12" t="s">
        <v>80</v>
      </c>
      <c r="N61" s="12" t="s">
        <v>81</v>
      </c>
      <c r="O61" s="12" t="s">
        <v>76</v>
      </c>
      <c r="P61" s="12" t="s">
        <v>76</v>
      </c>
      <c r="Q61" s="12" t="s">
        <v>82</v>
      </c>
      <c r="R61" s="12" t="s">
        <v>76</v>
      </c>
      <c r="S61" s="12" t="s">
        <v>76</v>
      </c>
      <c r="T61" s="12" t="s">
        <v>76</v>
      </c>
      <c r="U61" s="12" t="s">
        <v>83</v>
      </c>
      <c r="V61" s="12" t="s">
        <v>76</v>
      </c>
      <c r="W61" s="12" t="s">
        <v>76</v>
      </c>
      <c r="X61" s="12" t="s">
        <v>76</v>
      </c>
      <c r="Y61" s="12" t="s">
        <v>84</v>
      </c>
      <c r="Z61" s="12" t="s">
        <v>76</v>
      </c>
    </row>
    <row r="62" spans="1:26" ht="51">
      <c r="A62" s="8" t="s">
        <v>85</v>
      </c>
      <c r="B62" s="12" t="s">
        <v>86</v>
      </c>
      <c r="C62" s="12" t="s">
        <v>76</v>
      </c>
      <c r="D62" s="12" t="s">
        <v>87</v>
      </c>
      <c r="E62" s="12" t="s">
        <v>76</v>
      </c>
      <c r="F62" s="12" t="s">
        <v>88</v>
      </c>
      <c r="G62" s="12" t="s">
        <v>76</v>
      </c>
      <c r="H62" s="12" t="s">
        <v>76</v>
      </c>
      <c r="I62" s="12" t="s">
        <v>89</v>
      </c>
      <c r="J62" s="12" t="s">
        <v>76</v>
      </c>
      <c r="K62" s="12" t="s">
        <v>76</v>
      </c>
      <c r="L62" s="12" t="s">
        <v>76</v>
      </c>
      <c r="M62" s="12" t="s">
        <v>76</v>
      </c>
      <c r="N62" s="12" t="s">
        <v>76</v>
      </c>
      <c r="O62" s="12" t="s">
        <v>90</v>
      </c>
      <c r="P62" s="12" t="s">
        <v>89</v>
      </c>
      <c r="Q62" s="12" t="s">
        <v>76</v>
      </c>
      <c r="R62" s="12" t="s">
        <v>91</v>
      </c>
      <c r="S62" s="12" t="s">
        <v>76</v>
      </c>
      <c r="T62" s="12" t="s">
        <v>76</v>
      </c>
      <c r="U62" s="12" t="s">
        <v>76</v>
      </c>
      <c r="V62" s="12" t="s">
        <v>76</v>
      </c>
      <c r="W62" s="12" t="s">
        <v>76</v>
      </c>
      <c r="X62" s="12" t="s">
        <v>76</v>
      </c>
      <c r="Y62" s="12" t="s">
        <v>76</v>
      </c>
      <c r="Z62" s="12" t="s">
        <v>92</v>
      </c>
    </row>
    <row r="63" spans="1:26" ht="76.5">
      <c r="A63" s="8" t="s">
        <v>93</v>
      </c>
      <c r="B63" s="12" t="s">
        <v>76</v>
      </c>
      <c r="C63" s="12" t="s">
        <v>94</v>
      </c>
      <c r="D63" s="12" t="s">
        <v>76</v>
      </c>
      <c r="E63" s="12" t="s">
        <v>95</v>
      </c>
      <c r="F63" s="12" t="s">
        <v>76</v>
      </c>
      <c r="G63" s="12" t="s">
        <v>96</v>
      </c>
      <c r="H63" s="12" t="s">
        <v>76</v>
      </c>
      <c r="I63" s="12" t="s">
        <v>76</v>
      </c>
      <c r="J63" s="12" t="s">
        <v>76</v>
      </c>
      <c r="K63" s="12" t="s">
        <v>76</v>
      </c>
      <c r="L63" s="12" t="s">
        <v>97</v>
      </c>
      <c r="M63" s="12" t="s">
        <v>76</v>
      </c>
      <c r="N63" s="12" t="s">
        <v>76</v>
      </c>
      <c r="O63" s="12" t="s">
        <v>76</v>
      </c>
      <c r="P63" s="12" t="s">
        <v>76</v>
      </c>
      <c r="Q63" s="12" t="s">
        <v>76</v>
      </c>
      <c r="R63" s="12" t="s">
        <v>76</v>
      </c>
      <c r="S63" s="12" t="s">
        <v>76</v>
      </c>
      <c r="T63" s="12" t="s">
        <v>76</v>
      </c>
      <c r="U63" s="12" t="s">
        <v>76</v>
      </c>
      <c r="V63" s="12" t="s">
        <v>76</v>
      </c>
      <c r="W63" s="12" t="s">
        <v>76</v>
      </c>
      <c r="X63" s="12" t="s">
        <v>76</v>
      </c>
      <c r="Y63" s="12" t="s">
        <v>76</v>
      </c>
      <c r="Z63" s="12" t="s">
        <v>76</v>
      </c>
    </row>
    <row r="64" spans="1:26" ht="38.25">
      <c r="A64" s="10" t="s">
        <v>74</v>
      </c>
      <c r="B64" s="14" t="s">
        <v>37</v>
      </c>
      <c r="C64" s="14" t="s">
        <v>38</v>
      </c>
      <c r="D64" s="14" t="s">
        <v>39</v>
      </c>
      <c r="E64" s="14" t="s">
        <v>40</v>
      </c>
      <c r="F64" s="14" t="s">
        <v>41</v>
      </c>
      <c r="G64" s="14" t="s">
        <v>42</v>
      </c>
      <c r="H64" s="14" t="s">
        <v>43</v>
      </c>
      <c r="I64" s="14" t="s">
        <v>44</v>
      </c>
      <c r="J64" s="14" t="s">
        <v>45</v>
      </c>
      <c r="K64" s="14" t="s">
        <v>46</v>
      </c>
      <c r="L64" s="14" t="s">
        <v>47</v>
      </c>
      <c r="M64" s="14" t="s">
        <v>48</v>
      </c>
      <c r="N64" s="14" t="s">
        <v>49</v>
      </c>
      <c r="O64" s="14" t="s">
        <v>50</v>
      </c>
      <c r="P64" s="14" t="s">
        <v>51</v>
      </c>
      <c r="Q64" s="14" t="s">
        <v>52</v>
      </c>
      <c r="R64" s="14" t="s">
        <v>53</v>
      </c>
      <c r="S64" s="14" t="s">
        <v>54</v>
      </c>
      <c r="T64" s="14" t="s">
        <v>55</v>
      </c>
      <c r="U64" s="14" t="s">
        <v>56</v>
      </c>
      <c r="V64" s="14" t="s">
        <v>57</v>
      </c>
      <c r="W64" s="14" t="s">
        <v>58</v>
      </c>
      <c r="X64" s="14" t="s">
        <v>59</v>
      </c>
      <c r="Y64" s="14" t="s">
        <v>60</v>
      </c>
      <c r="Z64" s="14" t="s">
        <v>61</v>
      </c>
    </row>
    <row r="65" spans="1:26" ht="38.25">
      <c r="A65" s="11" t="s">
        <v>36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8">
        <v>1</v>
      </c>
      <c r="B66" s="13">
        <v>0</v>
      </c>
      <c r="C66" s="13">
        <v>2.5</v>
      </c>
      <c r="D66" s="13">
        <v>8.5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1.5</v>
      </c>
      <c r="L66" s="13">
        <v>0</v>
      </c>
      <c r="M66" s="13">
        <v>35</v>
      </c>
      <c r="N66" s="13">
        <v>10.5</v>
      </c>
      <c r="O66" s="13">
        <v>0</v>
      </c>
      <c r="P66" s="13">
        <v>0</v>
      </c>
      <c r="Q66" s="13">
        <v>21</v>
      </c>
      <c r="R66" s="13">
        <v>0</v>
      </c>
      <c r="S66" s="13">
        <v>0</v>
      </c>
      <c r="T66" s="13">
        <v>0</v>
      </c>
      <c r="U66" s="13">
        <v>7.5</v>
      </c>
      <c r="V66" s="13">
        <v>0</v>
      </c>
      <c r="W66" s="13">
        <v>0</v>
      </c>
      <c r="X66" s="13">
        <v>0</v>
      </c>
      <c r="Y66" s="13">
        <v>7.5</v>
      </c>
      <c r="Z66" s="13">
        <v>0</v>
      </c>
    </row>
    <row r="67" spans="1:26" ht="12.75">
      <c r="A67" s="8">
        <v>2</v>
      </c>
      <c r="B67" s="13">
        <v>17</v>
      </c>
      <c r="C67" s="13">
        <v>0</v>
      </c>
      <c r="D67" s="13">
        <v>10</v>
      </c>
      <c r="E67" s="13">
        <v>0</v>
      </c>
      <c r="F67" s="13">
        <v>6.5</v>
      </c>
      <c r="G67" s="13">
        <v>0</v>
      </c>
      <c r="H67" s="13">
        <v>0</v>
      </c>
      <c r="I67" s="13">
        <v>27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9</v>
      </c>
      <c r="P67" s="13">
        <v>27</v>
      </c>
      <c r="Q67" s="13">
        <v>0</v>
      </c>
      <c r="R67" s="13">
        <v>8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5.5</v>
      </c>
    </row>
    <row r="68" spans="1:26" ht="12.75">
      <c r="A68" s="8">
        <v>3</v>
      </c>
      <c r="B68" s="13">
        <v>0</v>
      </c>
      <c r="C68" s="13">
        <v>44</v>
      </c>
      <c r="D68" s="13">
        <v>0</v>
      </c>
      <c r="E68" s="13">
        <v>12.5</v>
      </c>
      <c r="F68" s="13">
        <v>0</v>
      </c>
      <c r="G68" s="13">
        <v>16.5</v>
      </c>
      <c r="H68" s="13">
        <v>0</v>
      </c>
      <c r="I68" s="13">
        <v>0</v>
      </c>
      <c r="J68" s="13">
        <v>0</v>
      </c>
      <c r="K68" s="13">
        <v>0</v>
      </c>
      <c r="L68" s="13">
        <v>9.5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</row>
    <row r="69" spans="1:26" ht="12.75">
      <c r="A69" s="10"/>
      <c r="B69" s="16">
        <v>2</v>
      </c>
      <c r="C69" s="16">
        <v>3</v>
      </c>
      <c r="D69" s="16">
        <v>4</v>
      </c>
      <c r="E69" s="16">
        <v>5</v>
      </c>
      <c r="F69" s="16">
        <v>6</v>
      </c>
      <c r="G69" s="16">
        <v>7</v>
      </c>
      <c r="H69" s="16">
        <v>8</v>
      </c>
      <c r="I69" s="16">
        <v>9</v>
      </c>
      <c r="J69" s="16">
        <v>10</v>
      </c>
      <c r="K69" s="16">
        <v>11</v>
      </c>
      <c r="L69" s="16">
        <v>12</v>
      </c>
      <c r="M69" s="16">
        <v>13</v>
      </c>
      <c r="N69" s="16">
        <v>14</v>
      </c>
      <c r="O69" s="16">
        <v>15</v>
      </c>
      <c r="P69" s="16">
        <v>16</v>
      </c>
      <c r="Q69" s="16">
        <v>17</v>
      </c>
      <c r="R69" s="16">
        <v>18</v>
      </c>
      <c r="S69" s="16">
        <v>19</v>
      </c>
      <c r="T69" s="16">
        <v>20</v>
      </c>
      <c r="U69" s="16">
        <v>21</v>
      </c>
      <c r="V69" s="16">
        <v>22</v>
      </c>
      <c r="W69" s="16">
        <v>23</v>
      </c>
      <c r="X69" s="16">
        <v>24</v>
      </c>
      <c r="Y69" s="16">
        <v>25</v>
      </c>
      <c r="Z69" s="16">
        <v>26</v>
      </c>
    </row>
    <row r="70" spans="1:26" ht="12.75">
      <c r="A70" s="10" t="s">
        <v>14</v>
      </c>
      <c r="B70" s="16">
        <f>'my-x'!B33</f>
        <v>1</v>
      </c>
      <c r="C70" s="16">
        <f>'my-x'!C33</f>
        <v>3</v>
      </c>
      <c r="D70" s="16">
        <f>'my-x'!D33</f>
        <v>2</v>
      </c>
      <c r="E70" s="16">
        <f>'my-x'!E33</f>
        <v>1</v>
      </c>
      <c r="F70" s="16">
        <f>'my-x'!F33</f>
        <v>3</v>
      </c>
      <c r="G70" s="16">
        <f>'my-x'!G33</f>
        <v>3</v>
      </c>
      <c r="H70" s="16">
        <f>'my-x'!H33</f>
        <v>3</v>
      </c>
      <c r="I70" s="16">
        <f>'my-x'!I33</f>
        <v>2</v>
      </c>
      <c r="J70" s="16">
        <f>'my-x'!J33</f>
        <v>1</v>
      </c>
      <c r="K70" s="16">
        <f>'my-x'!K33</f>
        <v>2</v>
      </c>
      <c r="L70" s="16">
        <f>'my-x'!L33</f>
        <v>1</v>
      </c>
      <c r="M70" s="16">
        <f>'my-x'!M33</f>
        <v>2</v>
      </c>
      <c r="N70" s="16">
        <f>'my-x'!N33</f>
        <v>1</v>
      </c>
      <c r="O70" s="16">
        <f>'my-x'!O33</f>
        <v>3</v>
      </c>
      <c r="P70" s="16">
        <f>'my-x'!P33</f>
        <v>2</v>
      </c>
      <c r="Q70" s="16">
        <f>'my-x'!Q33</f>
        <v>2</v>
      </c>
      <c r="R70" s="16">
        <f>'my-x'!R33</f>
        <v>1</v>
      </c>
      <c r="S70" s="16">
        <f>'my-x'!S33</f>
        <v>2</v>
      </c>
      <c r="T70" s="16">
        <f>'my-x'!T33</f>
        <v>2</v>
      </c>
      <c r="U70" s="16">
        <f>'my-x'!U33</f>
        <v>2</v>
      </c>
      <c r="V70" s="16">
        <f>'my-x'!V33</f>
        <v>2</v>
      </c>
      <c r="W70" s="16">
        <f>'my-x'!W33</f>
        <v>1</v>
      </c>
      <c r="X70" s="16">
        <f>'my-x'!X33</f>
        <v>3</v>
      </c>
      <c r="Y70" s="16">
        <f>'my-x'!Y33</f>
        <v>3</v>
      </c>
      <c r="Z70" s="16">
        <f>'my-x'!Z33</f>
        <v>2</v>
      </c>
    </row>
    <row r="71" spans="1:26" ht="12.75">
      <c r="A71" s="10"/>
      <c r="B71" s="16">
        <f>VLOOKUP(B70,$A$66:$Z$68,B69,0)</f>
        <v>0</v>
      </c>
      <c r="C71" s="16">
        <f aca="true" t="shared" si="19" ref="C71:Z71">VLOOKUP(C70,$A$66:$Z$68,C69,0)</f>
        <v>44</v>
      </c>
      <c r="D71" s="16">
        <f t="shared" si="19"/>
        <v>10</v>
      </c>
      <c r="E71" s="16">
        <f t="shared" si="19"/>
        <v>0</v>
      </c>
      <c r="F71" s="16">
        <f t="shared" si="19"/>
        <v>0</v>
      </c>
      <c r="G71" s="16">
        <f t="shared" si="19"/>
        <v>16.5</v>
      </c>
      <c r="H71" s="16">
        <f t="shared" si="19"/>
        <v>0</v>
      </c>
      <c r="I71" s="16">
        <f t="shared" si="19"/>
        <v>27</v>
      </c>
      <c r="J71" s="16">
        <f t="shared" si="19"/>
        <v>0</v>
      </c>
      <c r="K71" s="16">
        <f t="shared" si="19"/>
        <v>0</v>
      </c>
      <c r="L71" s="16">
        <f t="shared" si="19"/>
        <v>0</v>
      </c>
      <c r="M71" s="16">
        <f t="shared" si="19"/>
        <v>0</v>
      </c>
      <c r="N71" s="16">
        <f t="shared" si="19"/>
        <v>10.5</v>
      </c>
      <c r="O71" s="16">
        <f t="shared" si="19"/>
        <v>0</v>
      </c>
      <c r="P71" s="16">
        <f t="shared" si="19"/>
        <v>27</v>
      </c>
      <c r="Q71" s="16">
        <f t="shared" si="19"/>
        <v>0</v>
      </c>
      <c r="R71" s="16">
        <f t="shared" si="19"/>
        <v>0</v>
      </c>
      <c r="S71" s="16">
        <f t="shared" si="19"/>
        <v>0</v>
      </c>
      <c r="T71" s="16">
        <f t="shared" si="19"/>
        <v>0</v>
      </c>
      <c r="U71" s="16">
        <f t="shared" si="19"/>
        <v>0</v>
      </c>
      <c r="V71" s="16">
        <f t="shared" si="19"/>
        <v>0</v>
      </c>
      <c r="W71" s="16">
        <f t="shared" si="19"/>
        <v>0</v>
      </c>
      <c r="X71" s="16">
        <f t="shared" si="19"/>
        <v>0</v>
      </c>
      <c r="Y71" s="16">
        <f t="shared" si="19"/>
        <v>0</v>
      </c>
      <c r="Z71" s="16">
        <f t="shared" si="19"/>
        <v>5.5</v>
      </c>
    </row>
    <row r="72" spans="1:26" ht="12.75">
      <c r="A72" s="1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30" ht="38.25" customHeight="1">
      <c r="A73" s="14" t="s">
        <v>98</v>
      </c>
      <c r="B73" s="14" t="s">
        <v>37</v>
      </c>
      <c r="C73" s="14" t="s">
        <v>38</v>
      </c>
      <c r="D73" s="14" t="s">
        <v>39</v>
      </c>
      <c r="E73" s="14" t="s">
        <v>40</v>
      </c>
      <c r="F73" s="14" t="s">
        <v>41</v>
      </c>
      <c r="G73" s="14" t="s">
        <v>42</v>
      </c>
      <c r="H73" s="14" t="s">
        <v>43</v>
      </c>
      <c r="I73" s="14" t="s">
        <v>44</v>
      </c>
      <c r="J73" s="14" t="s">
        <v>45</v>
      </c>
      <c r="K73" s="14" t="s">
        <v>46</v>
      </c>
      <c r="L73" s="14" t="s">
        <v>47</v>
      </c>
      <c r="M73" s="14" t="s">
        <v>48</v>
      </c>
      <c r="N73" s="14" t="s">
        <v>49</v>
      </c>
      <c r="O73" s="14" t="s">
        <v>50</v>
      </c>
      <c r="P73" s="14" t="s">
        <v>51</v>
      </c>
      <c r="Q73" s="14" t="s">
        <v>52</v>
      </c>
      <c r="R73" s="14" t="s">
        <v>53</v>
      </c>
      <c r="S73" s="14" t="s">
        <v>54</v>
      </c>
      <c r="T73" s="14" t="s">
        <v>55</v>
      </c>
      <c r="U73" s="14" t="s">
        <v>56</v>
      </c>
      <c r="V73" s="14" t="s">
        <v>57</v>
      </c>
      <c r="W73" s="14" t="s">
        <v>58</v>
      </c>
      <c r="X73" s="14" t="s">
        <v>59</v>
      </c>
      <c r="Y73" s="14" t="s">
        <v>60</v>
      </c>
      <c r="Z73" s="14" t="s">
        <v>61</v>
      </c>
      <c r="AA73" s="14" t="s">
        <v>99</v>
      </c>
      <c r="AB73" s="14" t="s">
        <v>24</v>
      </c>
      <c r="AC73" s="10" t="s">
        <v>100</v>
      </c>
      <c r="AD73" s="10" t="s">
        <v>102</v>
      </c>
    </row>
    <row r="74" spans="1:30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1" t="s">
        <v>101</v>
      </c>
      <c r="AD74" s="11" t="s">
        <v>138</v>
      </c>
    </row>
    <row r="75" spans="1:30" ht="25.5">
      <c r="A75" s="8" t="s">
        <v>63</v>
      </c>
      <c r="B75" s="12" t="s">
        <v>103</v>
      </c>
      <c r="C75" s="12" t="s">
        <v>104</v>
      </c>
      <c r="D75" s="12" t="s">
        <v>105</v>
      </c>
      <c r="E75" s="12" t="s">
        <v>106</v>
      </c>
      <c r="F75" s="12" t="s">
        <v>107</v>
      </c>
      <c r="G75" s="12" t="s">
        <v>108</v>
      </c>
      <c r="H75" s="12" t="s">
        <v>108</v>
      </c>
      <c r="I75" s="12" t="s">
        <v>109</v>
      </c>
      <c r="J75" s="12" t="s">
        <v>108</v>
      </c>
      <c r="K75" s="12" t="s">
        <v>110</v>
      </c>
      <c r="L75" s="12" t="s">
        <v>111</v>
      </c>
      <c r="M75" s="12" t="s">
        <v>112</v>
      </c>
      <c r="N75" s="12" t="s">
        <v>113</v>
      </c>
      <c r="O75" s="12" t="s">
        <v>114</v>
      </c>
      <c r="P75" s="12" t="s">
        <v>108</v>
      </c>
      <c r="Q75" s="12" t="s">
        <v>108</v>
      </c>
      <c r="R75" s="12" t="s">
        <v>108</v>
      </c>
      <c r="S75" s="12" t="s">
        <v>108</v>
      </c>
      <c r="T75" s="12" t="s">
        <v>108</v>
      </c>
      <c r="U75" s="12" t="s">
        <v>108</v>
      </c>
      <c r="V75" s="12" t="s">
        <v>108</v>
      </c>
      <c r="W75" s="12" t="s">
        <v>108</v>
      </c>
      <c r="X75" s="12" t="s">
        <v>108</v>
      </c>
      <c r="Y75" s="12" t="s">
        <v>115</v>
      </c>
      <c r="Z75" s="12" t="s">
        <v>108</v>
      </c>
      <c r="AA75" s="12" t="s">
        <v>116</v>
      </c>
      <c r="AB75" s="12" t="s">
        <v>116</v>
      </c>
      <c r="AC75" s="12" t="s">
        <v>108</v>
      </c>
      <c r="AD75" s="12" t="s">
        <v>108</v>
      </c>
    </row>
    <row r="76" spans="1:30" ht="12.75">
      <c r="A76" s="8" t="s">
        <v>64</v>
      </c>
      <c r="B76" s="12" t="s">
        <v>103</v>
      </c>
      <c r="C76" s="12" t="s">
        <v>104</v>
      </c>
      <c r="D76" s="12" t="s">
        <v>117</v>
      </c>
      <c r="E76" s="12" t="s">
        <v>108</v>
      </c>
      <c r="F76" s="12" t="s">
        <v>108</v>
      </c>
      <c r="G76" s="12" t="s">
        <v>118</v>
      </c>
      <c r="H76" s="12" t="s">
        <v>108</v>
      </c>
      <c r="I76" s="12" t="s">
        <v>108</v>
      </c>
      <c r="J76" s="12" t="s">
        <v>108</v>
      </c>
      <c r="K76" s="12" t="s">
        <v>108</v>
      </c>
      <c r="L76" s="12" t="s">
        <v>108</v>
      </c>
      <c r="M76" s="12" t="s">
        <v>112</v>
      </c>
      <c r="N76" s="12" t="s">
        <v>108</v>
      </c>
      <c r="O76" s="12" t="s">
        <v>108</v>
      </c>
      <c r="P76" s="12" t="s">
        <v>109</v>
      </c>
      <c r="Q76" s="12" t="s">
        <v>108</v>
      </c>
      <c r="R76" s="12" t="s">
        <v>119</v>
      </c>
      <c r="S76" s="12" t="s">
        <v>108</v>
      </c>
      <c r="T76" s="12" t="s">
        <v>108</v>
      </c>
      <c r="U76" s="12" t="s">
        <v>115</v>
      </c>
      <c r="V76" s="12" t="s">
        <v>108</v>
      </c>
      <c r="W76" s="12" t="s">
        <v>108</v>
      </c>
      <c r="X76" s="12" t="s">
        <v>108</v>
      </c>
      <c r="Y76" s="12" t="s">
        <v>108</v>
      </c>
      <c r="Z76" s="12" t="s">
        <v>120</v>
      </c>
      <c r="AA76" s="12" t="s">
        <v>121</v>
      </c>
      <c r="AB76" s="12" t="s">
        <v>121</v>
      </c>
      <c r="AC76" s="12" t="s">
        <v>108</v>
      </c>
      <c r="AD76" s="12" t="s">
        <v>108</v>
      </c>
    </row>
    <row r="77" spans="1:30" ht="12.75">
      <c r="A77" s="8" t="s">
        <v>65</v>
      </c>
      <c r="B77" s="12" t="s">
        <v>108</v>
      </c>
      <c r="C77" s="12" t="s">
        <v>104</v>
      </c>
      <c r="D77" s="12" t="s">
        <v>105</v>
      </c>
      <c r="E77" s="12" t="s">
        <v>108</v>
      </c>
      <c r="F77" s="12" t="s">
        <v>108</v>
      </c>
      <c r="G77" s="12" t="s">
        <v>108</v>
      </c>
      <c r="H77" s="12" t="s">
        <v>108</v>
      </c>
      <c r="I77" s="12" t="s">
        <v>109</v>
      </c>
      <c r="J77" s="12" t="s">
        <v>108</v>
      </c>
      <c r="K77" s="12" t="s">
        <v>108</v>
      </c>
      <c r="L77" s="12" t="s">
        <v>108</v>
      </c>
      <c r="M77" s="12" t="s">
        <v>108</v>
      </c>
      <c r="N77" s="12" t="s">
        <v>108</v>
      </c>
      <c r="O77" s="12" t="s">
        <v>108</v>
      </c>
      <c r="P77" s="12" t="s">
        <v>108</v>
      </c>
      <c r="Q77" s="12" t="s">
        <v>122</v>
      </c>
      <c r="R77" s="12" t="s">
        <v>108</v>
      </c>
      <c r="S77" s="12" t="s">
        <v>108</v>
      </c>
      <c r="T77" s="12" t="s">
        <v>108</v>
      </c>
      <c r="U77" s="12" t="s">
        <v>108</v>
      </c>
      <c r="V77" s="12" t="s">
        <v>108</v>
      </c>
      <c r="W77" s="12" t="s">
        <v>108</v>
      </c>
      <c r="X77" s="12" t="s">
        <v>108</v>
      </c>
      <c r="Y77" s="12" t="s">
        <v>108</v>
      </c>
      <c r="Z77" s="12" t="s">
        <v>108</v>
      </c>
      <c r="AA77" s="12" t="s">
        <v>123</v>
      </c>
      <c r="AB77" s="12" t="s">
        <v>123</v>
      </c>
      <c r="AC77" s="12" t="s">
        <v>108</v>
      </c>
      <c r="AD77" s="12" t="s">
        <v>108</v>
      </c>
    </row>
    <row r="78" spans="1:30" ht="12.75">
      <c r="A78" s="8" t="s">
        <v>66</v>
      </c>
      <c r="B78" s="12" t="s">
        <v>108</v>
      </c>
      <c r="C78" s="12" t="s">
        <v>108</v>
      </c>
      <c r="D78" s="12" t="s">
        <v>117</v>
      </c>
      <c r="E78" s="12" t="s">
        <v>108</v>
      </c>
      <c r="F78" s="12" t="s">
        <v>107</v>
      </c>
      <c r="G78" s="12" t="s">
        <v>108</v>
      </c>
      <c r="H78" s="12" t="s">
        <v>108</v>
      </c>
      <c r="I78" s="12" t="s">
        <v>108</v>
      </c>
      <c r="J78" s="12" t="s">
        <v>108</v>
      </c>
      <c r="K78" s="12" t="s">
        <v>110</v>
      </c>
      <c r="L78" s="12" t="s">
        <v>108</v>
      </c>
      <c r="M78" s="12" t="s">
        <v>108</v>
      </c>
      <c r="N78" s="12" t="s">
        <v>113</v>
      </c>
      <c r="O78" s="12" t="s">
        <v>114</v>
      </c>
      <c r="P78" s="12" t="s">
        <v>109</v>
      </c>
      <c r="Q78" s="12" t="s">
        <v>122</v>
      </c>
      <c r="R78" s="12" t="s">
        <v>119</v>
      </c>
      <c r="S78" s="12" t="s">
        <v>108</v>
      </c>
      <c r="T78" s="12" t="s">
        <v>108</v>
      </c>
      <c r="U78" s="12" t="s">
        <v>115</v>
      </c>
      <c r="V78" s="12" t="s">
        <v>108</v>
      </c>
      <c r="W78" s="12" t="s">
        <v>108</v>
      </c>
      <c r="X78" s="12" t="s">
        <v>108</v>
      </c>
      <c r="Y78" s="12" t="s">
        <v>115</v>
      </c>
      <c r="Z78" s="12" t="s">
        <v>120</v>
      </c>
      <c r="AA78" s="12" t="s">
        <v>124</v>
      </c>
      <c r="AB78" s="12" t="s">
        <v>124</v>
      </c>
      <c r="AC78" s="12" t="s">
        <v>108</v>
      </c>
      <c r="AD78" s="12" t="s">
        <v>108</v>
      </c>
    </row>
    <row r="79" spans="1:30" ht="12.75">
      <c r="A79" s="8" t="s">
        <v>67</v>
      </c>
      <c r="B79" s="12" t="s">
        <v>103</v>
      </c>
      <c r="C79" s="12" t="s">
        <v>108</v>
      </c>
      <c r="D79" s="12" t="s">
        <v>108</v>
      </c>
      <c r="E79" s="12" t="s">
        <v>108</v>
      </c>
      <c r="F79" s="12" t="s">
        <v>108</v>
      </c>
      <c r="G79" s="12" t="s">
        <v>108</v>
      </c>
      <c r="H79" s="12" t="s">
        <v>108</v>
      </c>
      <c r="I79" s="12" t="s">
        <v>108</v>
      </c>
      <c r="J79" s="12" t="s">
        <v>108</v>
      </c>
      <c r="K79" s="12" t="s">
        <v>108</v>
      </c>
      <c r="L79" s="12" t="s">
        <v>108</v>
      </c>
      <c r="M79" s="12" t="s">
        <v>108</v>
      </c>
      <c r="N79" s="12" t="s">
        <v>108</v>
      </c>
      <c r="O79" s="12" t="s">
        <v>114</v>
      </c>
      <c r="P79" s="12" t="s">
        <v>108</v>
      </c>
      <c r="Q79" s="12" t="s">
        <v>108</v>
      </c>
      <c r="R79" s="12" t="s">
        <v>119</v>
      </c>
      <c r="S79" s="12" t="s">
        <v>108</v>
      </c>
      <c r="T79" s="12" t="s">
        <v>108</v>
      </c>
      <c r="U79" s="12" t="s">
        <v>108</v>
      </c>
      <c r="V79" s="12" t="s">
        <v>108</v>
      </c>
      <c r="W79" s="12" t="s">
        <v>108</v>
      </c>
      <c r="X79" s="12" t="s">
        <v>108</v>
      </c>
      <c r="Y79" s="12" t="s">
        <v>108</v>
      </c>
      <c r="Z79" s="12" t="s">
        <v>108</v>
      </c>
      <c r="AA79" s="12" t="s">
        <v>125</v>
      </c>
      <c r="AB79" s="12" t="s">
        <v>125</v>
      </c>
      <c r="AC79" s="12" t="s">
        <v>108</v>
      </c>
      <c r="AD79" s="12" t="s">
        <v>108</v>
      </c>
    </row>
    <row r="80" spans="1:30" ht="12.75">
      <c r="A80" s="8" t="s">
        <v>68</v>
      </c>
      <c r="B80" s="12" t="s">
        <v>108</v>
      </c>
      <c r="C80" s="12" t="s">
        <v>126</v>
      </c>
      <c r="D80" s="12" t="s">
        <v>105</v>
      </c>
      <c r="E80" s="12" t="s">
        <v>108</v>
      </c>
      <c r="F80" s="12" t="s">
        <v>107</v>
      </c>
      <c r="G80" s="12" t="s">
        <v>108</v>
      </c>
      <c r="H80" s="12" t="s">
        <v>108</v>
      </c>
      <c r="I80" s="12" t="s">
        <v>109</v>
      </c>
      <c r="J80" s="12" t="s">
        <v>108</v>
      </c>
      <c r="K80" s="12" t="s">
        <v>108</v>
      </c>
      <c r="L80" s="12" t="s">
        <v>108</v>
      </c>
      <c r="M80" s="12" t="s">
        <v>108</v>
      </c>
      <c r="N80" s="12" t="s">
        <v>108</v>
      </c>
      <c r="O80" s="12" t="s">
        <v>108</v>
      </c>
      <c r="P80" s="12" t="s">
        <v>109</v>
      </c>
      <c r="Q80" s="12" t="s">
        <v>108</v>
      </c>
      <c r="R80" s="12" t="s">
        <v>119</v>
      </c>
      <c r="S80" s="12" t="s">
        <v>108</v>
      </c>
      <c r="T80" s="12" t="s">
        <v>108</v>
      </c>
      <c r="U80" s="12" t="s">
        <v>108</v>
      </c>
      <c r="V80" s="12" t="s">
        <v>108</v>
      </c>
      <c r="W80" s="12" t="s">
        <v>108</v>
      </c>
      <c r="X80" s="12" t="s">
        <v>108</v>
      </c>
      <c r="Y80" s="12" t="s">
        <v>108</v>
      </c>
      <c r="Z80" s="12" t="s">
        <v>108</v>
      </c>
      <c r="AA80" s="12" t="s">
        <v>127</v>
      </c>
      <c r="AB80" s="12" t="s">
        <v>127</v>
      </c>
      <c r="AC80" s="12" t="s">
        <v>108</v>
      </c>
      <c r="AD80" s="12" t="s">
        <v>108</v>
      </c>
    </row>
    <row r="81" spans="1:30" ht="12.75">
      <c r="A81" s="8" t="s">
        <v>69</v>
      </c>
      <c r="B81" s="12" t="s">
        <v>108</v>
      </c>
      <c r="C81" s="12" t="s">
        <v>108</v>
      </c>
      <c r="D81" s="12" t="s">
        <v>117</v>
      </c>
      <c r="E81" s="12" t="s">
        <v>108</v>
      </c>
      <c r="F81" s="12" t="s">
        <v>107</v>
      </c>
      <c r="G81" s="12" t="s">
        <v>108</v>
      </c>
      <c r="H81" s="12" t="s">
        <v>108</v>
      </c>
      <c r="I81" s="12" t="s">
        <v>108</v>
      </c>
      <c r="J81" s="12" t="s">
        <v>108</v>
      </c>
      <c r="K81" s="12" t="s">
        <v>108</v>
      </c>
      <c r="L81" s="12" t="s">
        <v>108</v>
      </c>
      <c r="M81" s="12" t="s">
        <v>108</v>
      </c>
      <c r="N81" s="12" t="s">
        <v>108</v>
      </c>
      <c r="O81" s="12" t="s">
        <v>114</v>
      </c>
      <c r="P81" s="12" t="s">
        <v>108</v>
      </c>
      <c r="Q81" s="12" t="s">
        <v>108</v>
      </c>
      <c r="R81" s="12" t="s">
        <v>108</v>
      </c>
      <c r="S81" s="12" t="s">
        <v>108</v>
      </c>
      <c r="T81" s="12" t="s">
        <v>108</v>
      </c>
      <c r="U81" s="12" t="s">
        <v>115</v>
      </c>
      <c r="V81" s="12" t="s">
        <v>108</v>
      </c>
      <c r="W81" s="12" t="s">
        <v>108</v>
      </c>
      <c r="X81" s="12" t="s">
        <v>108</v>
      </c>
      <c r="Y81" s="12" t="s">
        <v>108</v>
      </c>
      <c r="Z81" s="12" t="s">
        <v>108</v>
      </c>
      <c r="AA81" s="12" t="s">
        <v>128</v>
      </c>
      <c r="AB81" s="12" t="s">
        <v>128</v>
      </c>
      <c r="AC81" s="12" t="s">
        <v>108</v>
      </c>
      <c r="AD81" s="12" t="s">
        <v>108</v>
      </c>
    </row>
    <row r="82" spans="1:30" ht="12.75">
      <c r="A82" s="8" t="s">
        <v>70</v>
      </c>
      <c r="B82" s="12" t="s">
        <v>103</v>
      </c>
      <c r="C82" s="12" t="s">
        <v>126</v>
      </c>
      <c r="D82" s="12" t="s">
        <v>108</v>
      </c>
      <c r="E82" s="12" t="s">
        <v>108</v>
      </c>
      <c r="F82" s="12" t="s">
        <v>107</v>
      </c>
      <c r="G82" s="12" t="s">
        <v>108</v>
      </c>
      <c r="H82" s="12" t="s">
        <v>108</v>
      </c>
      <c r="I82" s="12" t="s">
        <v>109</v>
      </c>
      <c r="J82" s="12" t="s">
        <v>108</v>
      </c>
      <c r="K82" s="12" t="s">
        <v>108</v>
      </c>
      <c r="L82" s="12" t="s">
        <v>111</v>
      </c>
      <c r="M82" s="12" t="s">
        <v>112</v>
      </c>
      <c r="N82" s="12" t="s">
        <v>108</v>
      </c>
      <c r="O82" s="12" t="s">
        <v>108</v>
      </c>
      <c r="P82" s="12" t="s">
        <v>108</v>
      </c>
      <c r="Q82" s="12" t="s">
        <v>108</v>
      </c>
      <c r="R82" s="12" t="s">
        <v>108</v>
      </c>
      <c r="S82" s="12" t="s">
        <v>108</v>
      </c>
      <c r="T82" s="12" t="s">
        <v>108</v>
      </c>
      <c r="U82" s="12" t="s">
        <v>108</v>
      </c>
      <c r="V82" s="12" t="s">
        <v>108</v>
      </c>
      <c r="W82" s="12" t="s">
        <v>108</v>
      </c>
      <c r="X82" s="12" t="s">
        <v>108</v>
      </c>
      <c r="Y82" s="12" t="s">
        <v>115</v>
      </c>
      <c r="Z82" s="12" t="s">
        <v>120</v>
      </c>
      <c r="AA82" s="12" t="s">
        <v>129</v>
      </c>
      <c r="AB82" s="12" t="s">
        <v>129</v>
      </c>
      <c r="AC82" s="12" t="s">
        <v>108</v>
      </c>
      <c r="AD82" s="12" t="s">
        <v>108</v>
      </c>
    </row>
    <row r="83" spans="1:30" ht="12.75">
      <c r="A83" s="8" t="s">
        <v>71</v>
      </c>
      <c r="B83" s="12" t="s">
        <v>103</v>
      </c>
      <c r="C83" s="12" t="s">
        <v>108</v>
      </c>
      <c r="D83" s="12" t="s">
        <v>117</v>
      </c>
      <c r="E83" s="12" t="s">
        <v>108</v>
      </c>
      <c r="F83" s="12" t="s">
        <v>108</v>
      </c>
      <c r="G83" s="12" t="s">
        <v>118</v>
      </c>
      <c r="H83" s="12" t="s">
        <v>108</v>
      </c>
      <c r="I83" s="12" t="s">
        <v>108</v>
      </c>
      <c r="J83" s="12" t="s">
        <v>108</v>
      </c>
      <c r="K83" s="12" t="s">
        <v>110</v>
      </c>
      <c r="L83" s="12" t="s">
        <v>108</v>
      </c>
      <c r="M83" s="12" t="s">
        <v>108</v>
      </c>
      <c r="N83" s="12" t="s">
        <v>108</v>
      </c>
      <c r="O83" s="12" t="s">
        <v>114</v>
      </c>
      <c r="P83" s="12" t="s">
        <v>108</v>
      </c>
      <c r="Q83" s="12" t="s">
        <v>108</v>
      </c>
      <c r="R83" s="12" t="s">
        <v>108</v>
      </c>
      <c r="S83" s="12" t="s">
        <v>108</v>
      </c>
      <c r="T83" s="12" t="s">
        <v>108</v>
      </c>
      <c r="U83" s="12" t="s">
        <v>108</v>
      </c>
      <c r="V83" s="12" t="s">
        <v>108</v>
      </c>
      <c r="W83" s="12" t="s">
        <v>108</v>
      </c>
      <c r="X83" s="12" t="s">
        <v>108</v>
      </c>
      <c r="Y83" s="12" t="s">
        <v>108</v>
      </c>
      <c r="Z83" s="12" t="s">
        <v>108</v>
      </c>
      <c r="AA83" s="12" t="s">
        <v>130</v>
      </c>
      <c r="AB83" s="12" t="s">
        <v>130</v>
      </c>
      <c r="AC83" s="12" t="s">
        <v>108</v>
      </c>
      <c r="AD83" s="12" t="s">
        <v>108</v>
      </c>
    </row>
    <row r="84" spans="1:30" ht="25.5">
      <c r="A84" s="8" t="s">
        <v>72</v>
      </c>
      <c r="B84" s="12" t="s">
        <v>108</v>
      </c>
      <c r="C84" s="12" t="s">
        <v>108</v>
      </c>
      <c r="D84" s="12" t="s">
        <v>108</v>
      </c>
      <c r="E84" s="12" t="s">
        <v>106</v>
      </c>
      <c r="F84" s="12" t="s">
        <v>108</v>
      </c>
      <c r="G84" s="12" t="s">
        <v>108</v>
      </c>
      <c r="H84" s="12" t="s">
        <v>108</v>
      </c>
      <c r="I84" s="12" t="s">
        <v>108</v>
      </c>
      <c r="J84" s="12" t="s">
        <v>108</v>
      </c>
      <c r="K84" s="12" t="s">
        <v>108</v>
      </c>
      <c r="L84" s="12" t="s">
        <v>111</v>
      </c>
      <c r="M84" s="12" t="s">
        <v>108</v>
      </c>
      <c r="N84" s="12" t="s">
        <v>108</v>
      </c>
      <c r="O84" s="12" t="s">
        <v>108</v>
      </c>
      <c r="P84" s="12" t="s">
        <v>109</v>
      </c>
      <c r="Q84" s="12" t="s">
        <v>122</v>
      </c>
      <c r="R84" s="12" t="s">
        <v>119</v>
      </c>
      <c r="S84" s="12" t="s">
        <v>108</v>
      </c>
      <c r="T84" s="12" t="s">
        <v>108</v>
      </c>
      <c r="U84" s="12" t="s">
        <v>108</v>
      </c>
      <c r="V84" s="12" t="s">
        <v>108</v>
      </c>
      <c r="W84" s="12" t="s">
        <v>108</v>
      </c>
      <c r="X84" s="12" t="s">
        <v>108</v>
      </c>
      <c r="Y84" s="12" t="s">
        <v>108</v>
      </c>
      <c r="Z84" s="12" t="s">
        <v>120</v>
      </c>
      <c r="AA84" s="12" t="s">
        <v>131</v>
      </c>
      <c r="AB84" s="12" t="s">
        <v>132</v>
      </c>
      <c r="AC84" s="12" t="s">
        <v>133</v>
      </c>
      <c r="AD84" s="12" t="s">
        <v>134</v>
      </c>
    </row>
    <row r="85" spans="1:30" ht="25.5">
      <c r="A85" s="8" t="s">
        <v>73</v>
      </c>
      <c r="B85" s="12" t="s">
        <v>108</v>
      </c>
      <c r="C85" s="12" t="s">
        <v>126</v>
      </c>
      <c r="D85" s="12" t="s">
        <v>117</v>
      </c>
      <c r="E85" s="12" t="s">
        <v>108</v>
      </c>
      <c r="F85" s="12" t="s">
        <v>108</v>
      </c>
      <c r="G85" s="12" t="s">
        <v>118</v>
      </c>
      <c r="H85" s="12" t="s">
        <v>108</v>
      </c>
      <c r="I85" s="12" t="s">
        <v>109</v>
      </c>
      <c r="J85" s="12" t="s">
        <v>108</v>
      </c>
      <c r="K85" s="12" t="s">
        <v>108</v>
      </c>
      <c r="L85" s="12" t="s">
        <v>108</v>
      </c>
      <c r="M85" s="12" t="s">
        <v>108</v>
      </c>
      <c r="N85" s="12" t="s">
        <v>113</v>
      </c>
      <c r="O85" s="12" t="s">
        <v>108</v>
      </c>
      <c r="P85" s="12" t="s">
        <v>109</v>
      </c>
      <c r="Q85" s="12" t="s">
        <v>108</v>
      </c>
      <c r="R85" s="12" t="s">
        <v>108</v>
      </c>
      <c r="S85" s="12" t="s">
        <v>108</v>
      </c>
      <c r="T85" s="12" t="s">
        <v>108</v>
      </c>
      <c r="U85" s="12" t="s">
        <v>108</v>
      </c>
      <c r="V85" s="12" t="s">
        <v>108</v>
      </c>
      <c r="W85" s="12" t="s">
        <v>108</v>
      </c>
      <c r="X85" s="12" t="s">
        <v>108</v>
      </c>
      <c r="Y85" s="12" t="s">
        <v>108</v>
      </c>
      <c r="Z85" s="12" t="s">
        <v>120</v>
      </c>
      <c r="AA85" s="12" t="s">
        <v>135</v>
      </c>
      <c r="AB85" s="12" t="s">
        <v>136</v>
      </c>
      <c r="AC85" s="12" t="s">
        <v>133</v>
      </c>
      <c r="AD85" s="12" t="s">
        <v>137</v>
      </c>
    </row>
  </sheetData>
  <sheetProtection/>
  <mergeCells count="104">
    <mergeCell ref="B46:B47"/>
    <mergeCell ref="C46:C47"/>
    <mergeCell ref="D46:D47"/>
    <mergeCell ref="E46:E47"/>
    <mergeCell ref="J46:J47"/>
    <mergeCell ref="K46:K47"/>
    <mergeCell ref="L46:L47"/>
    <mergeCell ref="M46:M47"/>
    <mergeCell ref="F46:F47"/>
    <mergeCell ref="G46:G47"/>
    <mergeCell ref="H46:H47"/>
    <mergeCell ref="I46:I47"/>
    <mergeCell ref="H59:H60"/>
    <mergeCell ref="I59:I60"/>
    <mergeCell ref="V46:V47"/>
    <mergeCell ref="W46:W47"/>
    <mergeCell ref="X46:X47"/>
    <mergeCell ref="Y46:Y47"/>
    <mergeCell ref="R46:R47"/>
    <mergeCell ref="S46:S47"/>
    <mergeCell ref="T46:T47"/>
    <mergeCell ref="U46:U47"/>
    <mergeCell ref="B59:B60"/>
    <mergeCell ref="C59:C60"/>
    <mergeCell ref="D59:D60"/>
    <mergeCell ref="E59:E60"/>
    <mergeCell ref="F59:F60"/>
    <mergeCell ref="G59:G60"/>
    <mergeCell ref="J59:J60"/>
    <mergeCell ref="K59:K60"/>
    <mergeCell ref="L59:L60"/>
    <mergeCell ref="M59:M60"/>
    <mergeCell ref="Z46:Z47"/>
    <mergeCell ref="AA46:AA47"/>
    <mergeCell ref="N46:N47"/>
    <mergeCell ref="O46:O47"/>
    <mergeCell ref="P46:P47"/>
    <mergeCell ref="Q46:Q47"/>
    <mergeCell ref="X59:X60"/>
    <mergeCell ref="Y59:Y60"/>
    <mergeCell ref="R59:R60"/>
    <mergeCell ref="S59:S60"/>
    <mergeCell ref="T59:T60"/>
    <mergeCell ref="U59:U60"/>
    <mergeCell ref="G64:G65"/>
    <mergeCell ref="H64:H65"/>
    <mergeCell ref="I64:I65"/>
    <mergeCell ref="J64:J65"/>
    <mergeCell ref="V59:V60"/>
    <mergeCell ref="W59:W60"/>
    <mergeCell ref="N59:N60"/>
    <mergeCell ref="O59:O60"/>
    <mergeCell ref="P59:P60"/>
    <mergeCell ref="Q59:Q60"/>
    <mergeCell ref="K64:K65"/>
    <mergeCell ref="L64:L65"/>
    <mergeCell ref="M64:M65"/>
    <mergeCell ref="N64:N65"/>
    <mergeCell ref="Z59:Z60"/>
    <mergeCell ref="B64:B65"/>
    <mergeCell ref="C64:C65"/>
    <mergeCell ref="D64:D65"/>
    <mergeCell ref="E64:E65"/>
    <mergeCell ref="F64:F65"/>
    <mergeCell ref="Y64:Y65"/>
    <mergeCell ref="Z64:Z65"/>
    <mergeCell ref="S64:S65"/>
    <mergeCell ref="T64:T65"/>
    <mergeCell ref="U64:U65"/>
    <mergeCell ref="V64:V65"/>
    <mergeCell ref="A73:A74"/>
    <mergeCell ref="B73:B74"/>
    <mergeCell ref="C73:C74"/>
    <mergeCell ref="D73:D74"/>
    <mergeCell ref="W64:W65"/>
    <mergeCell ref="X64:X65"/>
    <mergeCell ref="O64:O65"/>
    <mergeCell ref="P64:P65"/>
    <mergeCell ref="Q64:Q65"/>
    <mergeCell ref="R64:R65"/>
    <mergeCell ref="I73:I74"/>
    <mergeCell ref="J73:J74"/>
    <mergeCell ref="K73:K74"/>
    <mergeCell ref="L73:L74"/>
    <mergeCell ref="E73:E74"/>
    <mergeCell ref="F73:F74"/>
    <mergeCell ref="G73:G74"/>
    <mergeCell ref="H73:H74"/>
    <mergeCell ref="Q73:Q74"/>
    <mergeCell ref="R73:R74"/>
    <mergeCell ref="S73:S74"/>
    <mergeCell ref="T73:T74"/>
    <mergeCell ref="M73:M74"/>
    <mergeCell ref="N73:N74"/>
    <mergeCell ref="O73:O74"/>
    <mergeCell ref="P73:P74"/>
    <mergeCell ref="Y73:Y74"/>
    <mergeCell ref="Z73:Z74"/>
    <mergeCell ref="AA73:AA74"/>
    <mergeCell ref="AB73:AB74"/>
    <mergeCell ref="U73:U74"/>
    <mergeCell ref="V73:V74"/>
    <mergeCell ref="W73:W74"/>
    <mergeCell ref="X73:X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PageLayoutView="0" workbookViewId="0" topLeftCell="A36">
      <selection activeCell="B55" sqref="B55"/>
    </sheetView>
  </sheetViews>
  <sheetFormatPr defaultColWidth="9.140625" defaultRowHeight="12.75"/>
  <sheetData>
    <row r="1" ht="17.25">
      <c r="A1" s="7" t="s">
        <v>139</v>
      </c>
    </row>
    <row r="3" spans="1:2" ht="38.25">
      <c r="A3" s="17" t="s">
        <v>140</v>
      </c>
      <c r="B3" s="18" t="s">
        <v>27</v>
      </c>
    </row>
    <row r="4" spans="1:2" ht="12.75">
      <c r="A4" s="17" t="s">
        <v>141</v>
      </c>
      <c r="B4" s="18" t="s">
        <v>142</v>
      </c>
    </row>
    <row r="5" spans="1:2" ht="38.25">
      <c r="A5" s="17" t="s">
        <v>143</v>
      </c>
      <c r="B5" s="18">
        <v>10</v>
      </c>
    </row>
    <row r="6" spans="1:2" ht="63.75">
      <c r="A6" s="17" t="s">
        <v>144</v>
      </c>
      <c r="B6" s="18">
        <v>25</v>
      </c>
    </row>
    <row r="7" spans="1:2" ht="12.75">
      <c r="A7" s="17" t="s">
        <v>145</v>
      </c>
      <c r="B7" s="18">
        <v>4</v>
      </c>
    </row>
    <row r="8" spans="1:2" ht="12.75">
      <c r="A8" s="17" t="s">
        <v>146</v>
      </c>
      <c r="B8" s="18">
        <v>0</v>
      </c>
    </row>
    <row r="9" spans="1:2" ht="51">
      <c r="A9" s="17" t="s">
        <v>147</v>
      </c>
      <c r="B9" s="18" t="s">
        <v>34</v>
      </c>
    </row>
    <row r="11" spans="1:27" ht="25.5">
      <c r="A11" s="19" t="s">
        <v>148</v>
      </c>
      <c r="B11" s="22" t="s">
        <v>37</v>
      </c>
      <c r="C11" s="22" t="s">
        <v>38</v>
      </c>
      <c r="D11" s="22" t="s">
        <v>39</v>
      </c>
      <c r="E11" s="22" t="s">
        <v>40</v>
      </c>
      <c r="F11" s="22" t="s">
        <v>41</v>
      </c>
      <c r="G11" s="22" t="s">
        <v>42</v>
      </c>
      <c r="H11" s="22" t="s">
        <v>43</v>
      </c>
      <c r="I11" s="22" t="s">
        <v>44</v>
      </c>
      <c r="J11" s="22" t="s">
        <v>45</v>
      </c>
      <c r="K11" s="22" t="s">
        <v>46</v>
      </c>
      <c r="L11" s="22" t="s">
        <v>47</v>
      </c>
      <c r="M11" s="22" t="s">
        <v>48</v>
      </c>
      <c r="N11" s="22" t="s">
        <v>49</v>
      </c>
      <c r="O11" s="22" t="s">
        <v>50</v>
      </c>
      <c r="P11" s="22" t="s">
        <v>51</v>
      </c>
      <c r="Q11" s="22" t="s">
        <v>52</v>
      </c>
      <c r="R11" s="22" t="s">
        <v>53</v>
      </c>
      <c r="S11" s="22" t="s">
        <v>54</v>
      </c>
      <c r="T11" s="22" t="s">
        <v>55</v>
      </c>
      <c r="U11" s="22" t="s">
        <v>56</v>
      </c>
      <c r="V11" s="22" t="s">
        <v>57</v>
      </c>
      <c r="W11" s="22" t="s">
        <v>58</v>
      </c>
      <c r="X11" s="22" t="s">
        <v>59</v>
      </c>
      <c r="Y11" s="22" t="s">
        <v>60</v>
      </c>
      <c r="Z11" s="22" t="s">
        <v>61</v>
      </c>
      <c r="AA11" s="22" t="s">
        <v>62</v>
      </c>
    </row>
    <row r="12" spans="1:27" ht="38.25">
      <c r="A12" s="20" t="s">
        <v>149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2.75">
      <c r="A13" s="17" t="s">
        <v>63</v>
      </c>
      <c r="B13" s="21">
        <v>2</v>
      </c>
      <c r="C13" s="21">
        <v>1</v>
      </c>
      <c r="D13" s="21">
        <v>1</v>
      </c>
      <c r="E13" s="21">
        <v>3</v>
      </c>
      <c r="F13" s="21">
        <v>2</v>
      </c>
      <c r="G13" s="21">
        <v>2</v>
      </c>
      <c r="H13" s="21">
        <v>1</v>
      </c>
      <c r="I13" s="21">
        <v>2</v>
      </c>
      <c r="J13" s="21">
        <v>3</v>
      </c>
      <c r="K13" s="21">
        <v>1</v>
      </c>
      <c r="L13" s="21">
        <v>3</v>
      </c>
      <c r="M13" s="21">
        <v>1</v>
      </c>
      <c r="N13" s="21">
        <v>1</v>
      </c>
      <c r="O13" s="21">
        <v>2</v>
      </c>
      <c r="P13" s="21">
        <v>3</v>
      </c>
      <c r="Q13" s="21">
        <v>3</v>
      </c>
      <c r="R13" s="21">
        <v>1</v>
      </c>
      <c r="S13" s="21">
        <v>2</v>
      </c>
      <c r="T13" s="21">
        <v>3</v>
      </c>
      <c r="U13" s="21">
        <v>2</v>
      </c>
      <c r="V13" s="21">
        <v>2</v>
      </c>
      <c r="W13" s="21">
        <v>2</v>
      </c>
      <c r="X13" s="21">
        <v>3</v>
      </c>
      <c r="Y13" s="21">
        <v>1</v>
      </c>
      <c r="Z13" s="21">
        <v>1</v>
      </c>
      <c r="AA13" s="21">
        <v>147</v>
      </c>
    </row>
    <row r="14" spans="1:27" ht="12.75">
      <c r="A14" s="17" t="s">
        <v>64</v>
      </c>
      <c r="B14" s="21">
        <v>2</v>
      </c>
      <c r="C14" s="21">
        <v>1</v>
      </c>
      <c r="D14" s="21">
        <v>2</v>
      </c>
      <c r="E14" s="21">
        <v>2</v>
      </c>
      <c r="F14" s="21">
        <v>1</v>
      </c>
      <c r="G14" s="21">
        <v>3</v>
      </c>
      <c r="H14" s="21">
        <v>1</v>
      </c>
      <c r="I14" s="21">
        <v>1</v>
      </c>
      <c r="J14" s="21">
        <v>2</v>
      </c>
      <c r="K14" s="21">
        <v>3</v>
      </c>
      <c r="L14" s="21">
        <v>2</v>
      </c>
      <c r="M14" s="21">
        <v>1</v>
      </c>
      <c r="N14" s="21">
        <v>2</v>
      </c>
      <c r="O14" s="21">
        <v>3</v>
      </c>
      <c r="P14" s="21">
        <v>2</v>
      </c>
      <c r="Q14" s="21">
        <v>2</v>
      </c>
      <c r="R14" s="21">
        <v>2</v>
      </c>
      <c r="S14" s="21">
        <v>3</v>
      </c>
      <c r="T14" s="21">
        <v>1</v>
      </c>
      <c r="U14" s="21">
        <v>1</v>
      </c>
      <c r="V14" s="21">
        <v>1</v>
      </c>
      <c r="W14" s="21">
        <v>3</v>
      </c>
      <c r="X14" s="21">
        <v>1</v>
      </c>
      <c r="Y14" s="21">
        <v>2</v>
      </c>
      <c r="Z14" s="21">
        <v>2</v>
      </c>
      <c r="AA14" s="21">
        <v>129</v>
      </c>
    </row>
    <row r="15" spans="1:27" ht="12.75">
      <c r="A15" s="17" t="s">
        <v>65</v>
      </c>
      <c r="B15" s="21">
        <v>3</v>
      </c>
      <c r="C15" s="21">
        <v>1</v>
      </c>
      <c r="D15" s="21">
        <v>1</v>
      </c>
      <c r="E15" s="21">
        <v>2</v>
      </c>
      <c r="F15" s="21">
        <v>3</v>
      </c>
      <c r="G15" s="21">
        <v>2</v>
      </c>
      <c r="H15" s="21">
        <v>1</v>
      </c>
      <c r="I15" s="21">
        <v>2</v>
      </c>
      <c r="J15" s="21">
        <v>3</v>
      </c>
      <c r="K15" s="21">
        <v>2</v>
      </c>
      <c r="L15" s="21">
        <v>2</v>
      </c>
      <c r="M15" s="21">
        <v>2</v>
      </c>
      <c r="N15" s="21">
        <v>3</v>
      </c>
      <c r="O15" s="21">
        <v>1</v>
      </c>
      <c r="P15" s="21">
        <v>1</v>
      </c>
      <c r="Q15" s="21">
        <v>1</v>
      </c>
      <c r="R15" s="21">
        <v>3</v>
      </c>
      <c r="S15" s="21">
        <v>1</v>
      </c>
      <c r="T15" s="21">
        <v>2</v>
      </c>
      <c r="U15" s="21">
        <v>2</v>
      </c>
      <c r="V15" s="21">
        <v>1</v>
      </c>
      <c r="W15" s="21">
        <v>2</v>
      </c>
      <c r="X15" s="21">
        <v>2</v>
      </c>
      <c r="Y15" s="21">
        <v>2</v>
      </c>
      <c r="Z15" s="21">
        <v>1</v>
      </c>
      <c r="AA15" s="21">
        <v>59</v>
      </c>
    </row>
    <row r="16" spans="1:27" ht="12.75">
      <c r="A16" s="17" t="s">
        <v>66</v>
      </c>
      <c r="B16" s="21">
        <v>3</v>
      </c>
      <c r="C16" s="21">
        <v>2</v>
      </c>
      <c r="D16" s="21">
        <v>2</v>
      </c>
      <c r="E16" s="21">
        <v>2</v>
      </c>
      <c r="F16" s="21">
        <v>2</v>
      </c>
      <c r="G16" s="21">
        <v>2</v>
      </c>
      <c r="H16" s="21">
        <v>2</v>
      </c>
      <c r="I16" s="21">
        <v>3</v>
      </c>
      <c r="J16" s="21">
        <v>1</v>
      </c>
      <c r="K16" s="21">
        <v>1</v>
      </c>
      <c r="L16" s="21">
        <v>1</v>
      </c>
      <c r="M16" s="21">
        <v>3</v>
      </c>
      <c r="N16" s="21">
        <v>1</v>
      </c>
      <c r="O16" s="21">
        <v>2</v>
      </c>
      <c r="P16" s="21">
        <v>2</v>
      </c>
      <c r="Q16" s="21">
        <v>1</v>
      </c>
      <c r="R16" s="21">
        <v>2</v>
      </c>
      <c r="S16" s="21">
        <v>2</v>
      </c>
      <c r="T16" s="21">
        <v>2</v>
      </c>
      <c r="U16" s="21">
        <v>1</v>
      </c>
      <c r="V16" s="21">
        <v>2</v>
      </c>
      <c r="W16" s="21">
        <v>2</v>
      </c>
      <c r="X16" s="21">
        <v>3</v>
      </c>
      <c r="Y16" s="21">
        <v>1</v>
      </c>
      <c r="Z16" s="21">
        <v>2</v>
      </c>
      <c r="AA16" s="21">
        <v>114</v>
      </c>
    </row>
    <row r="17" spans="1:27" ht="12.75">
      <c r="A17" s="17" t="s">
        <v>67</v>
      </c>
      <c r="B17" s="21">
        <v>2</v>
      </c>
      <c r="C17" s="21">
        <v>2</v>
      </c>
      <c r="D17" s="21">
        <v>3</v>
      </c>
      <c r="E17" s="21">
        <v>1</v>
      </c>
      <c r="F17" s="21">
        <v>1</v>
      </c>
      <c r="G17" s="21">
        <v>1</v>
      </c>
      <c r="H17" s="21">
        <v>3</v>
      </c>
      <c r="I17" s="21">
        <v>1</v>
      </c>
      <c r="J17" s="21">
        <v>2</v>
      </c>
      <c r="K17" s="21">
        <v>2</v>
      </c>
      <c r="L17" s="21">
        <v>1</v>
      </c>
      <c r="M17" s="21">
        <v>2</v>
      </c>
      <c r="N17" s="21">
        <v>2</v>
      </c>
      <c r="O17" s="21">
        <v>2</v>
      </c>
      <c r="P17" s="21">
        <v>1</v>
      </c>
      <c r="Q17" s="21">
        <v>2</v>
      </c>
      <c r="R17" s="21">
        <v>2</v>
      </c>
      <c r="S17" s="21">
        <v>3</v>
      </c>
      <c r="T17" s="21">
        <v>1</v>
      </c>
      <c r="U17" s="21">
        <v>2</v>
      </c>
      <c r="V17" s="21">
        <v>2</v>
      </c>
      <c r="W17" s="21">
        <v>2</v>
      </c>
      <c r="X17" s="21">
        <v>2</v>
      </c>
      <c r="Y17" s="21">
        <v>2</v>
      </c>
      <c r="Z17" s="21">
        <v>3</v>
      </c>
      <c r="AA17" s="21">
        <v>34</v>
      </c>
    </row>
    <row r="18" spans="1:27" ht="12.75">
      <c r="A18" s="17" t="s">
        <v>68</v>
      </c>
      <c r="B18" s="21">
        <v>1</v>
      </c>
      <c r="C18" s="21">
        <v>3</v>
      </c>
      <c r="D18" s="21">
        <v>1</v>
      </c>
      <c r="E18" s="21">
        <v>2</v>
      </c>
      <c r="F18" s="21">
        <v>2</v>
      </c>
      <c r="G18" s="21">
        <v>1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21">
        <v>2</v>
      </c>
      <c r="N18" s="21">
        <v>3</v>
      </c>
      <c r="O18" s="21">
        <v>1</v>
      </c>
      <c r="P18" s="21">
        <v>2</v>
      </c>
      <c r="Q18" s="21">
        <v>2</v>
      </c>
      <c r="R18" s="21">
        <v>2</v>
      </c>
      <c r="S18" s="21">
        <v>2</v>
      </c>
      <c r="T18" s="21">
        <v>2</v>
      </c>
      <c r="U18" s="21">
        <v>3</v>
      </c>
      <c r="V18" s="21">
        <v>3</v>
      </c>
      <c r="W18" s="21">
        <v>1</v>
      </c>
      <c r="X18" s="21">
        <v>2</v>
      </c>
      <c r="Y18" s="21">
        <v>3</v>
      </c>
      <c r="Z18" s="21">
        <v>1</v>
      </c>
      <c r="AA18" s="21">
        <v>121</v>
      </c>
    </row>
    <row r="19" spans="1:27" ht="12.75">
      <c r="A19" s="17" t="s">
        <v>69</v>
      </c>
      <c r="B19" s="21">
        <v>1</v>
      </c>
      <c r="C19" s="21">
        <v>2</v>
      </c>
      <c r="D19" s="21">
        <v>2</v>
      </c>
      <c r="E19" s="21">
        <v>2</v>
      </c>
      <c r="F19" s="21">
        <v>2</v>
      </c>
      <c r="G19" s="21">
        <v>2</v>
      </c>
      <c r="H19" s="21">
        <v>2</v>
      </c>
      <c r="I19" s="21">
        <v>3</v>
      </c>
      <c r="J19" s="21">
        <v>1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3</v>
      </c>
      <c r="Q19" s="21">
        <v>3</v>
      </c>
      <c r="R19" s="21">
        <v>1</v>
      </c>
      <c r="S19" s="21">
        <v>3</v>
      </c>
      <c r="T19" s="21">
        <v>3</v>
      </c>
      <c r="U19" s="21">
        <v>1</v>
      </c>
      <c r="V19" s="21">
        <v>2</v>
      </c>
      <c r="W19" s="21">
        <v>3</v>
      </c>
      <c r="X19" s="21">
        <v>1</v>
      </c>
      <c r="Y19" s="21">
        <v>2</v>
      </c>
      <c r="Z19" s="21">
        <v>3</v>
      </c>
      <c r="AA19" s="21">
        <v>33</v>
      </c>
    </row>
    <row r="20" spans="1:27" ht="12.75">
      <c r="A20" s="17" t="s">
        <v>70</v>
      </c>
      <c r="B20" s="21">
        <v>2</v>
      </c>
      <c r="C20" s="21">
        <v>3</v>
      </c>
      <c r="D20" s="21">
        <v>3</v>
      </c>
      <c r="E20" s="21">
        <v>1</v>
      </c>
      <c r="F20" s="21">
        <v>2</v>
      </c>
      <c r="G20" s="21">
        <v>2</v>
      </c>
      <c r="H20" s="21">
        <v>2</v>
      </c>
      <c r="I20" s="21">
        <v>2</v>
      </c>
      <c r="J20" s="21">
        <v>2</v>
      </c>
      <c r="K20" s="21">
        <v>3</v>
      </c>
      <c r="L20" s="21">
        <v>3</v>
      </c>
      <c r="M20" s="21">
        <v>1</v>
      </c>
      <c r="N20" s="21">
        <v>3</v>
      </c>
      <c r="O20" s="21">
        <v>3</v>
      </c>
      <c r="P20" s="21">
        <v>1</v>
      </c>
      <c r="Q20" s="21">
        <v>2</v>
      </c>
      <c r="R20" s="21">
        <v>3</v>
      </c>
      <c r="S20" s="21">
        <v>1</v>
      </c>
      <c r="T20" s="21">
        <v>2</v>
      </c>
      <c r="U20" s="21">
        <v>3</v>
      </c>
      <c r="V20" s="21">
        <v>3</v>
      </c>
      <c r="W20" s="21">
        <v>3</v>
      </c>
      <c r="X20" s="21">
        <v>2</v>
      </c>
      <c r="Y20" s="21">
        <v>1</v>
      </c>
      <c r="Z20" s="21">
        <v>2</v>
      </c>
      <c r="AA20" s="21">
        <v>152</v>
      </c>
    </row>
    <row r="21" spans="1:27" ht="12.75">
      <c r="A21" s="17" t="s">
        <v>71</v>
      </c>
      <c r="B21" s="21">
        <v>2</v>
      </c>
      <c r="C21" s="21">
        <v>2</v>
      </c>
      <c r="D21" s="21">
        <v>2</v>
      </c>
      <c r="E21" s="21">
        <v>2</v>
      </c>
      <c r="F21" s="21">
        <v>3</v>
      </c>
      <c r="G21" s="21">
        <v>3</v>
      </c>
      <c r="H21" s="21">
        <v>2</v>
      </c>
      <c r="I21" s="21">
        <v>3</v>
      </c>
      <c r="J21" s="21">
        <v>3</v>
      </c>
      <c r="K21" s="21">
        <v>1</v>
      </c>
      <c r="L21" s="21">
        <v>2</v>
      </c>
      <c r="M21" s="21">
        <v>3</v>
      </c>
      <c r="N21" s="21">
        <v>2</v>
      </c>
      <c r="O21" s="21">
        <v>2</v>
      </c>
      <c r="P21" s="21">
        <v>3</v>
      </c>
      <c r="Q21" s="21">
        <v>3</v>
      </c>
      <c r="R21" s="21">
        <v>3</v>
      </c>
      <c r="S21" s="21">
        <v>2</v>
      </c>
      <c r="T21" s="21">
        <v>1</v>
      </c>
      <c r="U21" s="21">
        <v>2</v>
      </c>
      <c r="V21" s="21">
        <v>1</v>
      </c>
      <c r="W21" s="21">
        <v>2</v>
      </c>
      <c r="X21" s="21">
        <v>1</v>
      </c>
      <c r="Y21" s="21">
        <v>3</v>
      </c>
      <c r="Z21" s="21">
        <v>3</v>
      </c>
      <c r="AA21" s="21">
        <v>54</v>
      </c>
    </row>
    <row r="22" spans="1:27" ht="12.75">
      <c r="A22" s="17" t="s">
        <v>72</v>
      </c>
      <c r="B22" s="21">
        <v>3</v>
      </c>
      <c r="C22" s="21">
        <v>2</v>
      </c>
      <c r="D22" s="21">
        <v>3</v>
      </c>
      <c r="E22" s="21">
        <v>3</v>
      </c>
      <c r="F22" s="21">
        <v>1</v>
      </c>
      <c r="G22" s="21">
        <v>1</v>
      </c>
      <c r="H22" s="21">
        <v>3</v>
      </c>
      <c r="I22" s="21">
        <v>1</v>
      </c>
      <c r="J22" s="21">
        <v>2</v>
      </c>
      <c r="K22" s="21">
        <v>3</v>
      </c>
      <c r="L22" s="21">
        <v>3</v>
      </c>
      <c r="M22" s="21">
        <v>3</v>
      </c>
      <c r="N22" s="21">
        <v>2</v>
      </c>
      <c r="O22" s="21">
        <v>1</v>
      </c>
      <c r="P22" s="21">
        <v>2</v>
      </c>
      <c r="Q22" s="21">
        <v>1</v>
      </c>
      <c r="R22" s="21">
        <v>2</v>
      </c>
      <c r="S22" s="21">
        <v>1</v>
      </c>
      <c r="T22" s="21">
        <v>3</v>
      </c>
      <c r="U22" s="21">
        <v>3</v>
      </c>
      <c r="V22" s="21">
        <v>3</v>
      </c>
      <c r="W22" s="21">
        <v>1</v>
      </c>
      <c r="X22" s="21">
        <v>2</v>
      </c>
      <c r="Y22" s="21">
        <v>2</v>
      </c>
      <c r="Z22" s="21">
        <v>2</v>
      </c>
      <c r="AA22" s="21">
        <v>83</v>
      </c>
    </row>
    <row r="23" spans="1:26" ht="38.25">
      <c r="A23" s="19" t="s">
        <v>150</v>
      </c>
      <c r="B23" s="22" t="s">
        <v>37</v>
      </c>
      <c r="C23" s="22" t="s">
        <v>38</v>
      </c>
      <c r="D23" s="22" t="s">
        <v>39</v>
      </c>
      <c r="E23" s="22" t="s">
        <v>40</v>
      </c>
      <c r="F23" s="22" t="s">
        <v>41</v>
      </c>
      <c r="G23" s="22" t="s">
        <v>42</v>
      </c>
      <c r="H23" s="22" t="s">
        <v>43</v>
      </c>
      <c r="I23" s="22" t="s">
        <v>44</v>
      </c>
      <c r="J23" s="22" t="s">
        <v>45</v>
      </c>
      <c r="K23" s="22" t="s">
        <v>46</v>
      </c>
      <c r="L23" s="22" t="s">
        <v>47</v>
      </c>
      <c r="M23" s="22" t="s">
        <v>48</v>
      </c>
      <c r="N23" s="22" t="s">
        <v>49</v>
      </c>
      <c r="O23" s="22" t="s">
        <v>50</v>
      </c>
      <c r="P23" s="22" t="s">
        <v>51</v>
      </c>
      <c r="Q23" s="22" t="s">
        <v>52</v>
      </c>
      <c r="R23" s="22" t="s">
        <v>53</v>
      </c>
      <c r="S23" s="22" t="s">
        <v>54</v>
      </c>
      <c r="T23" s="22" t="s">
        <v>55</v>
      </c>
      <c r="U23" s="22" t="s">
        <v>56</v>
      </c>
      <c r="V23" s="22" t="s">
        <v>57</v>
      </c>
      <c r="W23" s="22" t="s">
        <v>58</v>
      </c>
      <c r="X23" s="22" t="s">
        <v>59</v>
      </c>
      <c r="Y23" s="22" t="s">
        <v>60</v>
      </c>
      <c r="Z23" s="22" t="s">
        <v>61</v>
      </c>
    </row>
    <row r="24" spans="1:26" ht="38.25">
      <c r="A24" s="20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5.5">
      <c r="A25" s="17" t="s">
        <v>75</v>
      </c>
      <c r="B25" s="21" t="s">
        <v>76</v>
      </c>
      <c r="C25" s="21" t="s">
        <v>77</v>
      </c>
      <c r="D25" s="21" t="s">
        <v>151</v>
      </c>
      <c r="E25" s="21" t="s">
        <v>152</v>
      </c>
      <c r="F25" s="21" t="s">
        <v>76</v>
      </c>
      <c r="G25" s="21" t="s">
        <v>76</v>
      </c>
      <c r="H25" s="21" t="s">
        <v>76</v>
      </c>
      <c r="I25" s="21" t="s">
        <v>76</v>
      </c>
      <c r="J25" s="21" t="s">
        <v>76</v>
      </c>
      <c r="K25" s="21" t="s">
        <v>76</v>
      </c>
      <c r="L25" s="21" t="s">
        <v>76</v>
      </c>
      <c r="M25" s="21" t="s">
        <v>153</v>
      </c>
      <c r="N25" s="21" t="s">
        <v>154</v>
      </c>
      <c r="O25" s="21" t="s">
        <v>76</v>
      </c>
      <c r="P25" s="21" t="s">
        <v>76</v>
      </c>
      <c r="Q25" s="21" t="s">
        <v>155</v>
      </c>
      <c r="R25" s="21" t="s">
        <v>76</v>
      </c>
      <c r="S25" s="21" t="s">
        <v>76</v>
      </c>
      <c r="T25" s="21" t="s">
        <v>76</v>
      </c>
      <c r="U25" s="21" t="s">
        <v>156</v>
      </c>
      <c r="V25" s="21" t="s">
        <v>76</v>
      </c>
      <c r="W25" s="21" t="s">
        <v>157</v>
      </c>
      <c r="X25" s="21" t="s">
        <v>76</v>
      </c>
      <c r="Y25" s="21" t="s">
        <v>158</v>
      </c>
      <c r="Z25" s="21" t="s">
        <v>76</v>
      </c>
    </row>
    <row r="26" spans="1:26" ht="25.5">
      <c r="A26" s="17" t="s">
        <v>85</v>
      </c>
      <c r="B26" s="21" t="s">
        <v>86</v>
      </c>
      <c r="C26" s="21" t="s">
        <v>76</v>
      </c>
      <c r="D26" s="21" t="s">
        <v>87</v>
      </c>
      <c r="E26" s="21" t="s">
        <v>76</v>
      </c>
      <c r="F26" s="21" t="s">
        <v>88</v>
      </c>
      <c r="G26" s="21" t="s">
        <v>76</v>
      </c>
      <c r="H26" s="21" t="s">
        <v>76</v>
      </c>
      <c r="I26" s="21" t="s">
        <v>89</v>
      </c>
      <c r="J26" s="21" t="s">
        <v>76</v>
      </c>
      <c r="K26" s="21" t="s">
        <v>76</v>
      </c>
      <c r="L26" s="21" t="s">
        <v>76</v>
      </c>
      <c r="M26" s="21" t="s">
        <v>76</v>
      </c>
      <c r="N26" s="21" t="s">
        <v>76</v>
      </c>
      <c r="O26" s="21" t="s">
        <v>76</v>
      </c>
      <c r="P26" s="21" t="s">
        <v>89</v>
      </c>
      <c r="Q26" s="21" t="s">
        <v>76</v>
      </c>
      <c r="R26" s="21" t="s">
        <v>76</v>
      </c>
      <c r="S26" s="21" t="s">
        <v>76</v>
      </c>
      <c r="T26" s="21" t="s">
        <v>76</v>
      </c>
      <c r="U26" s="21" t="s">
        <v>76</v>
      </c>
      <c r="V26" s="21" t="s">
        <v>76</v>
      </c>
      <c r="W26" s="21" t="s">
        <v>76</v>
      </c>
      <c r="X26" s="21" t="s">
        <v>76</v>
      </c>
      <c r="Y26" s="21" t="s">
        <v>76</v>
      </c>
      <c r="Z26" s="21" t="s">
        <v>159</v>
      </c>
    </row>
    <row r="27" spans="1:26" ht="25.5">
      <c r="A27" s="17" t="s">
        <v>93</v>
      </c>
      <c r="B27" s="21" t="s">
        <v>76</v>
      </c>
      <c r="C27" s="21" t="s">
        <v>160</v>
      </c>
      <c r="D27" s="21" t="s">
        <v>76</v>
      </c>
      <c r="E27" s="21" t="s">
        <v>76</v>
      </c>
      <c r="F27" s="21" t="s">
        <v>76</v>
      </c>
      <c r="G27" s="21" t="s">
        <v>76</v>
      </c>
      <c r="H27" s="21" t="s">
        <v>76</v>
      </c>
      <c r="I27" s="21" t="s">
        <v>79</v>
      </c>
      <c r="J27" s="21" t="s">
        <v>76</v>
      </c>
      <c r="K27" s="21" t="s">
        <v>76</v>
      </c>
      <c r="L27" s="21" t="s">
        <v>97</v>
      </c>
      <c r="M27" s="21" t="s">
        <v>76</v>
      </c>
      <c r="N27" s="21" t="s">
        <v>76</v>
      </c>
      <c r="O27" s="21" t="s">
        <v>76</v>
      </c>
      <c r="P27" s="21" t="s">
        <v>76</v>
      </c>
      <c r="Q27" s="21" t="s">
        <v>76</v>
      </c>
      <c r="R27" s="21" t="s">
        <v>76</v>
      </c>
      <c r="S27" s="21" t="s">
        <v>76</v>
      </c>
      <c r="T27" s="21" t="s">
        <v>76</v>
      </c>
      <c r="U27" s="21" t="s">
        <v>76</v>
      </c>
      <c r="V27" s="21" t="s">
        <v>76</v>
      </c>
      <c r="W27" s="21" t="s">
        <v>76</v>
      </c>
      <c r="X27" s="21" t="s">
        <v>76</v>
      </c>
      <c r="Y27" s="21" t="s">
        <v>161</v>
      </c>
      <c r="Z27" s="21" t="s">
        <v>76</v>
      </c>
    </row>
    <row r="28" spans="1:26" ht="12.75">
      <c r="A28" s="17" t="s">
        <v>162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</row>
    <row r="29" spans="1:26" ht="38.25">
      <c r="A29" s="19" t="s">
        <v>150</v>
      </c>
      <c r="B29" s="22" t="s">
        <v>37</v>
      </c>
      <c r="C29" s="22" t="s">
        <v>38</v>
      </c>
      <c r="D29" s="22" t="s">
        <v>39</v>
      </c>
      <c r="E29" s="22" t="s">
        <v>40</v>
      </c>
      <c r="F29" s="22" t="s">
        <v>41</v>
      </c>
      <c r="G29" s="22" t="s">
        <v>42</v>
      </c>
      <c r="H29" s="22" t="s">
        <v>43</v>
      </c>
      <c r="I29" s="22" t="s">
        <v>44</v>
      </c>
      <c r="J29" s="22" t="s">
        <v>45</v>
      </c>
      <c r="K29" s="22" t="s">
        <v>46</v>
      </c>
      <c r="L29" s="22" t="s">
        <v>47</v>
      </c>
      <c r="M29" s="22" t="s">
        <v>48</v>
      </c>
      <c r="N29" s="22" t="s">
        <v>49</v>
      </c>
      <c r="O29" s="22" t="s">
        <v>50</v>
      </c>
      <c r="P29" s="22" t="s">
        <v>51</v>
      </c>
      <c r="Q29" s="22" t="s">
        <v>52</v>
      </c>
      <c r="R29" s="22" t="s">
        <v>53</v>
      </c>
      <c r="S29" s="22" t="s">
        <v>54</v>
      </c>
      <c r="T29" s="22" t="s">
        <v>55</v>
      </c>
      <c r="U29" s="22" t="s">
        <v>56</v>
      </c>
      <c r="V29" s="22" t="s">
        <v>57</v>
      </c>
      <c r="W29" s="22" t="s">
        <v>58</v>
      </c>
      <c r="X29" s="22" t="s">
        <v>59</v>
      </c>
      <c r="Y29" s="22" t="s">
        <v>60</v>
      </c>
      <c r="Z29" s="22" t="s">
        <v>61</v>
      </c>
    </row>
    <row r="30" spans="1:26" ht="38.25">
      <c r="A30" s="20" t="s">
        <v>149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17">
        <v>1</v>
      </c>
      <c r="B31" s="24">
        <v>0</v>
      </c>
      <c r="C31" s="24">
        <v>2.5</v>
      </c>
      <c r="D31" s="24">
        <v>6.5</v>
      </c>
      <c r="E31" s="24">
        <v>17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52.5</v>
      </c>
      <c r="N31" s="24">
        <v>17.5</v>
      </c>
      <c r="O31" s="24">
        <v>0</v>
      </c>
      <c r="P31" s="24">
        <v>0</v>
      </c>
      <c r="Q31" s="24">
        <v>23</v>
      </c>
      <c r="R31" s="24">
        <v>0</v>
      </c>
      <c r="S31" s="24">
        <v>0</v>
      </c>
      <c r="T31" s="24">
        <v>0</v>
      </c>
      <c r="U31" s="24">
        <v>15</v>
      </c>
      <c r="V31" s="24">
        <v>0</v>
      </c>
      <c r="W31" s="24">
        <v>18.5</v>
      </c>
      <c r="X31" s="24">
        <v>0</v>
      </c>
      <c r="Y31" s="24">
        <v>8.5</v>
      </c>
      <c r="Z31" s="24">
        <v>0</v>
      </c>
    </row>
    <row r="32" spans="1:26" ht="12.75">
      <c r="A32" s="17">
        <v>2</v>
      </c>
      <c r="B32" s="24">
        <v>17</v>
      </c>
      <c r="C32" s="24">
        <v>0</v>
      </c>
      <c r="D32" s="24">
        <v>10</v>
      </c>
      <c r="E32" s="24">
        <v>0</v>
      </c>
      <c r="F32" s="24">
        <v>6.5</v>
      </c>
      <c r="G32" s="24">
        <v>0</v>
      </c>
      <c r="H32" s="24">
        <v>0</v>
      </c>
      <c r="I32" s="24">
        <v>27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27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5</v>
      </c>
    </row>
    <row r="33" spans="1:26" ht="12.75">
      <c r="A33" s="17">
        <v>3</v>
      </c>
      <c r="B33" s="24">
        <v>0</v>
      </c>
      <c r="C33" s="24">
        <v>9.5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1.5</v>
      </c>
      <c r="J33" s="24">
        <v>0</v>
      </c>
      <c r="K33" s="24">
        <v>0</v>
      </c>
      <c r="L33" s="24">
        <v>9.5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25.5</v>
      </c>
      <c r="Z33" s="24">
        <v>0</v>
      </c>
    </row>
    <row r="34" spans="1:26" ht="12.75">
      <c r="A34" s="17">
        <v>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</row>
    <row r="35" spans="1:26" ht="12.75">
      <c r="A35" s="10"/>
      <c r="B35" s="16">
        <v>2</v>
      </c>
      <c r="C35" s="16">
        <v>3</v>
      </c>
      <c r="D35" s="16">
        <v>4</v>
      </c>
      <c r="E35" s="16">
        <v>5</v>
      </c>
      <c r="F35" s="16">
        <v>6</v>
      </c>
      <c r="G35" s="16">
        <v>7</v>
      </c>
      <c r="H35" s="16">
        <v>8</v>
      </c>
      <c r="I35" s="16">
        <v>9</v>
      </c>
      <c r="J35" s="16">
        <v>10</v>
      </c>
      <c r="K35" s="16">
        <v>11</v>
      </c>
      <c r="L35" s="16">
        <v>12</v>
      </c>
      <c r="M35" s="16">
        <v>13</v>
      </c>
      <c r="N35" s="16">
        <v>14</v>
      </c>
      <c r="O35" s="16">
        <v>15</v>
      </c>
      <c r="P35" s="16">
        <v>16</v>
      </c>
      <c r="Q35" s="16">
        <v>17</v>
      </c>
      <c r="R35" s="16">
        <v>18</v>
      </c>
      <c r="S35" s="16">
        <v>19</v>
      </c>
      <c r="T35" s="16">
        <v>20</v>
      </c>
      <c r="U35" s="16">
        <v>21</v>
      </c>
      <c r="V35" s="16">
        <v>22</v>
      </c>
      <c r="W35" s="16">
        <v>23</v>
      </c>
      <c r="X35" s="16">
        <v>24</v>
      </c>
      <c r="Y35" s="16">
        <v>25</v>
      </c>
      <c r="Z35" s="16">
        <v>26</v>
      </c>
    </row>
    <row r="36" spans="1:26" ht="12.75">
      <c r="A36" s="10" t="s">
        <v>14</v>
      </c>
      <c r="B36" s="16">
        <f>'my-x'!B33</f>
        <v>1</v>
      </c>
      <c r="C36" s="16">
        <f>'my-x'!C33</f>
        <v>3</v>
      </c>
      <c r="D36" s="16">
        <f>'my-x'!D33</f>
        <v>2</v>
      </c>
      <c r="E36" s="16">
        <f>'my-x'!E33</f>
        <v>1</v>
      </c>
      <c r="F36" s="16">
        <f>'my-x'!F33</f>
        <v>3</v>
      </c>
      <c r="G36" s="16">
        <f>'my-x'!G33</f>
        <v>3</v>
      </c>
      <c r="H36" s="16">
        <f>'my-x'!H33</f>
        <v>3</v>
      </c>
      <c r="I36" s="16">
        <f>'my-x'!I33</f>
        <v>2</v>
      </c>
      <c r="J36" s="16">
        <f>'my-x'!J33</f>
        <v>1</v>
      </c>
      <c r="K36" s="16">
        <f>'my-x'!K33</f>
        <v>2</v>
      </c>
      <c r="L36" s="16">
        <f>'my-x'!L33</f>
        <v>1</v>
      </c>
      <c r="M36" s="16">
        <f>'my-x'!M33</f>
        <v>2</v>
      </c>
      <c r="N36" s="16">
        <f>'my-x'!N33</f>
        <v>1</v>
      </c>
      <c r="O36" s="16">
        <f>'my-x'!O33</f>
        <v>3</v>
      </c>
      <c r="P36" s="16">
        <f>'my-x'!P33</f>
        <v>2</v>
      </c>
      <c r="Q36" s="16">
        <f>'my-x'!Q33</f>
        <v>2</v>
      </c>
      <c r="R36" s="16">
        <f>'my-x'!R33</f>
        <v>1</v>
      </c>
      <c r="S36" s="16">
        <f>'my-x'!S33</f>
        <v>2</v>
      </c>
      <c r="T36" s="16">
        <f>'my-x'!T33</f>
        <v>2</v>
      </c>
      <c r="U36" s="16">
        <f>'my-x'!U33</f>
        <v>2</v>
      </c>
      <c r="V36" s="16">
        <f>'my-x'!V33</f>
        <v>2</v>
      </c>
      <c r="W36" s="16">
        <f>'my-x'!W33</f>
        <v>1</v>
      </c>
      <c r="X36" s="16">
        <f>'my-x'!X33</f>
        <v>3</v>
      </c>
      <c r="Y36" s="16">
        <f>'my-x'!Y33</f>
        <v>3</v>
      </c>
      <c r="Z36" s="16">
        <f>'my-x'!Z33</f>
        <v>2</v>
      </c>
    </row>
    <row r="37" spans="1:28" ht="12.75">
      <c r="A37" s="10"/>
      <c r="B37" s="16">
        <f>VLOOKUP(B36,$A$31:$Z$34,B35,0)</f>
        <v>0</v>
      </c>
      <c r="C37" s="16">
        <f aca="true" t="shared" si="0" ref="C37:Z37">VLOOKUP(C36,$A$31:$Z$34,C35,0)</f>
        <v>9.5</v>
      </c>
      <c r="D37" s="16">
        <f t="shared" si="0"/>
        <v>10</v>
      </c>
      <c r="E37" s="16">
        <f t="shared" si="0"/>
        <v>17</v>
      </c>
      <c r="F37" s="16">
        <f t="shared" si="0"/>
        <v>0</v>
      </c>
      <c r="G37" s="16">
        <f t="shared" si="0"/>
        <v>0</v>
      </c>
      <c r="H37" s="16">
        <f t="shared" si="0"/>
        <v>0</v>
      </c>
      <c r="I37" s="16">
        <f t="shared" si="0"/>
        <v>27</v>
      </c>
      <c r="J37" s="16">
        <f t="shared" si="0"/>
        <v>0</v>
      </c>
      <c r="K37" s="16">
        <f t="shared" si="0"/>
        <v>0</v>
      </c>
      <c r="L37" s="16">
        <f t="shared" si="0"/>
        <v>0</v>
      </c>
      <c r="M37" s="16">
        <f t="shared" si="0"/>
        <v>0</v>
      </c>
      <c r="N37" s="16">
        <f t="shared" si="0"/>
        <v>17.5</v>
      </c>
      <c r="O37" s="16">
        <f t="shared" si="0"/>
        <v>0</v>
      </c>
      <c r="P37" s="16">
        <f t="shared" si="0"/>
        <v>27</v>
      </c>
      <c r="Q37" s="16">
        <f t="shared" si="0"/>
        <v>0</v>
      </c>
      <c r="R37" s="16">
        <f t="shared" si="0"/>
        <v>0</v>
      </c>
      <c r="S37" s="16">
        <f t="shared" si="0"/>
        <v>0</v>
      </c>
      <c r="T37" s="16">
        <f t="shared" si="0"/>
        <v>0</v>
      </c>
      <c r="U37" s="16">
        <f t="shared" si="0"/>
        <v>0</v>
      </c>
      <c r="V37" s="16">
        <f t="shared" si="0"/>
        <v>0</v>
      </c>
      <c r="W37" s="16">
        <f t="shared" si="0"/>
        <v>18.5</v>
      </c>
      <c r="X37" s="16">
        <f t="shared" si="0"/>
        <v>0</v>
      </c>
      <c r="Y37" s="16">
        <f t="shared" si="0"/>
        <v>25.5</v>
      </c>
      <c r="Z37" s="16">
        <f t="shared" si="0"/>
        <v>5</v>
      </c>
      <c r="AA37" s="25">
        <f>SUM(B37:Z37)-100</f>
        <v>57</v>
      </c>
      <c r="AB37" s="26">
        <v>2006</v>
      </c>
    </row>
    <row r="38" spans="1:26" ht="25.5">
      <c r="A38" s="10" t="s">
        <v>179</v>
      </c>
      <c r="B38" s="32" t="s">
        <v>164</v>
      </c>
      <c r="C38" s="32" t="s">
        <v>164</v>
      </c>
      <c r="D38" s="32" t="s">
        <v>164</v>
      </c>
      <c r="E38" s="32" t="s">
        <v>164</v>
      </c>
      <c r="F38" s="32" t="s">
        <v>164</v>
      </c>
      <c r="G38" s="32" t="s">
        <v>164</v>
      </c>
      <c r="H38" s="32" t="s">
        <v>164</v>
      </c>
      <c r="I38" s="32" t="s">
        <v>164</v>
      </c>
      <c r="J38" s="32" t="s">
        <v>164</v>
      </c>
      <c r="K38" s="32" t="s">
        <v>164</v>
      </c>
      <c r="L38" s="32" t="s">
        <v>164</v>
      </c>
      <c r="M38" s="32" t="s">
        <v>164</v>
      </c>
      <c r="N38" s="32" t="s">
        <v>164</v>
      </c>
      <c r="O38" s="32" t="s">
        <v>164</v>
      </c>
      <c r="P38" s="32" t="s">
        <v>164</v>
      </c>
      <c r="Q38" s="32" t="s">
        <v>164</v>
      </c>
      <c r="R38" s="32" t="s">
        <v>164</v>
      </c>
      <c r="S38" s="32" t="s">
        <v>164</v>
      </c>
      <c r="T38" s="32" t="s">
        <v>164</v>
      </c>
      <c r="U38" s="32" t="s">
        <v>164</v>
      </c>
      <c r="V38" s="32" t="s">
        <v>164</v>
      </c>
      <c r="W38" s="32" t="s">
        <v>164</v>
      </c>
      <c r="X38" s="32" t="s">
        <v>164</v>
      </c>
      <c r="Y38" s="32" t="s">
        <v>164</v>
      </c>
      <c r="Z38" s="32" t="s">
        <v>164</v>
      </c>
    </row>
    <row r="39" spans="1:30" ht="25.5" customHeight="1">
      <c r="A39" s="22" t="s">
        <v>163</v>
      </c>
      <c r="B39" s="22" t="s">
        <v>37</v>
      </c>
      <c r="C39" s="22" t="s">
        <v>38</v>
      </c>
      <c r="D39" s="22" t="s">
        <v>39</v>
      </c>
      <c r="E39" s="22" t="s">
        <v>40</v>
      </c>
      <c r="F39" s="22" t="s">
        <v>41</v>
      </c>
      <c r="G39" s="22" t="s">
        <v>42</v>
      </c>
      <c r="H39" s="22" t="s">
        <v>43</v>
      </c>
      <c r="I39" s="22" t="s">
        <v>44</v>
      </c>
      <c r="J39" s="22" t="s">
        <v>45</v>
      </c>
      <c r="K39" s="22" t="s">
        <v>46</v>
      </c>
      <c r="L39" s="22" t="s">
        <v>47</v>
      </c>
      <c r="M39" s="22" t="s">
        <v>48</v>
      </c>
      <c r="N39" s="22" t="s">
        <v>49</v>
      </c>
      <c r="O39" s="22" t="s">
        <v>50</v>
      </c>
      <c r="P39" s="22" t="s">
        <v>51</v>
      </c>
      <c r="Q39" s="22" t="s">
        <v>52</v>
      </c>
      <c r="R39" s="22" t="s">
        <v>53</v>
      </c>
      <c r="S39" s="22" t="s">
        <v>54</v>
      </c>
      <c r="T39" s="22" t="s">
        <v>55</v>
      </c>
      <c r="U39" s="22" t="s">
        <v>56</v>
      </c>
      <c r="V39" s="22" t="s">
        <v>57</v>
      </c>
      <c r="W39" s="22" t="s">
        <v>58</v>
      </c>
      <c r="X39" s="22" t="s">
        <v>59</v>
      </c>
      <c r="Y39" s="22" t="s">
        <v>60</v>
      </c>
      <c r="Z39" s="22" t="s">
        <v>61</v>
      </c>
      <c r="AA39" s="22" t="s">
        <v>99</v>
      </c>
      <c r="AB39" s="22" t="s">
        <v>24</v>
      </c>
      <c r="AC39" s="19" t="s">
        <v>100</v>
      </c>
      <c r="AD39" s="19" t="s">
        <v>102</v>
      </c>
    </row>
    <row r="40" spans="1:30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0" t="s">
        <v>101</v>
      </c>
      <c r="AD40" s="20" t="e">
        <f>delta/Y</f>
        <v>#NAME?</v>
      </c>
    </row>
    <row r="41" spans="1:30" ht="12.75">
      <c r="A41" s="17" t="s">
        <v>63</v>
      </c>
      <c r="B41" s="21">
        <v>17</v>
      </c>
      <c r="C41" s="21">
        <v>2.5</v>
      </c>
      <c r="D41" s="21">
        <v>6.5</v>
      </c>
      <c r="E41" s="21">
        <v>0</v>
      </c>
      <c r="F41" s="21">
        <v>6.5</v>
      </c>
      <c r="G41" s="21">
        <v>0</v>
      </c>
      <c r="H41" s="21">
        <v>0</v>
      </c>
      <c r="I41" s="21">
        <v>27</v>
      </c>
      <c r="J41" s="21">
        <v>0</v>
      </c>
      <c r="K41" s="21">
        <v>0</v>
      </c>
      <c r="L41" s="21">
        <v>9.5</v>
      </c>
      <c r="M41" s="21">
        <v>52.5</v>
      </c>
      <c r="N41" s="21">
        <v>17.5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8.5</v>
      </c>
      <c r="Z41" s="21">
        <v>0</v>
      </c>
      <c r="AA41" s="21">
        <v>147.5</v>
      </c>
      <c r="AB41" s="21">
        <v>147</v>
      </c>
      <c r="AC41" s="21">
        <v>-0.5</v>
      </c>
      <c r="AD41" s="21">
        <v>-0.34</v>
      </c>
    </row>
    <row r="42" spans="1:30" ht="12.75">
      <c r="A42" s="17" t="s">
        <v>64</v>
      </c>
      <c r="B42" s="21">
        <v>17</v>
      </c>
      <c r="C42" s="21">
        <v>2.5</v>
      </c>
      <c r="D42" s="21">
        <v>10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52.5</v>
      </c>
      <c r="N42" s="21">
        <v>0</v>
      </c>
      <c r="O42" s="21">
        <v>0</v>
      </c>
      <c r="P42" s="21">
        <v>27</v>
      </c>
      <c r="Q42" s="21">
        <v>0</v>
      </c>
      <c r="R42" s="21">
        <v>0</v>
      </c>
      <c r="S42" s="21">
        <v>0</v>
      </c>
      <c r="T42" s="21">
        <v>0</v>
      </c>
      <c r="U42" s="21">
        <v>15</v>
      </c>
      <c r="V42" s="21">
        <v>0</v>
      </c>
      <c r="W42" s="21">
        <v>0</v>
      </c>
      <c r="X42" s="21">
        <v>0</v>
      </c>
      <c r="Y42" s="21">
        <v>0</v>
      </c>
      <c r="Z42" s="21">
        <v>5</v>
      </c>
      <c r="AA42" s="21">
        <v>129</v>
      </c>
      <c r="AB42" s="21">
        <v>129</v>
      </c>
      <c r="AC42" s="21">
        <v>0</v>
      </c>
      <c r="AD42" s="21">
        <v>0</v>
      </c>
    </row>
    <row r="43" spans="1:30" ht="12.75">
      <c r="A43" s="17" t="s">
        <v>65</v>
      </c>
      <c r="B43" s="21">
        <v>0</v>
      </c>
      <c r="C43" s="21">
        <v>2.5</v>
      </c>
      <c r="D43" s="21">
        <v>6.5</v>
      </c>
      <c r="E43" s="21">
        <v>0</v>
      </c>
      <c r="F43" s="21">
        <v>0</v>
      </c>
      <c r="G43" s="21">
        <v>0</v>
      </c>
      <c r="H43" s="21">
        <v>0</v>
      </c>
      <c r="I43" s="21">
        <v>27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23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59</v>
      </c>
      <c r="AB43" s="21">
        <v>59</v>
      </c>
      <c r="AC43" s="21">
        <v>0</v>
      </c>
      <c r="AD43" s="21">
        <v>0</v>
      </c>
    </row>
    <row r="44" spans="1:30" ht="12.75">
      <c r="A44" s="17" t="s">
        <v>66</v>
      </c>
      <c r="B44" s="21">
        <v>0</v>
      </c>
      <c r="C44" s="21">
        <v>0</v>
      </c>
      <c r="D44" s="21">
        <v>10</v>
      </c>
      <c r="E44" s="21">
        <v>0</v>
      </c>
      <c r="F44" s="21">
        <v>6.5</v>
      </c>
      <c r="G44" s="21">
        <v>0</v>
      </c>
      <c r="H44" s="21">
        <v>0</v>
      </c>
      <c r="I44" s="21">
        <v>1.5</v>
      </c>
      <c r="J44" s="21">
        <v>0</v>
      </c>
      <c r="K44" s="21">
        <v>0</v>
      </c>
      <c r="L44" s="21">
        <v>0</v>
      </c>
      <c r="M44" s="21">
        <v>0</v>
      </c>
      <c r="N44" s="21">
        <v>17.5</v>
      </c>
      <c r="O44" s="21">
        <v>0</v>
      </c>
      <c r="P44" s="21">
        <v>27</v>
      </c>
      <c r="Q44" s="21">
        <v>23</v>
      </c>
      <c r="R44" s="21">
        <v>0</v>
      </c>
      <c r="S44" s="21">
        <v>0</v>
      </c>
      <c r="T44" s="21">
        <v>0</v>
      </c>
      <c r="U44" s="21">
        <v>15</v>
      </c>
      <c r="V44" s="21">
        <v>0</v>
      </c>
      <c r="W44" s="21">
        <v>0</v>
      </c>
      <c r="X44" s="21">
        <v>0</v>
      </c>
      <c r="Y44" s="21">
        <v>8.5</v>
      </c>
      <c r="Z44" s="21">
        <v>5</v>
      </c>
      <c r="AA44" s="21">
        <v>114</v>
      </c>
      <c r="AB44" s="21">
        <v>114</v>
      </c>
      <c r="AC44" s="21">
        <v>0</v>
      </c>
      <c r="AD44" s="21">
        <v>0</v>
      </c>
    </row>
    <row r="45" spans="1:30" ht="12.75">
      <c r="A45" s="17" t="s">
        <v>67</v>
      </c>
      <c r="B45" s="21">
        <v>17</v>
      </c>
      <c r="C45" s="21">
        <v>0</v>
      </c>
      <c r="D45" s="21">
        <v>0</v>
      </c>
      <c r="E45" s="21">
        <v>17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34</v>
      </c>
      <c r="AB45" s="21">
        <v>34</v>
      </c>
      <c r="AC45" s="21">
        <v>0</v>
      </c>
      <c r="AD45" s="21">
        <v>0</v>
      </c>
    </row>
    <row r="46" spans="1:30" ht="12.75">
      <c r="A46" s="17" t="s">
        <v>68</v>
      </c>
      <c r="B46" s="21">
        <v>0</v>
      </c>
      <c r="C46" s="21">
        <v>9.5</v>
      </c>
      <c r="D46" s="21">
        <v>6.5</v>
      </c>
      <c r="E46" s="21">
        <v>0</v>
      </c>
      <c r="F46" s="21">
        <v>6.5</v>
      </c>
      <c r="G46" s="21">
        <v>0</v>
      </c>
      <c r="H46" s="21">
        <v>0</v>
      </c>
      <c r="I46" s="21">
        <v>27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27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18.5</v>
      </c>
      <c r="X46" s="21">
        <v>0</v>
      </c>
      <c r="Y46" s="21">
        <v>25.5</v>
      </c>
      <c r="Z46" s="21">
        <v>0</v>
      </c>
      <c r="AA46" s="21">
        <v>120.5</v>
      </c>
      <c r="AB46" s="21">
        <v>121</v>
      </c>
      <c r="AC46" s="21">
        <v>0.5</v>
      </c>
      <c r="AD46" s="21">
        <v>0.41</v>
      </c>
    </row>
    <row r="47" spans="1:30" ht="12.75">
      <c r="A47" s="17" t="s">
        <v>69</v>
      </c>
      <c r="B47" s="21">
        <v>0</v>
      </c>
      <c r="C47" s="21">
        <v>0</v>
      </c>
      <c r="D47" s="21">
        <v>10</v>
      </c>
      <c r="E47" s="21">
        <v>0</v>
      </c>
      <c r="F47" s="21">
        <v>6.5</v>
      </c>
      <c r="G47" s="21">
        <v>0</v>
      </c>
      <c r="H47" s="21">
        <v>0</v>
      </c>
      <c r="I47" s="21">
        <v>1.5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15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33</v>
      </c>
      <c r="AB47" s="21">
        <v>33</v>
      </c>
      <c r="AC47" s="21">
        <v>0</v>
      </c>
      <c r="AD47" s="21">
        <v>0</v>
      </c>
    </row>
    <row r="48" spans="1:30" ht="12.75">
      <c r="A48" s="17" t="s">
        <v>70</v>
      </c>
      <c r="B48" s="21">
        <v>17</v>
      </c>
      <c r="C48" s="21">
        <v>9.5</v>
      </c>
      <c r="D48" s="21">
        <v>0</v>
      </c>
      <c r="E48" s="21">
        <v>17</v>
      </c>
      <c r="F48" s="21">
        <v>6.5</v>
      </c>
      <c r="G48" s="21">
        <v>0</v>
      </c>
      <c r="H48" s="21">
        <v>0</v>
      </c>
      <c r="I48" s="21">
        <v>27</v>
      </c>
      <c r="J48" s="21">
        <v>0</v>
      </c>
      <c r="K48" s="21">
        <v>0</v>
      </c>
      <c r="L48" s="21">
        <v>9.5</v>
      </c>
      <c r="M48" s="21">
        <v>52.5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8.5</v>
      </c>
      <c r="Z48" s="21">
        <v>5</v>
      </c>
      <c r="AA48" s="21">
        <v>152.5</v>
      </c>
      <c r="AB48" s="21">
        <v>152</v>
      </c>
      <c r="AC48" s="21">
        <v>-0.5</v>
      </c>
      <c r="AD48" s="21">
        <v>-0.33</v>
      </c>
    </row>
    <row r="49" spans="1:30" ht="12.75">
      <c r="A49" s="17" t="s">
        <v>71</v>
      </c>
      <c r="B49" s="21">
        <v>17</v>
      </c>
      <c r="C49" s="21">
        <v>0</v>
      </c>
      <c r="D49" s="21">
        <v>10</v>
      </c>
      <c r="E49" s="21">
        <v>0</v>
      </c>
      <c r="F49" s="21">
        <v>0</v>
      </c>
      <c r="G49" s="21">
        <v>0</v>
      </c>
      <c r="H49" s="21">
        <v>0</v>
      </c>
      <c r="I49" s="21">
        <v>1.5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25.5</v>
      </c>
      <c r="Z49" s="21">
        <v>0</v>
      </c>
      <c r="AA49" s="21">
        <v>54</v>
      </c>
      <c r="AB49" s="21">
        <v>54</v>
      </c>
      <c r="AC49" s="21">
        <v>0</v>
      </c>
      <c r="AD49" s="21">
        <v>0</v>
      </c>
    </row>
    <row r="50" spans="1:30" ht="12.75">
      <c r="A50" s="17" t="s">
        <v>72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9.5</v>
      </c>
      <c r="M50" s="21">
        <v>0</v>
      </c>
      <c r="N50" s="21">
        <v>0</v>
      </c>
      <c r="O50" s="21">
        <v>0</v>
      </c>
      <c r="P50" s="21">
        <v>27</v>
      </c>
      <c r="Q50" s="21">
        <v>23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18.5</v>
      </c>
      <c r="X50" s="21">
        <v>0</v>
      </c>
      <c r="Y50" s="21">
        <v>0</v>
      </c>
      <c r="Z50" s="21">
        <v>5</v>
      </c>
      <c r="AA50" s="21">
        <v>83</v>
      </c>
      <c r="AB50" s="21">
        <v>83</v>
      </c>
      <c r="AC50" s="21">
        <v>0</v>
      </c>
      <c r="AD50" s="21">
        <v>0</v>
      </c>
    </row>
    <row r="53" ht="12.75">
      <c r="B53" s="33" t="s">
        <v>174</v>
      </c>
    </row>
    <row r="54" spans="1:2" ht="12.75">
      <c r="A54" s="33" t="s">
        <v>167</v>
      </c>
      <c r="B54" s="33" t="s">
        <v>175</v>
      </c>
    </row>
    <row r="56" ht="12.75">
      <c r="B56" s="33" t="s">
        <v>166</v>
      </c>
    </row>
    <row r="57" spans="1:2" ht="12.75">
      <c r="A57">
        <v>1</v>
      </c>
      <c r="B57" s="33" t="s">
        <v>168</v>
      </c>
    </row>
    <row r="58" spans="1:2" ht="12.75">
      <c r="A58">
        <v>2</v>
      </c>
      <c r="B58" s="33" t="s">
        <v>178</v>
      </c>
    </row>
    <row r="59" spans="1:2" ht="12.75">
      <c r="A59">
        <v>3</v>
      </c>
      <c r="B59" s="33" t="s">
        <v>169</v>
      </c>
    </row>
    <row r="60" spans="1:2" ht="12.75">
      <c r="A60">
        <v>4</v>
      </c>
      <c r="B60" s="33" t="s">
        <v>170</v>
      </c>
    </row>
    <row r="61" spans="1:2" ht="12.75">
      <c r="A61">
        <v>5</v>
      </c>
      <c r="B61" s="33" t="s">
        <v>171</v>
      </c>
    </row>
    <row r="62" spans="1:2" ht="12.75">
      <c r="A62">
        <v>6</v>
      </c>
      <c r="B62" s="33" t="s">
        <v>172</v>
      </c>
    </row>
    <row r="63" spans="1:2" ht="12.75">
      <c r="A63">
        <v>7</v>
      </c>
      <c r="B63" s="33" t="s">
        <v>173</v>
      </c>
    </row>
    <row r="64" spans="1:2" ht="12.75">
      <c r="A64">
        <v>8</v>
      </c>
      <c r="B64" s="33" t="s">
        <v>176</v>
      </c>
    </row>
    <row r="65" spans="1:2" ht="12.75">
      <c r="A65">
        <v>9</v>
      </c>
      <c r="B65" s="33" t="s">
        <v>177</v>
      </c>
    </row>
  </sheetData>
  <sheetProtection/>
  <mergeCells count="104">
    <mergeCell ref="AA39:AA40"/>
    <mergeCell ref="AB39:AB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Y29:Y30"/>
    <mergeCell ref="Z29:Z30"/>
    <mergeCell ref="A39:A40"/>
    <mergeCell ref="B39:B40"/>
    <mergeCell ref="C39:C40"/>
    <mergeCell ref="D39:D40"/>
    <mergeCell ref="E39:E40"/>
    <mergeCell ref="F39:F40"/>
    <mergeCell ref="G39:G40"/>
    <mergeCell ref="H39:H4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V23:V24"/>
    <mergeCell ref="W23:W24"/>
    <mergeCell ref="X23:X24"/>
    <mergeCell ref="Y23:Y24"/>
    <mergeCell ref="Z23:Z24"/>
    <mergeCell ref="B29:B30"/>
    <mergeCell ref="C29:C30"/>
    <mergeCell ref="D29:D30"/>
    <mergeCell ref="E29:E30"/>
    <mergeCell ref="F29:F30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Z11:Z12"/>
    <mergeCell ref="AA11:AA12"/>
    <mergeCell ref="B23:B24"/>
    <mergeCell ref="C23:C24"/>
    <mergeCell ref="D23:D24"/>
    <mergeCell ref="E23:E24"/>
    <mergeCell ref="F23:F24"/>
    <mergeCell ref="G23:G24"/>
    <mergeCell ref="H23:H24"/>
    <mergeCell ref="I23:I24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</dc:creator>
  <cp:keywords/>
  <dc:description/>
  <cp:lastModifiedBy>Pitlik</cp:lastModifiedBy>
  <dcterms:created xsi:type="dcterms:W3CDTF">2009-03-24T10:44:14Z</dcterms:created>
  <dcterms:modified xsi:type="dcterms:W3CDTF">2009-10-21T10:22:32Z</dcterms:modified>
  <cp:category/>
  <cp:version/>
  <cp:contentType/>
  <cp:contentStatus/>
</cp:coreProperties>
</file>