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195" windowHeight="8220" activeTab="1"/>
  </bookViews>
  <sheets>
    <sheet name="production function citations" sheetId="1" r:id="rId1"/>
    <sheet name="model" sheetId="2" r:id="rId2"/>
    <sheet name="inverse" sheetId="3" r:id="rId3"/>
  </sheets>
  <definedNames/>
  <calcPr fullCalcOnLoad="1"/>
</workbook>
</file>

<file path=xl/sharedStrings.xml><?xml version="1.0" encoding="utf-8"?>
<sst xmlns="http://schemas.openxmlformats.org/spreadsheetml/2006/main" count="823" uniqueCount="191">
  <si>
    <t>Person_001</t>
  </si>
  <si>
    <t>Person_002</t>
  </si>
  <si>
    <t>Person_003</t>
  </si>
  <si>
    <t>Person_004</t>
  </si>
  <si>
    <t>Person_005</t>
  </si>
  <si>
    <t>Person_006</t>
  </si>
  <si>
    <t>Person_007</t>
  </si>
  <si>
    <t>Person_008</t>
  </si>
  <si>
    <t>Person_009</t>
  </si>
  <si>
    <t>Person_010</t>
  </si>
  <si>
    <t>Person_011</t>
  </si>
  <si>
    <t>Person_012</t>
  </si>
  <si>
    <t>Person_013</t>
  </si>
  <si>
    <t>Person_014</t>
  </si>
  <si>
    <t>Person_015</t>
  </si>
  <si>
    <t>Person_016</t>
  </si>
  <si>
    <t>Person_017</t>
  </si>
  <si>
    <t>Person_018</t>
  </si>
  <si>
    <t>Person_019</t>
  </si>
  <si>
    <t>Person_020</t>
  </si>
  <si>
    <t>Demand/Supply for Word_001</t>
  </si>
  <si>
    <t>Demand/Supply for Word_002</t>
  </si>
  <si>
    <t>Demand/Supply for Word_003</t>
  </si>
  <si>
    <t>Demand/Supply for Word_004</t>
  </si>
  <si>
    <t>Demand/Supply for Word_005</t>
  </si>
  <si>
    <t>Demand/Supply for Word_006</t>
  </si>
  <si>
    <t>Demand/Supply for Word_007</t>
  </si>
  <si>
    <t>Demand/Supply for Word_008</t>
  </si>
  <si>
    <t>Demand/Supply for Word_009</t>
  </si>
  <si>
    <t>Demand/Supply for Word_010</t>
  </si>
  <si>
    <t>Demand/Supply for Word_011</t>
  </si>
  <si>
    <t>Demand/Supply for Word_012</t>
  </si>
  <si>
    <t>Citations</t>
  </si>
  <si>
    <t>direction</t>
  </si>
  <si>
    <t>Y</t>
  </si>
  <si>
    <t>Demand</t>
  </si>
  <si>
    <t>Supply</t>
  </si>
  <si>
    <t>Demand/Supply</t>
  </si>
  <si>
    <t>Google Trends return value for word_00i (amount of queries including word_00i): min = 0, max = 100 (internal zoom is possible)</t>
  </si>
  <si>
    <t>Google Search return value for Word_00i (amount of objects including word_00i): min = 1, because the word_00i got used in 1 document written by person_00j, max = unlimited, or 100 in case of a relative scale</t>
  </si>
  <si>
    <t>min: 0/n=0, max: unlimited or 100</t>
  </si>
  <si>
    <t>Direction</t>
  </si>
  <si>
    <t>the more the demand/supply the more the chance/pressure being cited</t>
  </si>
  <si>
    <t>Demo</t>
  </si>
  <si>
    <t>Person_001 wrote 1 publication summa summarum as life performance and this document is online and the author controlled the existence of the document once, but nobody cited the document</t>
  </si>
  <si>
    <t>Word_00i</t>
  </si>
  <si>
    <t>A corpus from all documents of an author should be created, and the keywords should be listed from top to bottom according to the frequency of the words, and the top 12 words will be included pro author into this table (head of column)</t>
  </si>
  <si>
    <t>Keyword</t>
  </si>
  <si>
    <t>Words used by experts mostly</t>
  </si>
  <si>
    <t>Question</t>
  </si>
  <si>
    <t>What is the norm of citations pro person, if the general rule is: the more the pressure/chance - the more the realization</t>
  </si>
  <si>
    <t>Model</t>
  </si>
  <si>
    <t>Similiraty analyses (direct and inverse modells for self-checking)</t>
  </si>
  <si>
    <t>Objective</t>
  </si>
  <si>
    <t>To create an optimized production function for citations initialized by cases of OAM</t>
  </si>
  <si>
    <t>OAM</t>
  </si>
  <si>
    <t>Azonosító:</t>
  </si>
  <si>
    <t>Objektumok:</t>
  </si>
  <si>
    <t>Attribútumok:</t>
  </si>
  <si>
    <t>Lepcsők:</t>
  </si>
  <si>
    <t>Eltolás:</t>
  </si>
  <si>
    <t>Leírás:</t>
  </si>
  <si>
    <t>COCO STD: 1663781</t>
  </si>
  <si>
    <t>Rangsor</t>
  </si>
  <si>
    <t>X(A1)</t>
  </si>
  <si>
    <t>X(A2)</t>
  </si>
  <si>
    <t>X(A3)</t>
  </si>
  <si>
    <t>X(A4)</t>
  </si>
  <si>
    <t>X(A5)</t>
  </si>
  <si>
    <t>X(A6)</t>
  </si>
  <si>
    <t>X(A7)</t>
  </si>
  <si>
    <t>X(A8)</t>
  </si>
  <si>
    <t>X(A9)</t>
  </si>
  <si>
    <t>X(A10)</t>
  </si>
  <si>
    <t>X(A11)</t>
  </si>
  <si>
    <t>X(A12)</t>
  </si>
  <si>
    <t>Y(A13)</t>
  </si>
  <si>
    <t>O1</t>
  </si>
  <si>
    <t>O2</t>
  </si>
  <si>
    <t>O3</t>
  </si>
  <si>
    <t>O4</t>
  </si>
  <si>
    <t>O5</t>
  </si>
  <si>
    <t>O6</t>
  </si>
  <si>
    <t>O7</t>
  </si>
  <si>
    <t>O8</t>
  </si>
  <si>
    <t>O9</t>
  </si>
  <si>
    <t>O10</t>
  </si>
  <si>
    <t>O11</t>
  </si>
  <si>
    <t>O12</t>
  </si>
  <si>
    <t>O13</t>
  </si>
  <si>
    <t>O14</t>
  </si>
  <si>
    <t>O15</t>
  </si>
  <si>
    <t>O16</t>
  </si>
  <si>
    <t>O17</t>
  </si>
  <si>
    <t>O18</t>
  </si>
  <si>
    <t>O19</t>
  </si>
  <si>
    <t>O20</t>
  </si>
  <si>
    <t>Lépcsők(1)</t>
  </si>
  <si>
    <t>S1</t>
  </si>
  <si>
    <t>(0+15)/(2)=7.5</t>
  </si>
  <si>
    <t>(0+0)/(2)=0</t>
  </si>
  <si>
    <t>(62+38)/(2)=50</t>
  </si>
  <si>
    <t>(45+36)/(2)=40.5</t>
  </si>
  <si>
    <t>(4+0)/(2)=2</t>
  </si>
  <si>
    <t>(13+1000.7)/(2)=506.85</t>
  </si>
  <si>
    <t>(984.7+10)/(2)=497.35</t>
  </si>
  <si>
    <t>(20+8)/(2)=14</t>
  </si>
  <si>
    <t>(31+18)/(2)=24.5</t>
  </si>
  <si>
    <t>(6+6)/(2)=6</t>
  </si>
  <si>
    <t>(57+1040.7)/(2)=548.85</t>
  </si>
  <si>
    <t>S2</t>
  </si>
  <si>
    <t>(29+38)/(2)=33.5</t>
  </si>
  <si>
    <t>(45+21)/(2)=33</t>
  </si>
  <si>
    <t>(984.7+0)/(2)=492.35</t>
  </si>
  <si>
    <t>(16+8)/(2)=12</t>
  </si>
  <si>
    <t>(27+24)/(2)=25.5</t>
  </si>
  <si>
    <t>S3</t>
  </si>
  <si>
    <t>(23+24)/(2)=23.5</t>
  </si>
  <si>
    <t>S4</t>
  </si>
  <si>
    <t>(23+0)/(2)=11.5</t>
  </si>
  <si>
    <t>S5</t>
  </si>
  <si>
    <t>(22+20)/(2)=21</t>
  </si>
  <si>
    <t>(2+0)/(2)=1</t>
  </si>
  <si>
    <t>S6</t>
  </si>
  <si>
    <t>(7+5)/(2)=6</t>
  </si>
  <si>
    <t>S7</t>
  </si>
  <si>
    <t>(0+999.7)/(2)=499.85</t>
  </si>
  <si>
    <t>S8</t>
  </si>
  <si>
    <t>S9</t>
  </si>
  <si>
    <t>(3+0)/(2)=1.5</t>
  </si>
  <si>
    <t>S10</t>
  </si>
  <si>
    <t>S11</t>
  </si>
  <si>
    <t>S12</t>
  </si>
  <si>
    <t>S13</t>
  </si>
  <si>
    <t>S14</t>
  </si>
  <si>
    <t>S15</t>
  </si>
  <si>
    <t>S16</t>
  </si>
  <si>
    <t>S17</t>
  </si>
  <si>
    <t>S18</t>
  </si>
  <si>
    <t>S19</t>
  </si>
  <si>
    <t>(915.7+0)/(2)=457.85</t>
  </si>
  <si>
    <t>S20</t>
  </si>
  <si>
    <t>Lépcsők(2)</t>
  </si>
  <si>
    <t>COCO:STD</t>
  </si>
  <si>
    <t>Becslés</t>
  </si>
  <si>
    <t>Tény+0</t>
  </si>
  <si>
    <t>Delta</t>
  </si>
  <si>
    <t>Delta/Tény</t>
  </si>
  <si>
    <t>S1 összeg:</t>
  </si>
  <si>
    <t>S20 összeg:</t>
  </si>
  <si>
    <t>Becslés összeg:</t>
  </si>
  <si>
    <t>Tény összeg:</t>
  </si>
  <si>
    <t>Tény-becslés eltérés:</t>
  </si>
  <si>
    <t>Tény négyzetösszeg:</t>
  </si>
  <si>
    <t>Becslés négyzetösszeg:</t>
  </si>
  <si>
    <t>Négyzetösszeg hiba:</t>
  </si>
  <si>
    <t>Open url</t>
  </si>
  <si>
    <r>
      <t>Maximális memória használat: </t>
    </r>
    <r>
      <rPr>
        <b/>
        <sz val="9"/>
        <color indexed="63"/>
        <rFont val="Verdana"/>
        <family val="2"/>
      </rPr>
      <t>1.23 Mb</t>
    </r>
  </si>
  <si>
    <r>
      <t>A futtatás időtartama: </t>
    </r>
    <r>
      <rPr>
        <b/>
        <sz val="9"/>
        <color indexed="63"/>
        <rFont val="Verdana"/>
        <family val="2"/>
      </rPr>
      <t>4.54 mp (0.08 p)</t>
    </r>
  </si>
  <si>
    <t>%</t>
  </si>
  <si>
    <t>conclusion</t>
  </si>
  <si>
    <t>less enough</t>
  </si>
  <si>
    <t>more needed</t>
  </si>
  <si>
    <t>COCO STD: 2655279</t>
  </si>
  <si>
    <t>(0+17.2)/(2)=8.6</t>
  </si>
  <si>
    <t>(0+11.2)/(2)=5.6</t>
  </si>
  <si>
    <t>(38.5+56.8)/(2)=47.65</t>
  </si>
  <si>
    <t>(80.1+14.2)/(2)=47.15</t>
  </si>
  <si>
    <t>(47.7+65.9)/(2)=56.8</t>
  </si>
  <si>
    <t>(1014+20.3)/(2)=517.1</t>
  </si>
  <si>
    <t>(0+71)/(2)=35.5</t>
  </si>
  <si>
    <t>(0+26.4)/(2)=13.2</t>
  </si>
  <si>
    <t>(0+868)/(2)=434</t>
  </si>
  <si>
    <t>(0+14.2)/(2)=7.1</t>
  </si>
  <si>
    <t>(0+28.4)/(2)=14.2</t>
  </si>
  <si>
    <t>(0+65.9)/(2)=32.95</t>
  </si>
  <si>
    <t>(0+70)/(2)=35</t>
  </si>
  <si>
    <t>(0+13.2)/(2)=6.6</t>
  </si>
  <si>
    <t>(0+25.3)/(2)=12.65</t>
  </si>
  <si>
    <t>(1014+0)/(2)=507</t>
  </si>
  <si>
    <t>(0+35.5)/(2)=17.75</t>
  </si>
  <si>
    <t>(0+827.4)/(2)=413.7</t>
  </si>
  <si>
    <t>(0+814.2)/(2)=407.1</t>
  </si>
  <si>
    <r>
      <t>A futtatás időtartama: </t>
    </r>
    <r>
      <rPr>
        <b/>
        <sz val="9"/>
        <color indexed="63"/>
        <rFont val="Verdana"/>
        <family val="2"/>
      </rPr>
      <t>1.56 mp (0.03 p)</t>
    </r>
  </si>
  <si>
    <t>check</t>
  </si>
  <si>
    <t>inverse delta</t>
  </si>
  <si>
    <t>Estimation</t>
  </si>
  <si>
    <t>Fact</t>
  </si>
  <si>
    <t>Correlation</t>
  </si>
  <si>
    <t>corr_estimation</t>
  </si>
  <si>
    <t>corr_fact</t>
  </si>
</sst>
</file>

<file path=xl/styles.xml><?xml version="1.0" encoding="utf-8"?>
<styleSheet xmlns="http://schemas.openxmlformats.org/spreadsheetml/2006/main">
  <numFmts count="12">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Igen&quot;;&quot;Igen&quot;;&quot;Nem&quot;"/>
    <numFmt numFmtId="165" formatCode="&quot;Igaz&quot;;&quot;Igaz&quot;;&quot;Hamis&quot;"/>
    <numFmt numFmtId="166" formatCode="&quot;Be&quot;;&quot;Be&quot;;&quot;Ki&quot;"/>
    <numFmt numFmtId="167" formatCode="[$¥€-2]\ #\ ##,000_);[Red]\([$€-2]\ #\ ##,000\)"/>
  </numFmts>
  <fonts count="5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4"/>
      <color indexed="8"/>
      <name val="Times New Roman"/>
      <family val="1"/>
    </font>
    <font>
      <sz val="8"/>
      <color indexed="8"/>
      <name val="Verdana"/>
      <family val="2"/>
    </font>
    <font>
      <b/>
      <sz val="8"/>
      <color indexed="8"/>
      <name val="Verdana"/>
      <family val="2"/>
    </font>
    <font>
      <b/>
      <sz val="7"/>
      <color indexed="9"/>
      <name val="Verdana"/>
      <family val="2"/>
    </font>
    <font>
      <sz val="7"/>
      <color indexed="63"/>
      <name val="Verdana"/>
      <family val="2"/>
    </font>
    <font>
      <sz val="10"/>
      <color indexed="63"/>
      <name val="Verdana"/>
      <family val="2"/>
    </font>
    <font>
      <sz val="9"/>
      <color indexed="63"/>
      <name val="Verdana"/>
      <family val="2"/>
    </font>
    <font>
      <b/>
      <sz val="9"/>
      <color indexed="63"/>
      <name val="Verdana"/>
      <family val="2"/>
    </font>
    <font>
      <u val="single"/>
      <sz val="11"/>
      <color indexed="12"/>
      <name val="Calibri"/>
      <family val="2"/>
    </font>
    <font>
      <sz val="7"/>
      <color indexed="10"/>
      <name val="Verdana"/>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u val="single"/>
      <sz val="11"/>
      <color theme="1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4"/>
      <color rgb="FF000000"/>
      <name val="Times New Roman"/>
      <family val="1"/>
    </font>
    <font>
      <b/>
      <sz val="8"/>
      <color rgb="FF000000"/>
      <name val="Verdana"/>
      <family val="2"/>
    </font>
    <font>
      <sz val="8"/>
      <color rgb="FF000000"/>
      <name val="Verdana"/>
      <family val="2"/>
    </font>
    <font>
      <b/>
      <sz val="7"/>
      <color rgb="FFFFFFFF"/>
      <name val="Verdana"/>
      <family val="2"/>
    </font>
    <font>
      <sz val="7"/>
      <color rgb="FF333333"/>
      <name val="Verdana"/>
      <family val="2"/>
    </font>
    <font>
      <sz val="10"/>
      <color rgb="FF333333"/>
      <name val="Verdana"/>
      <family val="2"/>
    </font>
    <font>
      <sz val="9"/>
      <color rgb="FF333333"/>
      <name val="Verdana"/>
      <family val="2"/>
    </font>
    <font>
      <sz val="7"/>
      <color rgb="FFFF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333333"/>
        <bgColor indexed="64"/>
      </patternFill>
    </fill>
    <fill>
      <patternFill patternType="solid">
        <fgColor rgb="FFFFFFFF"/>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medium">
        <color rgb="FF000000"/>
      </right>
      <top style="medium">
        <color rgb="FF000000"/>
      </top>
      <bottom style="medium">
        <color rgb="FF000000"/>
      </bottom>
    </border>
    <border>
      <left style="medium">
        <color rgb="FF666666"/>
      </left>
      <right style="medium">
        <color rgb="FF666666"/>
      </right>
      <top style="medium">
        <color rgb="FF666666"/>
      </top>
      <bottom style="medium">
        <color rgb="FF666666"/>
      </bottom>
    </border>
    <border>
      <left style="medium">
        <color rgb="FF000000"/>
      </left>
      <right style="medium">
        <color rgb="FF000000"/>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0" fillId="22" borderId="7" applyNumberFormat="0" applyFont="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8" fillId="29" borderId="0" applyNumberFormat="0" applyBorder="0" applyAlignment="0" applyProtection="0"/>
    <xf numFmtId="0" fontId="39" fillId="30" borderId="8" applyNumberFormat="0" applyAlignment="0" applyProtection="0"/>
    <xf numFmtId="0" fontId="40" fillId="0" borderId="0" applyNumberFormat="0" applyFill="0" applyBorder="0" applyAlignment="0" applyProtection="0"/>
    <xf numFmtId="0" fontId="41"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43" fillId="32" borderId="0" applyNumberFormat="0" applyBorder="0" applyAlignment="0" applyProtection="0"/>
    <xf numFmtId="0" fontId="44" fillId="30" borderId="1" applyNumberFormat="0" applyAlignment="0" applyProtection="0"/>
    <xf numFmtId="9" fontId="0" fillId="0" borderId="0" applyFont="0" applyFill="0" applyBorder="0" applyAlignment="0" applyProtection="0"/>
  </cellStyleXfs>
  <cellXfs count="18">
    <xf numFmtId="0" fontId="0" fillId="0" borderId="0" xfId="0" applyFont="1" applyAlignment="1">
      <alignment/>
    </xf>
    <xf numFmtId="0" fontId="0" fillId="0" borderId="0" xfId="0" applyAlignment="1">
      <alignment wrapText="1"/>
    </xf>
    <xf numFmtId="0" fontId="45" fillId="0" borderId="0" xfId="0" applyFont="1" applyAlignment="1">
      <alignment vertical="center" wrapText="1"/>
    </xf>
    <xf numFmtId="0" fontId="0" fillId="0" borderId="0" xfId="0" applyAlignment="1">
      <alignment vertical="center" wrapText="1"/>
    </xf>
    <xf numFmtId="0" fontId="46" fillId="0" borderId="0" xfId="0" applyFont="1" applyAlignment="1">
      <alignment horizontal="right" vertical="center" wrapText="1"/>
    </xf>
    <xf numFmtId="0" fontId="47" fillId="0" borderId="0" xfId="0" applyFont="1" applyAlignment="1">
      <alignment vertical="center" wrapText="1"/>
    </xf>
    <xf numFmtId="0" fontId="48" fillId="33" borderId="10" xfId="0" applyFont="1" applyFill="1" applyBorder="1" applyAlignment="1">
      <alignment horizontal="center" vertical="center" wrapText="1"/>
    </xf>
    <xf numFmtId="0" fontId="49" fillId="34" borderId="11" xfId="0" applyFont="1" applyFill="1" applyBorder="1" applyAlignment="1">
      <alignment horizontal="center" vertical="center" wrapText="1"/>
    </xf>
    <xf numFmtId="0" fontId="48" fillId="33" borderId="10" xfId="0" applyFont="1" applyFill="1" applyBorder="1" applyAlignment="1">
      <alignment horizontal="left" vertical="center" wrapText="1"/>
    </xf>
    <xf numFmtId="0" fontId="50" fillId="34" borderId="11" xfId="0" applyFont="1" applyFill="1" applyBorder="1" applyAlignment="1">
      <alignment horizontal="center" vertical="center" wrapText="1"/>
    </xf>
    <xf numFmtId="0" fontId="36" fillId="0" borderId="0" xfId="43" applyAlignment="1">
      <alignment/>
    </xf>
    <xf numFmtId="0" fontId="51" fillId="0" borderId="0" xfId="0" applyFont="1" applyAlignment="1">
      <alignment/>
    </xf>
    <xf numFmtId="0" fontId="49" fillId="35" borderId="11" xfId="0" applyFont="1" applyFill="1" applyBorder="1" applyAlignment="1">
      <alignment horizontal="center" vertical="center" wrapText="1"/>
    </xf>
    <xf numFmtId="0" fontId="48" fillId="33" borderId="12" xfId="0" applyFont="1" applyFill="1" applyBorder="1" applyAlignment="1">
      <alignment horizontal="center" vertical="center" wrapText="1"/>
    </xf>
    <xf numFmtId="9" fontId="0" fillId="0" borderId="0" xfId="61" applyFont="1" applyAlignment="1">
      <alignment/>
    </xf>
    <xf numFmtId="0" fontId="0" fillId="35" borderId="0" xfId="0" applyFill="1" applyAlignment="1">
      <alignment/>
    </xf>
    <xf numFmtId="9" fontId="0" fillId="35" borderId="0" xfId="61" applyFont="1" applyFill="1" applyAlignment="1">
      <alignment/>
    </xf>
    <xf numFmtId="0" fontId="52" fillId="35" borderId="11" xfId="0" applyFont="1" applyFill="1" applyBorder="1" applyAlignment="1">
      <alignment horizontal="center" vertical="center" wrapText="1"/>
    </xf>
  </cellXfs>
  <cellStyles count="48">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Magyarázó szöveg" xfId="54"/>
    <cellStyle name="Összesen" xfId="55"/>
    <cellStyle name="Currency" xfId="56"/>
    <cellStyle name="Currency [0]" xfId="57"/>
    <cellStyle name="Rossz" xfId="58"/>
    <cellStyle name="Semleges" xfId="59"/>
    <cellStyle name="Számítás" xfId="60"/>
    <cellStyle name="Percen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476250</xdr:colOff>
      <xdr:row>3</xdr:row>
      <xdr:rowOff>0</xdr:rowOff>
    </xdr:to>
    <xdr:pic>
      <xdr:nvPicPr>
        <xdr:cNvPr id="1" name="Kép 1" descr="COCO"/>
        <xdr:cNvPicPr preferRelativeResize="1">
          <a:picLocks noChangeAspect="1"/>
        </xdr:cNvPicPr>
      </xdr:nvPicPr>
      <xdr:blipFill>
        <a:blip r:embed="rId1"/>
        <a:stretch>
          <a:fillRect/>
        </a:stretch>
      </xdr:blipFill>
      <xdr:spPr>
        <a:xfrm>
          <a:off x="0" y="0"/>
          <a:ext cx="18954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76200</xdr:colOff>
      <xdr:row>3</xdr:row>
      <xdr:rowOff>0</xdr:rowOff>
    </xdr:to>
    <xdr:pic>
      <xdr:nvPicPr>
        <xdr:cNvPr id="1" name="Kép 1" descr="COCO"/>
        <xdr:cNvPicPr preferRelativeResize="1">
          <a:picLocks noChangeAspect="1"/>
        </xdr:cNvPicPr>
      </xdr:nvPicPr>
      <xdr:blipFill>
        <a:blip r:embed="rId1"/>
        <a:stretch>
          <a:fillRect/>
        </a:stretch>
      </xdr:blipFill>
      <xdr:spPr>
        <a:xfrm>
          <a:off x="0" y="0"/>
          <a:ext cx="190500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miau.gau.hu/myx-free/coco/test/166378120150212212717.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miau.gau.hu/myx-free/coco/test/265527920150212213212.html"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C33"/>
  <sheetViews>
    <sheetView zoomScale="70" zoomScaleNormal="70" zoomScalePageLayoutView="0" workbookViewId="0" topLeftCell="A1">
      <selection activeCell="A33" sqref="A33"/>
    </sheetView>
  </sheetViews>
  <sheetFormatPr defaultColWidth="9.140625" defaultRowHeight="15"/>
  <cols>
    <col min="1" max="1" width="15.140625" style="0" customWidth="1"/>
  </cols>
  <sheetData>
    <row r="1" spans="1:14" ht="15">
      <c r="A1" t="s">
        <v>33</v>
      </c>
      <c r="B1">
        <v>0</v>
      </c>
      <c r="C1">
        <v>0</v>
      </c>
      <c r="D1">
        <v>0</v>
      </c>
      <c r="E1">
        <v>0</v>
      </c>
      <c r="F1">
        <v>0</v>
      </c>
      <c r="G1">
        <v>0</v>
      </c>
      <c r="H1">
        <v>0</v>
      </c>
      <c r="I1">
        <v>0</v>
      </c>
      <c r="J1">
        <v>0</v>
      </c>
      <c r="K1">
        <v>0</v>
      </c>
      <c r="L1">
        <v>0</v>
      </c>
      <c r="M1">
        <v>0</v>
      </c>
      <c r="N1" t="s">
        <v>34</v>
      </c>
    </row>
    <row r="2" spans="1:29" s="1" customFormat="1" ht="75">
      <c r="A2" s="1" t="s">
        <v>55</v>
      </c>
      <c r="B2" s="1" t="s">
        <v>20</v>
      </c>
      <c r="C2" s="1" t="s">
        <v>21</v>
      </c>
      <c r="D2" s="1" t="s">
        <v>22</v>
      </c>
      <c r="E2" s="1" t="s">
        <v>23</v>
      </c>
      <c r="F2" s="1" t="s">
        <v>24</v>
      </c>
      <c r="G2" s="1" t="s">
        <v>25</v>
      </c>
      <c r="H2" s="1" t="s">
        <v>26</v>
      </c>
      <c r="I2" s="1" t="s">
        <v>27</v>
      </c>
      <c r="J2" s="1" t="s">
        <v>28</v>
      </c>
      <c r="K2" s="1" t="s">
        <v>29</v>
      </c>
      <c r="L2" s="1" t="s">
        <v>30</v>
      </c>
      <c r="M2" s="1" t="s">
        <v>31</v>
      </c>
      <c r="N2" s="1" t="s">
        <v>32</v>
      </c>
      <c r="Q2" s="1" t="str">
        <f>B2</f>
        <v>Demand/Supply for Word_001</v>
      </c>
      <c r="R2" s="1" t="str">
        <f aca="true" t="shared" si="0" ref="R2:AC2">C2</f>
        <v>Demand/Supply for Word_002</v>
      </c>
      <c r="S2" s="1" t="str">
        <f t="shared" si="0"/>
        <v>Demand/Supply for Word_003</v>
      </c>
      <c r="T2" s="1" t="str">
        <f t="shared" si="0"/>
        <v>Demand/Supply for Word_004</v>
      </c>
      <c r="U2" s="1" t="str">
        <f t="shared" si="0"/>
        <v>Demand/Supply for Word_005</v>
      </c>
      <c r="V2" s="1" t="str">
        <f t="shared" si="0"/>
        <v>Demand/Supply for Word_006</v>
      </c>
      <c r="W2" s="1" t="str">
        <f t="shared" si="0"/>
        <v>Demand/Supply for Word_007</v>
      </c>
      <c r="X2" s="1" t="str">
        <f t="shared" si="0"/>
        <v>Demand/Supply for Word_008</v>
      </c>
      <c r="Y2" s="1" t="str">
        <f t="shared" si="0"/>
        <v>Demand/Supply for Word_009</v>
      </c>
      <c r="Z2" s="1" t="str">
        <f t="shared" si="0"/>
        <v>Demand/Supply for Word_010</v>
      </c>
      <c r="AA2" s="1" t="str">
        <f t="shared" si="0"/>
        <v>Demand/Supply for Word_011</v>
      </c>
      <c r="AB2" s="1" t="str">
        <f t="shared" si="0"/>
        <v>Demand/Supply for Word_012</v>
      </c>
      <c r="AC2" s="1" t="str">
        <f t="shared" si="0"/>
        <v>Citations</v>
      </c>
    </row>
    <row r="3" spans="1:29" ht="15">
      <c r="A3" t="s">
        <v>0</v>
      </c>
      <c r="B3">
        <v>1</v>
      </c>
      <c r="C3">
        <v>1</v>
      </c>
      <c r="D3">
        <v>1</v>
      </c>
      <c r="E3">
        <v>1</v>
      </c>
      <c r="F3">
        <v>1</v>
      </c>
      <c r="G3">
        <v>1</v>
      </c>
      <c r="H3">
        <v>1</v>
      </c>
      <c r="I3">
        <v>1</v>
      </c>
      <c r="J3">
        <v>1</v>
      </c>
      <c r="K3">
        <v>1</v>
      </c>
      <c r="L3">
        <v>1</v>
      </c>
      <c r="M3">
        <v>1</v>
      </c>
      <c r="N3">
        <v>0</v>
      </c>
      <c r="Q3">
        <f>RANK(B3,B$3:B$22,B$1)</f>
        <v>20</v>
      </c>
      <c r="R3">
        <f aca="true" t="shared" si="1" ref="R3:R22">RANK(C3,C$3:C$22,C$1)</f>
        <v>20</v>
      </c>
      <c r="S3">
        <f aca="true" t="shared" si="2" ref="S3:S22">RANK(D3,D$3:D$22,D$1)</f>
        <v>20</v>
      </c>
      <c r="T3">
        <f aca="true" t="shared" si="3" ref="T3:T22">RANK(E3,E$3:E$22,E$1)</f>
        <v>20</v>
      </c>
      <c r="U3">
        <f aca="true" t="shared" si="4" ref="U3:U22">RANK(F3,F$3:F$22,F$1)</f>
        <v>19</v>
      </c>
      <c r="V3">
        <f aca="true" t="shared" si="5" ref="V3:V22">RANK(G3,G$3:G$22,G$1)</f>
        <v>19</v>
      </c>
      <c r="W3">
        <f aca="true" t="shared" si="6" ref="W3:W22">RANK(H3,H$3:H$22,H$1)</f>
        <v>18</v>
      </c>
      <c r="X3">
        <f aca="true" t="shared" si="7" ref="X3:X22">RANK(I3,I$3:I$22,I$1)</f>
        <v>20</v>
      </c>
      <c r="Y3">
        <f aca="true" t="shared" si="8" ref="Y3:Y22">RANK(J3,J$3:J$22,J$1)</f>
        <v>20</v>
      </c>
      <c r="Z3">
        <f aca="true" t="shared" si="9" ref="Z3:Z22">RANK(K3,K$3:K$22,K$1)</f>
        <v>20</v>
      </c>
      <c r="AA3">
        <f aca="true" t="shared" si="10" ref="AA3:AA22">RANK(L3,L$3:L$22,L$1)</f>
        <v>20</v>
      </c>
      <c r="AB3">
        <f aca="true" t="shared" si="11" ref="AB3:AB22">RANK(M3,M$3:M$22,M$1)</f>
        <v>19</v>
      </c>
      <c r="AC3">
        <f>N3+1000</f>
        <v>1000</v>
      </c>
    </row>
    <row r="4" spans="1:29" ht="15">
      <c r="A4" t="s">
        <v>1</v>
      </c>
      <c r="B4">
        <v>35</v>
      </c>
      <c r="C4">
        <v>41</v>
      </c>
      <c r="D4">
        <v>6</v>
      </c>
      <c r="E4">
        <v>98</v>
      </c>
      <c r="F4">
        <v>99</v>
      </c>
      <c r="G4">
        <v>70</v>
      </c>
      <c r="H4">
        <v>0</v>
      </c>
      <c r="I4">
        <v>77</v>
      </c>
      <c r="J4">
        <v>87</v>
      </c>
      <c r="K4">
        <v>71</v>
      </c>
      <c r="L4">
        <v>10</v>
      </c>
      <c r="M4">
        <v>80</v>
      </c>
      <c r="N4">
        <v>47</v>
      </c>
      <c r="Q4">
        <f aca="true" t="shared" si="12" ref="Q4:Q22">RANK(B4,B$3:B$22,B$1)</f>
        <v>10</v>
      </c>
      <c r="R4">
        <f t="shared" si="1"/>
        <v>11</v>
      </c>
      <c r="S4">
        <f t="shared" si="2"/>
        <v>17</v>
      </c>
      <c r="T4">
        <f t="shared" si="3"/>
        <v>2</v>
      </c>
      <c r="U4">
        <f t="shared" si="4"/>
        <v>1</v>
      </c>
      <c r="V4">
        <f t="shared" si="5"/>
        <v>4</v>
      </c>
      <c r="W4">
        <f t="shared" si="6"/>
        <v>20</v>
      </c>
      <c r="X4">
        <f t="shared" si="7"/>
        <v>6</v>
      </c>
      <c r="Y4">
        <f t="shared" si="8"/>
        <v>4</v>
      </c>
      <c r="Z4">
        <f t="shared" si="9"/>
        <v>5</v>
      </c>
      <c r="AA4">
        <f t="shared" si="10"/>
        <v>19</v>
      </c>
      <c r="AB4">
        <f t="shared" si="11"/>
        <v>4</v>
      </c>
      <c r="AC4">
        <f aca="true" t="shared" si="13" ref="AC4:AC22">N4+1000</f>
        <v>1047</v>
      </c>
    </row>
    <row r="5" spans="1:29" ht="15">
      <c r="A5" t="s">
        <v>2</v>
      </c>
      <c r="B5">
        <v>56</v>
      </c>
      <c r="C5">
        <v>7</v>
      </c>
      <c r="D5">
        <v>99</v>
      </c>
      <c r="E5">
        <v>13</v>
      </c>
      <c r="F5">
        <v>93</v>
      </c>
      <c r="G5">
        <v>59</v>
      </c>
      <c r="H5">
        <v>49</v>
      </c>
      <c r="I5">
        <v>77</v>
      </c>
      <c r="J5">
        <v>65</v>
      </c>
      <c r="K5">
        <v>25</v>
      </c>
      <c r="L5">
        <v>51</v>
      </c>
      <c r="M5">
        <v>19</v>
      </c>
      <c r="N5">
        <v>53</v>
      </c>
      <c r="Q5">
        <f t="shared" si="12"/>
        <v>4</v>
      </c>
      <c r="R5">
        <f t="shared" si="1"/>
        <v>18</v>
      </c>
      <c r="S5">
        <f t="shared" si="2"/>
        <v>1</v>
      </c>
      <c r="T5">
        <f t="shared" si="3"/>
        <v>19</v>
      </c>
      <c r="U5">
        <f t="shared" si="4"/>
        <v>3</v>
      </c>
      <c r="V5">
        <f t="shared" si="5"/>
        <v>8</v>
      </c>
      <c r="W5">
        <f t="shared" si="6"/>
        <v>10</v>
      </c>
      <c r="X5">
        <f t="shared" si="7"/>
        <v>6</v>
      </c>
      <c r="Y5">
        <f t="shared" si="8"/>
        <v>10</v>
      </c>
      <c r="Z5">
        <f t="shared" si="9"/>
        <v>13</v>
      </c>
      <c r="AA5">
        <f t="shared" si="10"/>
        <v>10</v>
      </c>
      <c r="AB5">
        <f t="shared" si="11"/>
        <v>17</v>
      </c>
      <c r="AC5">
        <f t="shared" si="13"/>
        <v>1053</v>
      </c>
    </row>
    <row r="6" spans="1:29" ht="15">
      <c r="A6" t="s">
        <v>3</v>
      </c>
      <c r="B6">
        <v>19</v>
      </c>
      <c r="C6">
        <v>57</v>
      </c>
      <c r="D6">
        <v>90</v>
      </c>
      <c r="E6">
        <v>15</v>
      </c>
      <c r="F6">
        <v>27</v>
      </c>
      <c r="G6">
        <v>38</v>
      </c>
      <c r="H6">
        <v>18</v>
      </c>
      <c r="I6">
        <v>44</v>
      </c>
      <c r="J6">
        <v>85</v>
      </c>
      <c r="K6">
        <v>59</v>
      </c>
      <c r="L6">
        <v>51</v>
      </c>
      <c r="M6">
        <v>1</v>
      </c>
      <c r="N6">
        <v>64</v>
      </c>
      <c r="Q6">
        <f t="shared" si="12"/>
        <v>15</v>
      </c>
      <c r="R6">
        <f t="shared" si="1"/>
        <v>7</v>
      </c>
      <c r="S6">
        <f t="shared" si="2"/>
        <v>5</v>
      </c>
      <c r="T6">
        <f t="shared" si="3"/>
        <v>18</v>
      </c>
      <c r="U6">
        <f t="shared" si="4"/>
        <v>15</v>
      </c>
      <c r="V6">
        <f t="shared" si="5"/>
        <v>13</v>
      </c>
      <c r="W6">
        <f t="shared" si="6"/>
        <v>16</v>
      </c>
      <c r="X6">
        <f t="shared" si="7"/>
        <v>11</v>
      </c>
      <c r="Y6">
        <f t="shared" si="8"/>
        <v>6</v>
      </c>
      <c r="Z6">
        <f t="shared" si="9"/>
        <v>8</v>
      </c>
      <c r="AA6">
        <f t="shared" si="10"/>
        <v>10</v>
      </c>
      <c r="AB6">
        <f t="shared" si="11"/>
        <v>19</v>
      </c>
      <c r="AC6">
        <f t="shared" si="13"/>
        <v>1064</v>
      </c>
    </row>
    <row r="7" spans="1:29" ht="15">
      <c r="A7" t="s">
        <v>4</v>
      </c>
      <c r="B7">
        <v>46</v>
      </c>
      <c r="C7">
        <v>78</v>
      </c>
      <c r="D7">
        <v>73</v>
      </c>
      <c r="E7">
        <v>41</v>
      </c>
      <c r="F7">
        <v>75</v>
      </c>
      <c r="G7">
        <v>42</v>
      </c>
      <c r="H7">
        <v>29</v>
      </c>
      <c r="I7">
        <v>38</v>
      </c>
      <c r="J7">
        <v>58</v>
      </c>
      <c r="K7">
        <v>79</v>
      </c>
      <c r="L7">
        <v>93</v>
      </c>
      <c r="M7">
        <v>60</v>
      </c>
      <c r="N7">
        <v>22</v>
      </c>
      <c r="Q7">
        <f t="shared" si="12"/>
        <v>7</v>
      </c>
      <c r="R7">
        <f t="shared" si="1"/>
        <v>3</v>
      </c>
      <c r="S7">
        <f t="shared" si="2"/>
        <v>9</v>
      </c>
      <c r="T7">
        <f t="shared" si="3"/>
        <v>14</v>
      </c>
      <c r="U7">
        <f t="shared" si="4"/>
        <v>6</v>
      </c>
      <c r="V7">
        <f t="shared" si="5"/>
        <v>12</v>
      </c>
      <c r="W7">
        <f t="shared" si="6"/>
        <v>12</v>
      </c>
      <c r="X7">
        <f t="shared" si="7"/>
        <v>13</v>
      </c>
      <c r="Y7">
        <f t="shared" si="8"/>
        <v>12</v>
      </c>
      <c r="Z7">
        <f t="shared" si="9"/>
        <v>3</v>
      </c>
      <c r="AA7">
        <f t="shared" si="10"/>
        <v>1</v>
      </c>
      <c r="AB7">
        <f t="shared" si="11"/>
        <v>8</v>
      </c>
      <c r="AC7">
        <f t="shared" si="13"/>
        <v>1022</v>
      </c>
    </row>
    <row r="8" spans="1:29" ht="15">
      <c r="A8" t="s">
        <v>5</v>
      </c>
      <c r="B8">
        <v>77</v>
      </c>
      <c r="C8">
        <v>19</v>
      </c>
      <c r="D8">
        <v>62</v>
      </c>
      <c r="E8">
        <v>42</v>
      </c>
      <c r="F8">
        <v>39</v>
      </c>
      <c r="G8">
        <v>0</v>
      </c>
      <c r="H8">
        <v>19</v>
      </c>
      <c r="I8">
        <v>84</v>
      </c>
      <c r="J8">
        <v>25</v>
      </c>
      <c r="K8">
        <v>32</v>
      </c>
      <c r="L8">
        <v>80</v>
      </c>
      <c r="M8">
        <v>97</v>
      </c>
      <c r="N8">
        <v>79</v>
      </c>
      <c r="Q8">
        <f t="shared" si="12"/>
        <v>2</v>
      </c>
      <c r="R8">
        <f t="shared" si="1"/>
        <v>17</v>
      </c>
      <c r="S8">
        <f t="shared" si="2"/>
        <v>10</v>
      </c>
      <c r="T8">
        <f t="shared" si="3"/>
        <v>13</v>
      </c>
      <c r="U8">
        <f t="shared" si="4"/>
        <v>13</v>
      </c>
      <c r="V8">
        <f t="shared" si="5"/>
        <v>20</v>
      </c>
      <c r="W8">
        <f t="shared" si="6"/>
        <v>15</v>
      </c>
      <c r="X8">
        <f t="shared" si="7"/>
        <v>5</v>
      </c>
      <c r="Y8">
        <f t="shared" si="8"/>
        <v>16</v>
      </c>
      <c r="Z8">
        <f t="shared" si="9"/>
        <v>11</v>
      </c>
      <c r="AA8">
        <f t="shared" si="10"/>
        <v>4</v>
      </c>
      <c r="AB8">
        <f t="shared" si="11"/>
        <v>1</v>
      </c>
      <c r="AC8">
        <f t="shared" si="13"/>
        <v>1079</v>
      </c>
    </row>
    <row r="9" spans="1:29" ht="15">
      <c r="A9" t="s">
        <v>6</v>
      </c>
      <c r="B9">
        <v>32</v>
      </c>
      <c r="C9">
        <v>40</v>
      </c>
      <c r="D9">
        <v>84</v>
      </c>
      <c r="E9">
        <v>48</v>
      </c>
      <c r="F9">
        <v>15</v>
      </c>
      <c r="G9">
        <v>15</v>
      </c>
      <c r="H9">
        <v>50</v>
      </c>
      <c r="I9">
        <v>8</v>
      </c>
      <c r="J9">
        <v>83</v>
      </c>
      <c r="K9">
        <v>66</v>
      </c>
      <c r="L9">
        <v>55</v>
      </c>
      <c r="M9">
        <v>28</v>
      </c>
      <c r="N9">
        <v>75</v>
      </c>
      <c r="Q9">
        <f t="shared" si="12"/>
        <v>12</v>
      </c>
      <c r="R9">
        <f t="shared" si="1"/>
        <v>12</v>
      </c>
      <c r="S9">
        <f t="shared" si="2"/>
        <v>7</v>
      </c>
      <c r="T9">
        <f t="shared" si="3"/>
        <v>11</v>
      </c>
      <c r="U9">
        <f t="shared" si="4"/>
        <v>17</v>
      </c>
      <c r="V9">
        <f t="shared" si="5"/>
        <v>15</v>
      </c>
      <c r="W9">
        <f t="shared" si="6"/>
        <v>9</v>
      </c>
      <c r="X9">
        <f t="shared" si="7"/>
        <v>17</v>
      </c>
      <c r="Y9">
        <f t="shared" si="8"/>
        <v>7</v>
      </c>
      <c r="Z9">
        <f t="shared" si="9"/>
        <v>7</v>
      </c>
      <c r="AA9">
        <f t="shared" si="10"/>
        <v>8</v>
      </c>
      <c r="AB9">
        <f t="shared" si="11"/>
        <v>16</v>
      </c>
      <c r="AC9">
        <f t="shared" si="13"/>
        <v>1075</v>
      </c>
    </row>
    <row r="10" spans="1:29" ht="15">
      <c r="A10" t="s">
        <v>7</v>
      </c>
      <c r="B10">
        <v>5</v>
      </c>
      <c r="C10">
        <v>26</v>
      </c>
      <c r="D10">
        <v>35</v>
      </c>
      <c r="E10">
        <v>73</v>
      </c>
      <c r="F10">
        <v>52</v>
      </c>
      <c r="G10">
        <v>6</v>
      </c>
      <c r="H10">
        <v>26</v>
      </c>
      <c r="I10">
        <v>5</v>
      </c>
      <c r="J10">
        <v>72</v>
      </c>
      <c r="K10">
        <v>76</v>
      </c>
      <c r="L10">
        <v>87</v>
      </c>
      <c r="M10">
        <v>92</v>
      </c>
      <c r="N10">
        <v>52</v>
      </c>
      <c r="Q10">
        <f t="shared" si="12"/>
        <v>18</v>
      </c>
      <c r="R10">
        <f t="shared" si="1"/>
        <v>15</v>
      </c>
      <c r="S10">
        <f t="shared" si="2"/>
        <v>12</v>
      </c>
      <c r="T10">
        <f t="shared" si="3"/>
        <v>8</v>
      </c>
      <c r="U10">
        <f t="shared" si="4"/>
        <v>11</v>
      </c>
      <c r="V10">
        <f t="shared" si="5"/>
        <v>17</v>
      </c>
      <c r="W10">
        <f t="shared" si="6"/>
        <v>13</v>
      </c>
      <c r="X10">
        <f t="shared" si="7"/>
        <v>18</v>
      </c>
      <c r="Y10">
        <f t="shared" si="8"/>
        <v>9</v>
      </c>
      <c r="Z10">
        <f t="shared" si="9"/>
        <v>4</v>
      </c>
      <c r="AA10">
        <f t="shared" si="10"/>
        <v>2</v>
      </c>
      <c r="AB10">
        <f t="shared" si="11"/>
        <v>3</v>
      </c>
      <c r="AC10">
        <f t="shared" si="13"/>
        <v>1052</v>
      </c>
    </row>
    <row r="11" spans="1:29" ht="15">
      <c r="A11" t="s">
        <v>8</v>
      </c>
      <c r="B11">
        <v>28</v>
      </c>
      <c r="C11">
        <v>27</v>
      </c>
      <c r="D11">
        <v>3</v>
      </c>
      <c r="E11">
        <v>82</v>
      </c>
      <c r="F11">
        <v>16</v>
      </c>
      <c r="G11">
        <v>81</v>
      </c>
      <c r="H11">
        <v>74</v>
      </c>
      <c r="I11">
        <v>20</v>
      </c>
      <c r="J11">
        <v>55</v>
      </c>
      <c r="K11">
        <v>23</v>
      </c>
      <c r="L11">
        <v>73</v>
      </c>
      <c r="M11">
        <v>33</v>
      </c>
      <c r="N11">
        <v>26</v>
      </c>
      <c r="Q11">
        <f t="shared" si="12"/>
        <v>13</v>
      </c>
      <c r="R11">
        <f t="shared" si="1"/>
        <v>14</v>
      </c>
      <c r="S11">
        <f t="shared" si="2"/>
        <v>18</v>
      </c>
      <c r="T11">
        <f t="shared" si="3"/>
        <v>5</v>
      </c>
      <c r="U11">
        <f t="shared" si="4"/>
        <v>16</v>
      </c>
      <c r="V11">
        <f t="shared" si="5"/>
        <v>2</v>
      </c>
      <c r="W11">
        <f t="shared" si="6"/>
        <v>5</v>
      </c>
      <c r="X11">
        <f t="shared" si="7"/>
        <v>15</v>
      </c>
      <c r="Y11">
        <f t="shared" si="8"/>
        <v>13</v>
      </c>
      <c r="Z11">
        <f t="shared" si="9"/>
        <v>14</v>
      </c>
      <c r="AA11">
        <f t="shared" si="10"/>
        <v>5</v>
      </c>
      <c r="AB11">
        <f t="shared" si="11"/>
        <v>15</v>
      </c>
      <c r="AC11">
        <f t="shared" si="13"/>
        <v>1026</v>
      </c>
    </row>
    <row r="12" spans="1:29" ht="15">
      <c r="A12" t="s">
        <v>9</v>
      </c>
      <c r="B12">
        <v>96</v>
      </c>
      <c r="C12">
        <v>90</v>
      </c>
      <c r="D12">
        <v>17</v>
      </c>
      <c r="E12">
        <v>44</v>
      </c>
      <c r="F12">
        <v>72</v>
      </c>
      <c r="G12">
        <v>88</v>
      </c>
      <c r="H12">
        <v>57</v>
      </c>
      <c r="I12">
        <v>18</v>
      </c>
      <c r="J12">
        <v>22</v>
      </c>
      <c r="K12">
        <v>41</v>
      </c>
      <c r="L12">
        <v>71</v>
      </c>
      <c r="M12">
        <v>95</v>
      </c>
      <c r="N12">
        <v>62</v>
      </c>
      <c r="Q12">
        <f t="shared" si="12"/>
        <v>1</v>
      </c>
      <c r="R12">
        <f t="shared" si="1"/>
        <v>1</v>
      </c>
      <c r="S12">
        <f t="shared" si="2"/>
        <v>14</v>
      </c>
      <c r="T12">
        <f t="shared" si="3"/>
        <v>12</v>
      </c>
      <c r="U12">
        <f t="shared" si="4"/>
        <v>7</v>
      </c>
      <c r="V12">
        <f t="shared" si="5"/>
        <v>1</v>
      </c>
      <c r="W12">
        <f t="shared" si="6"/>
        <v>7</v>
      </c>
      <c r="X12">
        <f t="shared" si="7"/>
        <v>16</v>
      </c>
      <c r="Y12">
        <f t="shared" si="8"/>
        <v>17</v>
      </c>
      <c r="Z12">
        <f t="shared" si="9"/>
        <v>9</v>
      </c>
      <c r="AA12">
        <f t="shared" si="10"/>
        <v>6</v>
      </c>
      <c r="AB12">
        <f t="shared" si="11"/>
        <v>2</v>
      </c>
      <c r="AC12">
        <f t="shared" si="13"/>
        <v>1062</v>
      </c>
    </row>
    <row r="13" spans="1:29" ht="15">
      <c r="A13" t="s">
        <v>10</v>
      </c>
      <c r="B13">
        <v>42</v>
      </c>
      <c r="C13">
        <v>23</v>
      </c>
      <c r="D13">
        <v>88</v>
      </c>
      <c r="E13">
        <v>99</v>
      </c>
      <c r="F13">
        <v>78</v>
      </c>
      <c r="G13">
        <v>24</v>
      </c>
      <c r="H13">
        <v>37</v>
      </c>
      <c r="I13">
        <v>43</v>
      </c>
      <c r="J13">
        <v>60</v>
      </c>
      <c r="K13">
        <v>90</v>
      </c>
      <c r="L13">
        <v>35</v>
      </c>
      <c r="M13">
        <v>78</v>
      </c>
      <c r="N13">
        <v>92</v>
      </c>
      <c r="Q13">
        <f t="shared" si="12"/>
        <v>8</v>
      </c>
      <c r="R13">
        <f t="shared" si="1"/>
        <v>16</v>
      </c>
      <c r="S13">
        <f t="shared" si="2"/>
        <v>6</v>
      </c>
      <c r="T13">
        <f t="shared" si="3"/>
        <v>1</v>
      </c>
      <c r="U13">
        <f t="shared" si="4"/>
        <v>5</v>
      </c>
      <c r="V13">
        <f t="shared" si="5"/>
        <v>14</v>
      </c>
      <c r="W13">
        <f t="shared" si="6"/>
        <v>11</v>
      </c>
      <c r="X13">
        <f t="shared" si="7"/>
        <v>12</v>
      </c>
      <c r="Y13">
        <f t="shared" si="8"/>
        <v>11</v>
      </c>
      <c r="Z13">
        <f t="shared" si="9"/>
        <v>2</v>
      </c>
      <c r="AA13">
        <f t="shared" si="10"/>
        <v>14</v>
      </c>
      <c r="AB13">
        <f t="shared" si="11"/>
        <v>5</v>
      </c>
      <c r="AC13">
        <f t="shared" si="13"/>
        <v>1092</v>
      </c>
    </row>
    <row r="14" spans="1:29" ht="15">
      <c r="A14" t="s">
        <v>11</v>
      </c>
      <c r="B14">
        <v>18</v>
      </c>
      <c r="C14">
        <v>77</v>
      </c>
      <c r="D14">
        <v>12</v>
      </c>
      <c r="E14">
        <v>92</v>
      </c>
      <c r="F14">
        <v>28</v>
      </c>
      <c r="G14">
        <v>48</v>
      </c>
      <c r="H14">
        <v>96</v>
      </c>
      <c r="I14">
        <v>55</v>
      </c>
      <c r="J14">
        <v>48</v>
      </c>
      <c r="K14">
        <v>2</v>
      </c>
      <c r="L14">
        <v>63</v>
      </c>
      <c r="M14">
        <v>58</v>
      </c>
      <c r="N14">
        <v>36</v>
      </c>
      <c r="Q14">
        <f t="shared" si="12"/>
        <v>16</v>
      </c>
      <c r="R14">
        <f t="shared" si="1"/>
        <v>4</v>
      </c>
      <c r="S14">
        <f t="shared" si="2"/>
        <v>16</v>
      </c>
      <c r="T14">
        <f t="shared" si="3"/>
        <v>4</v>
      </c>
      <c r="U14">
        <f t="shared" si="4"/>
        <v>14</v>
      </c>
      <c r="V14">
        <f t="shared" si="5"/>
        <v>11</v>
      </c>
      <c r="W14">
        <f t="shared" si="6"/>
        <v>1</v>
      </c>
      <c r="X14">
        <f t="shared" si="7"/>
        <v>9</v>
      </c>
      <c r="Y14">
        <f t="shared" si="8"/>
        <v>14</v>
      </c>
      <c r="Z14">
        <f t="shared" si="9"/>
        <v>19</v>
      </c>
      <c r="AA14">
        <f t="shared" si="10"/>
        <v>7</v>
      </c>
      <c r="AB14">
        <f t="shared" si="11"/>
        <v>9</v>
      </c>
      <c r="AC14">
        <f t="shared" si="13"/>
        <v>1036</v>
      </c>
    </row>
    <row r="15" spans="1:29" ht="15">
      <c r="A15" t="s">
        <v>12</v>
      </c>
      <c r="B15">
        <v>9</v>
      </c>
      <c r="C15">
        <v>5</v>
      </c>
      <c r="D15">
        <v>13</v>
      </c>
      <c r="E15">
        <v>20</v>
      </c>
      <c r="F15">
        <v>63</v>
      </c>
      <c r="G15">
        <v>56</v>
      </c>
      <c r="H15">
        <v>90</v>
      </c>
      <c r="I15">
        <v>76</v>
      </c>
      <c r="J15">
        <v>89</v>
      </c>
      <c r="K15">
        <v>19</v>
      </c>
      <c r="L15">
        <v>53</v>
      </c>
      <c r="M15">
        <v>19</v>
      </c>
      <c r="N15">
        <v>4</v>
      </c>
      <c r="Q15">
        <f t="shared" si="12"/>
        <v>17</v>
      </c>
      <c r="R15">
        <f t="shared" si="1"/>
        <v>19</v>
      </c>
      <c r="S15">
        <f t="shared" si="2"/>
        <v>15</v>
      </c>
      <c r="T15">
        <f t="shared" si="3"/>
        <v>17</v>
      </c>
      <c r="U15">
        <f t="shared" si="4"/>
        <v>9</v>
      </c>
      <c r="V15">
        <f t="shared" si="5"/>
        <v>9</v>
      </c>
      <c r="W15">
        <f t="shared" si="6"/>
        <v>2</v>
      </c>
      <c r="X15">
        <f t="shared" si="7"/>
        <v>8</v>
      </c>
      <c r="Y15">
        <f t="shared" si="8"/>
        <v>2</v>
      </c>
      <c r="Z15">
        <f t="shared" si="9"/>
        <v>15</v>
      </c>
      <c r="AA15">
        <f t="shared" si="10"/>
        <v>9</v>
      </c>
      <c r="AB15">
        <f t="shared" si="11"/>
        <v>17</v>
      </c>
      <c r="AC15">
        <f t="shared" si="13"/>
        <v>1004</v>
      </c>
    </row>
    <row r="16" spans="1:29" ht="15">
      <c r="A16" t="s">
        <v>13</v>
      </c>
      <c r="B16">
        <v>37</v>
      </c>
      <c r="C16">
        <v>66</v>
      </c>
      <c r="D16">
        <v>96</v>
      </c>
      <c r="E16">
        <v>58</v>
      </c>
      <c r="F16">
        <v>86</v>
      </c>
      <c r="G16">
        <v>7</v>
      </c>
      <c r="H16">
        <v>26</v>
      </c>
      <c r="I16">
        <v>53</v>
      </c>
      <c r="J16">
        <v>77</v>
      </c>
      <c r="K16">
        <v>69</v>
      </c>
      <c r="L16">
        <v>45</v>
      </c>
      <c r="M16">
        <v>67</v>
      </c>
      <c r="N16">
        <v>61</v>
      </c>
      <c r="Q16">
        <f t="shared" si="12"/>
        <v>9</v>
      </c>
      <c r="R16">
        <f t="shared" si="1"/>
        <v>5</v>
      </c>
      <c r="S16">
        <f t="shared" si="2"/>
        <v>2</v>
      </c>
      <c r="T16">
        <f t="shared" si="3"/>
        <v>9</v>
      </c>
      <c r="U16">
        <f t="shared" si="4"/>
        <v>4</v>
      </c>
      <c r="V16">
        <f t="shared" si="5"/>
        <v>16</v>
      </c>
      <c r="W16">
        <f t="shared" si="6"/>
        <v>13</v>
      </c>
      <c r="X16">
        <f t="shared" si="7"/>
        <v>10</v>
      </c>
      <c r="Y16">
        <f t="shared" si="8"/>
        <v>8</v>
      </c>
      <c r="Z16">
        <f t="shared" si="9"/>
        <v>6</v>
      </c>
      <c r="AA16">
        <f t="shared" si="10"/>
        <v>12</v>
      </c>
      <c r="AB16">
        <f t="shared" si="11"/>
        <v>6</v>
      </c>
      <c r="AC16">
        <f t="shared" si="13"/>
        <v>1061</v>
      </c>
    </row>
    <row r="17" spans="1:29" ht="15">
      <c r="A17" t="s">
        <v>14</v>
      </c>
      <c r="B17">
        <v>24</v>
      </c>
      <c r="C17">
        <v>85</v>
      </c>
      <c r="D17">
        <v>96</v>
      </c>
      <c r="E17">
        <v>25</v>
      </c>
      <c r="F17">
        <v>15</v>
      </c>
      <c r="G17">
        <v>3</v>
      </c>
      <c r="H17">
        <v>52</v>
      </c>
      <c r="I17">
        <v>98</v>
      </c>
      <c r="J17">
        <v>29</v>
      </c>
      <c r="K17">
        <v>96</v>
      </c>
      <c r="L17">
        <v>14</v>
      </c>
      <c r="M17">
        <v>54</v>
      </c>
      <c r="N17">
        <v>45</v>
      </c>
      <c r="Q17">
        <f t="shared" si="12"/>
        <v>14</v>
      </c>
      <c r="R17">
        <f t="shared" si="1"/>
        <v>2</v>
      </c>
      <c r="S17">
        <f t="shared" si="2"/>
        <v>2</v>
      </c>
      <c r="T17">
        <f t="shared" si="3"/>
        <v>15</v>
      </c>
      <c r="U17">
        <f t="shared" si="4"/>
        <v>17</v>
      </c>
      <c r="V17">
        <f t="shared" si="5"/>
        <v>18</v>
      </c>
      <c r="W17">
        <f t="shared" si="6"/>
        <v>8</v>
      </c>
      <c r="X17">
        <f t="shared" si="7"/>
        <v>1</v>
      </c>
      <c r="Y17">
        <f t="shared" si="8"/>
        <v>15</v>
      </c>
      <c r="Z17">
        <f t="shared" si="9"/>
        <v>1</v>
      </c>
      <c r="AA17">
        <f t="shared" si="10"/>
        <v>18</v>
      </c>
      <c r="AB17">
        <f t="shared" si="11"/>
        <v>10</v>
      </c>
      <c r="AC17">
        <f t="shared" si="13"/>
        <v>1045</v>
      </c>
    </row>
    <row r="18" spans="1:29" ht="15">
      <c r="A18" t="s">
        <v>15</v>
      </c>
      <c r="B18">
        <v>4</v>
      </c>
      <c r="C18">
        <v>51</v>
      </c>
      <c r="D18">
        <v>94</v>
      </c>
      <c r="E18">
        <v>24</v>
      </c>
      <c r="F18">
        <v>99</v>
      </c>
      <c r="G18">
        <v>69</v>
      </c>
      <c r="H18">
        <v>1</v>
      </c>
      <c r="I18">
        <v>94</v>
      </c>
      <c r="J18">
        <v>87</v>
      </c>
      <c r="K18">
        <v>19</v>
      </c>
      <c r="L18">
        <v>26</v>
      </c>
      <c r="M18">
        <v>41</v>
      </c>
      <c r="N18">
        <v>47</v>
      </c>
      <c r="Q18">
        <f t="shared" si="12"/>
        <v>19</v>
      </c>
      <c r="R18">
        <f t="shared" si="1"/>
        <v>9</v>
      </c>
      <c r="S18">
        <f t="shared" si="2"/>
        <v>4</v>
      </c>
      <c r="T18">
        <f t="shared" si="3"/>
        <v>16</v>
      </c>
      <c r="U18">
        <f t="shared" si="4"/>
        <v>1</v>
      </c>
      <c r="V18">
        <f t="shared" si="5"/>
        <v>5</v>
      </c>
      <c r="W18">
        <f t="shared" si="6"/>
        <v>18</v>
      </c>
      <c r="X18">
        <f t="shared" si="7"/>
        <v>3</v>
      </c>
      <c r="Y18">
        <f t="shared" si="8"/>
        <v>4</v>
      </c>
      <c r="Z18">
        <f t="shared" si="9"/>
        <v>15</v>
      </c>
      <c r="AA18">
        <f t="shared" si="10"/>
        <v>16</v>
      </c>
      <c r="AB18">
        <f t="shared" si="11"/>
        <v>12</v>
      </c>
      <c r="AC18">
        <f t="shared" si="13"/>
        <v>1047</v>
      </c>
    </row>
    <row r="19" spans="1:29" ht="15">
      <c r="A19" t="s">
        <v>16</v>
      </c>
      <c r="B19">
        <v>59</v>
      </c>
      <c r="C19">
        <v>28</v>
      </c>
      <c r="D19">
        <v>74</v>
      </c>
      <c r="E19">
        <v>98</v>
      </c>
      <c r="F19">
        <v>56</v>
      </c>
      <c r="G19">
        <v>74</v>
      </c>
      <c r="H19">
        <v>89</v>
      </c>
      <c r="I19">
        <v>88</v>
      </c>
      <c r="J19">
        <v>88</v>
      </c>
      <c r="K19">
        <v>18</v>
      </c>
      <c r="L19">
        <v>81</v>
      </c>
      <c r="M19">
        <v>37</v>
      </c>
      <c r="N19">
        <v>65</v>
      </c>
      <c r="Q19">
        <f t="shared" si="12"/>
        <v>3</v>
      </c>
      <c r="R19">
        <f t="shared" si="1"/>
        <v>13</v>
      </c>
      <c r="S19">
        <f t="shared" si="2"/>
        <v>8</v>
      </c>
      <c r="T19">
        <f t="shared" si="3"/>
        <v>2</v>
      </c>
      <c r="U19">
        <f t="shared" si="4"/>
        <v>10</v>
      </c>
      <c r="V19">
        <f t="shared" si="5"/>
        <v>3</v>
      </c>
      <c r="W19">
        <f t="shared" si="6"/>
        <v>4</v>
      </c>
      <c r="X19">
        <f t="shared" si="7"/>
        <v>4</v>
      </c>
      <c r="Y19">
        <f t="shared" si="8"/>
        <v>3</v>
      </c>
      <c r="Z19">
        <f t="shared" si="9"/>
        <v>17</v>
      </c>
      <c r="AA19">
        <f t="shared" si="10"/>
        <v>3</v>
      </c>
      <c r="AB19">
        <f t="shared" si="11"/>
        <v>14</v>
      </c>
      <c r="AC19">
        <f t="shared" si="13"/>
        <v>1065</v>
      </c>
    </row>
    <row r="20" spans="1:29" ht="15">
      <c r="A20" t="s">
        <v>17</v>
      </c>
      <c r="B20">
        <v>50</v>
      </c>
      <c r="C20">
        <v>49</v>
      </c>
      <c r="D20">
        <v>2</v>
      </c>
      <c r="E20">
        <v>54</v>
      </c>
      <c r="F20">
        <v>0</v>
      </c>
      <c r="G20">
        <v>67</v>
      </c>
      <c r="H20">
        <v>90</v>
      </c>
      <c r="I20">
        <v>25</v>
      </c>
      <c r="J20">
        <v>2</v>
      </c>
      <c r="K20">
        <v>32</v>
      </c>
      <c r="L20">
        <v>21</v>
      </c>
      <c r="M20">
        <v>64</v>
      </c>
      <c r="N20">
        <v>38</v>
      </c>
      <c r="Q20">
        <f t="shared" si="12"/>
        <v>5</v>
      </c>
      <c r="R20">
        <f t="shared" si="1"/>
        <v>10</v>
      </c>
      <c r="S20">
        <f t="shared" si="2"/>
        <v>19</v>
      </c>
      <c r="T20">
        <f t="shared" si="3"/>
        <v>10</v>
      </c>
      <c r="U20">
        <f t="shared" si="4"/>
        <v>20</v>
      </c>
      <c r="V20">
        <f t="shared" si="5"/>
        <v>6</v>
      </c>
      <c r="W20">
        <f t="shared" si="6"/>
        <v>2</v>
      </c>
      <c r="X20">
        <f t="shared" si="7"/>
        <v>14</v>
      </c>
      <c r="Y20">
        <f t="shared" si="8"/>
        <v>19</v>
      </c>
      <c r="Z20">
        <f t="shared" si="9"/>
        <v>11</v>
      </c>
      <c r="AA20">
        <f t="shared" si="10"/>
        <v>17</v>
      </c>
      <c r="AB20">
        <f t="shared" si="11"/>
        <v>7</v>
      </c>
      <c r="AC20">
        <f t="shared" si="13"/>
        <v>1038</v>
      </c>
    </row>
    <row r="21" spans="1:29" ht="15">
      <c r="A21" t="s">
        <v>18</v>
      </c>
      <c r="B21">
        <v>48</v>
      </c>
      <c r="C21">
        <v>64</v>
      </c>
      <c r="D21">
        <v>35</v>
      </c>
      <c r="E21">
        <v>77</v>
      </c>
      <c r="F21">
        <v>49</v>
      </c>
      <c r="G21">
        <v>52</v>
      </c>
      <c r="H21">
        <v>6</v>
      </c>
      <c r="I21">
        <v>98</v>
      </c>
      <c r="J21">
        <v>93</v>
      </c>
      <c r="K21">
        <v>3</v>
      </c>
      <c r="L21">
        <v>33</v>
      </c>
      <c r="M21">
        <v>41</v>
      </c>
      <c r="N21">
        <v>12</v>
      </c>
      <c r="Q21">
        <f t="shared" si="12"/>
        <v>6</v>
      </c>
      <c r="R21">
        <f t="shared" si="1"/>
        <v>6</v>
      </c>
      <c r="S21">
        <f t="shared" si="2"/>
        <v>12</v>
      </c>
      <c r="T21">
        <f t="shared" si="3"/>
        <v>7</v>
      </c>
      <c r="U21">
        <f t="shared" si="4"/>
        <v>12</v>
      </c>
      <c r="V21">
        <f t="shared" si="5"/>
        <v>10</v>
      </c>
      <c r="W21">
        <f t="shared" si="6"/>
        <v>17</v>
      </c>
      <c r="X21">
        <f t="shared" si="7"/>
        <v>1</v>
      </c>
      <c r="Y21">
        <f t="shared" si="8"/>
        <v>1</v>
      </c>
      <c r="Z21">
        <f t="shared" si="9"/>
        <v>18</v>
      </c>
      <c r="AA21">
        <f t="shared" si="10"/>
        <v>15</v>
      </c>
      <c r="AB21">
        <f t="shared" si="11"/>
        <v>12</v>
      </c>
      <c r="AC21">
        <f t="shared" si="13"/>
        <v>1012</v>
      </c>
    </row>
    <row r="22" spans="1:29" ht="15">
      <c r="A22" t="s">
        <v>19</v>
      </c>
      <c r="B22">
        <v>33</v>
      </c>
      <c r="C22">
        <v>54</v>
      </c>
      <c r="D22">
        <v>40</v>
      </c>
      <c r="E22">
        <v>81</v>
      </c>
      <c r="F22">
        <v>71</v>
      </c>
      <c r="G22">
        <v>61</v>
      </c>
      <c r="H22">
        <v>65</v>
      </c>
      <c r="I22">
        <v>4</v>
      </c>
      <c r="J22">
        <v>4</v>
      </c>
      <c r="K22">
        <v>41</v>
      </c>
      <c r="L22">
        <v>42</v>
      </c>
      <c r="M22">
        <v>52</v>
      </c>
      <c r="N22">
        <v>23</v>
      </c>
      <c r="Q22">
        <f t="shared" si="12"/>
        <v>11</v>
      </c>
      <c r="R22">
        <f t="shared" si="1"/>
        <v>8</v>
      </c>
      <c r="S22">
        <f t="shared" si="2"/>
        <v>11</v>
      </c>
      <c r="T22">
        <f t="shared" si="3"/>
        <v>6</v>
      </c>
      <c r="U22">
        <f t="shared" si="4"/>
        <v>8</v>
      </c>
      <c r="V22">
        <f t="shared" si="5"/>
        <v>7</v>
      </c>
      <c r="W22">
        <f t="shared" si="6"/>
        <v>6</v>
      </c>
      <c r="X22">
        <f t="shared" si="7"/>
        <v>19</v>
      </c>
      <c r="Y22">
        <f t="shared" si="8"/>
        <v>18</v>
      </c>
      <c r="Z22">
        <f t="shared" si="9"/>
        <v>9</v>
      </c>
      <c r="AA22">
        <f t="shared" si="10"/>
        <v>13</v>
      </c>
      <c r="AB22">
        <f t="shared" si="11"/>
        <v>11</v>
      </c>
      <c r="AC22">
        <f t="shared" si="13"/>
        <v>1023</v>
      </c>
    </row>
    <row r="24" spans="1:2" ht="15">
      <c r="A24" t="s">
        <v>35</v>
      </c>
      <c r="B24" t="s">
        <v>38</v>
      </c>
    </row>
    <row r="25" spans="1:2" ht="15">
      <c r="A25" t="s">
        <v>36</v>
      </c>
      <c r="B25" t="s">
        <v>39</v>
      </c>
    </row>
    <row r="26" spans="1:2" ht="15" customHeight="1">
      <c r="A26" s="1" t="s">
        <v>37</v>
      </c>
      <c r="B26" t="s">
        <v>40</v>
      </c>
    </row>
    <row r="27" spans="1:2" ht="15">
      <c r="A27" t="s">
        <v>41</v>
      </c>
      <c r="B27" t="s">
        <v>42</v>
      </c>
    </row>
    <row r="28" spans="1:2" ht="15">
      <c r="A28" t="s">
        <v>43</v>
      </c>
      <c r="B28" t="s">
        <v>44</v>
      </c>
    </row>
    <row r="29" spans="1:2" ht="15">
      <c r="A29" t="s">
        <v>45</v>
      </c>
      <c r="B29" t="s">
        <v>46</v>
      </c>
    </row>
    <row r="30" spans="1:2" ht="15">
      <c r="A30" t="s">
        <v>47</v>
      </c>
      <c r="B30" t="s">
        <v>48</v>
      </c>
    </row>
    <row r="31" spans="1:2" ht="15">
      <c r="A31" t="s">
        <v>49</v>
      </c>
      <c r="B31" t="s">
        <v>50</v>
      </c>
    </row>
    <row r="32" spans="1:2" ht="15">
      <c r="A32" t="s">
        <v>51</v>
      </c>
      <c r="B32" t="s">
        <v>52</v>
      </c>
    </row>
    <row r="33" spans="1:2" ht="15">
      <c r="A33" t="s">
        <v>53</v>
      </c>
      <c r="B33" t="s">
        <v>54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B107"/>
  <sheetViews>
    <sheetView tabSelected="1" zoomScale="80" zoomScaleNormal="80" zoomScalePageLayoutView="0" workbookViewId="0" topLeftCell="A71">
      <selection activeCell="U73" sqref="U73"/>
    </sheetView>
  </sheetViews>
  <sheetFormatPr defaultColWidth="9.140625" defaultRowHeight="15"/>
  <cols>
    <col min="1" max="1" width="12.140625" style="0" customWidth="1"/>
    <col min="21" max="21" width="14.421875" style="0" bestFit="1" customWidth="1"/>
  </cols>
  <sheetData>
    <row r="1" ht="18.75">
      <c r="A1" s="2"/>
    </row>
    <row r="2" ht="15">
      <c r="A2" s="3"/>
    </row>
    <row r="5" spans="1:12" ht="31.5">
      <c r="A5" s="4" t="s">
        <v>56</v>
      </c>
      <c r="B5" s="5">
        <v>1663781</v>
      </c>
      <c r="C5" s="4" t="s">
        <v>57</v>
      </c>
      <c r="D5" s="5">
        <v>20</v>
      </c>
      <c r="E5" s="4" t="s">
        <v>58</v>
      </c>
      <c r="F5" s="5">
        <v>12</v>
      </c>
      <c r="G5" s="4" t="s">
        <v>59</v>
      </c>
      <c r="H5" s="5">
        <v>20</v>
      </c>
      <c r="I5" s="4" t="s">
        <v>60</v>
      </c>
      <c r="J5" s="5">
        <v>0</v>
      </c>
      <c r="K5" s="4" t="s">
        <v>61</v>
      </c>
      <c r="L5" s="5" t="s">
        <v>62</v>
      </c>
    </row>
    <row r="6" ht="19.5" thickBot="1">
      <c r="A6" s="2"/>
    </row>
    <row r="7" spans="1:14" ht="15.75" thickBot="1">
      <c r="A7" s="6" t="s">
        <v>63</v>
      </c>
      <c r="B7" s="6" t="s">
        <v>64</v>
      </c>
      <c r="C7" s="6" t="s">
        <v>65</v>
      </c>
      <c r="D7" s="6" t="s">
        <v>66</v>
      </c>
      <c r="E7" s="6" t="s">
        <v>67</v>
      </c>
      <c r="F7" s="6" t="s">
        <v>68</v>
      </c>
      <c r="G7" s="6" t="s">
        <v>69</v>
      </c>
      <c r="H7" s="6" t="s">
        <v>70</v>
      </c>
      <c r="I7" s="6" t="s">
        <v>71</v>
      </c>
      <c r="J7" s="6" t="s">
        <v>72</v>
      </c>
      <c r="K7" s="6" t="s">
        <v>73</v>
      </c>
      <c r="L7" s="6" t="s">
        <v>74</v>
      </c>
      <c r="M7" s="6" t="s">
        <v>75</v>
      </c>
      <c r="N7" s="6" t="s">
        <v>76</v>
      </c>
    </row>
    <row r="8" spans="1:28" ht="15.75" thickBot="1">
      <c r="A8" s="6" t="s">
        <v>77</v>
      </c>
      <c r="B8" s="7">
        <v>20</v>
      </c>
      <c r="C8" s="7">
        <v>20</v>
      </c>
      <c r="D8" s="7">
        <v>20</v>
      </c>
      <c r="E8" s="7">
        <v>20</v>
      </c>
      <c r="F8" s="7">
        <v>19</v>
      </c>
      <c r="G8" s="7">
        <v>19</v>
      </c>
      <c r="H8" s="7">
        <v>18</v>
      </c>
      <c r="I8" s="7">
        <v>20</v>
      </c>
      <c r="J8" s="7">
        <v>20</v>
      </c>
      <c r="K8" s="7">
        <v>20</v>
      </c>
      <c r="L8" s="7">
        <v>20</v>
      </c>
      <c r="M8" s="7">
        <v>19</v>
      </c>
      <c r="N8" s="7">
        <v>1000</v>
      </c>
      <c r="P8">
        <f>RANK(B8,B$8:B$27,0)</f>
        <v>1</v>
      </c>
      <c r="Q8">
        <f aca="true" t="shared" si="0" ref="Q8:Q27">RANK(C8,C$8:C$27,0)</f>
        <v>1</v>
      </c>
      <c r="R8">
        <f aca="true" t="shared" si="1" ref="R8:R27">RANK(D8,D$8:D$27,0)</f>
        <v>1</v>
      </c>
      <c r="S8">
        <f aca="true" t="shared" si="2" ref="S8:S27">RANK(E8,E$8:E$27,0)</f>
        <v>1</v>
      </c>
      <c r="T8">
        <f aca="true" t="shared" si="3" ref="T8:T27">RANK(F8,F$8:F$27,0)</f>
        <v>2</v>
      </c>
      <c r="U8">
        <f aca="true" t="shared" si="4" ref="U8:U27">RANK(G8,G$8:G$27,0)</f>
        <v>2</v>
      </c>
      <c r="V8">
        <f aca="true" t="shared" si="5" ref="V8:V27">RANK(H8,H$8:H$27,0)</f>
        <v>2</v>
      </c>
      <c r="W8">
        <f aca="true" t="shared" si="6" ref="W8:W27">RANK(I8,I$8:I$27,0)</f>
        <v>1</v>
      </c>
      <c r="X8">
        <f aca="true" t="shared" si="7" ref="X8:X27">RANK(J8,J$8:J$27,0)</f>
        <v>1</v>
      </c>
      <c r="Y8">
        <f aca="true" t="shared" si="8" ref="Y8:Y27">RANK(K8,K$8:K$27,0)</f>
        <v>1</v>
      </c>
      <c r="Z8">
        <f aca="true" t="shared" si="9" ref="Z8:Z27">RANK(L8,L$8:L$27,0)</f>
        <v>1</v>
      </c>
      <c r="AA8">
        <f aca="true" t="shared" si="10" ref="AA8:AA27">RANK(M8,M$8:M$27,0)</f>
        <v>1</v>
      </c>
      <c r="AB8">
        <f>N8</f>
        <v>1000</v>
      </c>
    </row>
    <row r="9" spans="1:28" ht="15.75" thickBot="1">
      <c r="A9" s="6" t="s">
        <v>78</v>
      </c>
      <c r="B9" s="7">
        <v>10</v>
      </c>
      <c r="C9" s="7">
        <v>11</v>
      </c>
      <c r="D9" s="7">
        <v>17</v>
      </c>
      <c r="E9" s="7">
        <v>2</v>
      </c>
      <c r="F9" s="7">
        <v>1</v>
      </c>
      <c r="G9" s="7">
        <v>4</v>
      </c>
      <c r="H9" s="7">
        <v>20</v>
      </c>
      <c r="I9" s="7">
        <v>6</v>
      </c>
      <c r="J9" s="7">
        <v>4</v>
      </c>
      <c r="K9" s="7">
        <v>5</v>
      </c>
      <c r="L9" s="7">
        <v>19</v>
      </c>
      <c r="M9" s="7">
        <v>4</v>
      </c>
      <c r="N9" s="7">
        <v>1047</v>
      </c>
      <c r="P9">
        <f aca="true" t="shared" si="11" ref="P9:P27">RANK(B9,B$8:B$27,0)</f>
        <v>11</v>
      </c>
      <c r="Q9">
        <f t="shared" si="0"/>
        <v>10</v>
      </c>
      <c r="R9">
        <f t="shared" si="1"/>
        <v>4</v>
      </c>
      <c r="S9">
        <f t="shared" si="2"/>
        <v>18</v>
      </c>
      <c r="T9">
        <f t="shared" si="3"/>
        <v>19</v>
      </c>
      <c r="U9">
        <f t="shared" si="4"/>
        <v>17</v>
      </c>
      <c r="V9">
        <f t="shared" si="5"/>
        <v>1</v>
      </c>
      <c r="W9">
        <f t="shared" si="6"/>
        <v>14</v>
      </c>
      <c r="X9">
        <f t="shared" si="7"/>
        <v>16</v>
      </c>
      <c r="Y9">
        <f t="shared" si="8"/>
        <v>16</v>
      </c>
      <c r="Z9">
        <f t="shared" si="9"/>
        <v>2</v>
      </c>
      <c r="AA9">
        <f t="shared" si="10"/>
        <v>17</v>
      </c>
      <c r="AB9">
        <f aca="true" t="shared" si="12" ref="AB9:AB27">N9</f>
        <v>1047</v>
      </c>
    </row>
    <row r="10" spans="1:28" ht="15.75" thickBot="1">
      <c r="A10" s="6" t="s">
        <v>79</v>
      </c>
      <c r="B10" s="7">
        <v>4</v>
      </c>
      <c r="C10" s="7">
        <v>18</v>
      </c>
      <c r="D10" s="7">
        <v>1</v>
      </c>
      <c r="E10" s="7">
        <v>19</v>
      </c>
      <c r="F10" s="7">
        <v>3</v>
      </c>
      <c r="G10" s="7">
        <v>8</v>
      </c>
      <c r="H10" s="7">
        <v>10</v>
      </c>
      <c r="I10" s="7">
        <v>6</v>
      </c>
      <c r="J10" s="7">
        <v>10</v>
      </c>
      <c r="K10" s="7">
        <v>13</v>
      </c>
      <c r="L10" s="7">
        <v>10</v>
      </c>
      <c r="M10" s="7">
        <v>17</v>
      </c>
      <c r="N10" s="7">
        <v>1053</v>
      </c>
      <c r="P10">
        <f t="shared" si="11"/>
        <v>17</v>
      </c>
      <c r="Q10">
        <f t="shared" si="0"/>
        <v>3</v>
      </c>
      <c r="R10">
        <f t="shared" si="1"/>
        <v>20</v>
      </c>
      <c r="S10">
        <f t="shared" si="2"/>
        <v>2</v>
      </c>
      <c r="T10">
        <f t="shared" si="3"/>
        <v>18</v>
      </c>
      <c r="U10">
        <f t="shared" si="4"/>
        <v>13</v>
      </c>
      <c r="V10">
        <f t="shared" si="5"/>
        <v>11</v>
      </c>
      <c r="W10">
        <f t="shared" si="6"/>
        <v>14</v>
      </c>
      <c r="X10">
        <f t="shared" si="7"/>
        <v>11</v>
      </c>
      <c r="Y10">
        <f t="shared" si="8"/>
        <v>8</v>
      </c>
      <c r="Z10">
        <f t="shared" si="9"/>
        <v>10</v>
      </c>
      <c r="AA10">
        <f t="shared" si="10"/>
        <v>3</v>
      </c>
      <c r="AB10">
        <f t="shared" si="12"/>
        <v>1053</v>
      </c>
    </row>
    <row r="11" spans="1:28" ht="15.75" thickBot="1">
      <c r="A11" s="6" t="s">
        <v>80</v>
      </c>
      <c r="B11" s="7">
        <v>15</v>
      </c>
      <c r="C11" s="7">
        <v>7</v>
      </c>
      <c r="D11" s="7">
        <v>5</v>
      </c>
      <c r="E11" s="7">
        <v>18</v>
      </c>
      <c r="F11" s="7">
        <v>15</v>
      </c>
      <c r="G11" s="7">
        <v>13</v>
      </c>
      <c r="H11" s="7">
        <v>16</v>
      </c>
      <c r="I11" s="7">
        <v>11</v>
      </c>
      <c r="J11" s="7">
        <v>6</v>
      </c>
      <c r="K11" s="7">
        <v>8</v>
      </c>
      <c r="L11" s="7">
        <v>10</v>
      </c>
      <c r="M11" s="7">
        <v>19</v>
      </c>
      <c r="N11" s="7">
        <v>1064</v>
      </c>
      <c r="P11">
        <f t="shared" si="11"/>
        <v>6</v>
      </c>
      <c r="Q11">
        <f t="shared" si="0"/>
        <v>14</v>
      </c>
      <c r="R11">
        <f t="shared" si="1"/>
        <v>16</v>
      </c>
      <c r="S11">
        <f t="shared" si="2"/>
        <v>3</v>
      </c>
      <c r="T11">
        <f t="shared" si="3"/>
        <v>6</v>
      </c>
      <c r="U11">
        <f t="shared" si="4"/>
        <v>8</v>
      </c>
      <c r="V11">
        <f t="shared" si="5"/>
        <v>5</v>
      </c>
      <c r="W11">
        <f t="shared" si="6"/>
        <v>10</v>
      </c>
      <c r="X11">
        <f t="shared" si="7"/>
        <v>15</v>
      </c>
      <c r="Y11">
        <f t="shared" si="8"/>
        <v>13</v>
      </c>
      <c r="Z11">
        <f t="shared" si="9"/>
        <v>10</v>
      </c>
      <c r="AA11">
        <f t="shared" si="10"/>
        <v>1</v>
      </c>
      <c r="AB11">
        <f t="shared" si="12"/>
        <v>1064</v>
      </c>
    </row>
    <row r="12" spans="1:28" ht="15.75" thickBot="1">
      <c r="A12" s="6" t="s">
        <v>81</v>
      </c>
      <c r="B12" s="7">
        <v>7</v>
      </c>
      <c r="C12" s="7">
        <v>3</v>
      </c>
      <c r="D12" s="7">
        <v>9</v>
      </c>
      <c r="E12" s="7">
        <v>14</v>
      </c>
      <c r="F12" s="7">
        <v>6</v>
      </c>
      <c r="G12" s="7">
        <v>12</v>
      </c>
      <c r="H12" s="7">
        <v>12</v>
      </c>
      <c r="I12" s="7">
        <v>13</v>
      </c>
      <c r="J12" s="7">
        <v>12</v>
      </c>
      <c r="K12" s="7">
        <v>3</v>
      </c>
      <c r="L12" s="7">
        <v>1</v>
      </c>
      <c r="M12" s="7">
        <v>8</v>
      </c>
      <c r="N12" s="7">
        <v>1022</v>
      </c>
      <c r="P12">
        <f t="shared" si="11"/>
        <v>14</v>
      </c>
      <c r="Q12">
        <f t="shared" si="0"/>
        <v>18</v>
      </c>
      <c r="R12">
        <f t="shared" si="1"/>
        <v>12</v>
      </c>
      <c r="S12">
        <f t="shared" si="2"/>
        <v>7</v>
      </c>
      <c r="T12">
        <f t="shared" si="3"/>
        <v>15</v>
      </c>
      <c r="U12">
        <f t="shared" si="4"/>
        <v>9</v>
      </c>
      <c r="V12">
        <f t="shared" si="5"/>
        <v>9</v>
      </c>
      <c r="W12">
        <f t="shared" si="6"/>
        <v>8</v>
      </c>
      <c r="X12">
        <f t="shared" si="7"/>
        <v>9</v>
      </c>
      <c r="Y12">
        <f t="shared" si="8"/>
        <v>18</v>
      </c>
      <c r="Z12">
        <f t="shared" si="9"/>
        <v>20</v>
      </c>
      <c r="AA12">
        <f t="shared" si="10"/>
        <v>13</v>
      </c>
      <c r="AB12">
        <f t="shared" si="12"/>
        <v>1022</v>
      </c>
    </row>
    <row r="13" spans="1:28" ht="15.75" thickBot="1">
      <c r="A13" s="6" t="s">
        <v>82</v>
      </c>
      <c r="B13" s="7">
        <v>2</v>
      </c>
      <c r="C13" s="7">
        <v>17</v>
      </c>
      <c r="D13" s="7">
        <v>10</v>
      </c>
      <c r="E13" s="7">
        <v>13</v>
      </c>
      <c r="F13" s="7">
        <v>13</v>
      </c>
      <c r="G13" s="7">
        <v>20</v>
      </c>
      <c r="H13" s="7">
        <v>15</v>
      </c>
      <c r="I13" s="7">
        <v>5</v>
      </c>
      <c r="J13" s="7">
        <v>16</v>
      </c>
      <c r="K13" s="7">
        <v>11</v>
      </c>
      <c r="L13" s="7">
        <v>4</v>
      </c>
      <c r="M13" s="7">
        <v>1</v>
      </c>
      <c r="N13" s="7">
        <v>1079</v>
      </c>
      <c r="P13">
        <f t="shared" si="11"/>
        <v>19</v>
      </c>
      <c r="Q13">
        <f t="shared" si="0"/>
        <v>4</v>
      </c>
      <c r="R13">
        <f t="shared" si="1"/>
        <v>11</v>
      </c>
      <c r="S13">
        <f t="shared" si="2"/>
        <v>8</v>
      </c>
      <c r="T13">
        <f t="shared" si="3"/>
        <v>8</v>
      </c>
      <c r="U13">
        <f t="shared" si="4"/>
        <v>1</v>
      </c>
      <c r="V13">
        <f t="shared" si="5"/>
        <v>6</v>
      </c>
      <c r="W13">
        <f t="shared" si="6"/>
        <v>16</v>
      </c>
      <c r="X13">
        <f t="shared" si="7"/>
        <v>5</v>
      </c>
      <c r="Y13">
        <f t="shared" si="8"/>
        <v>9</v>
      </c>
      <c r="Z13">
        <f t="shared" si="9"/>
        <v>17</v>
      </c>
      <c r="AA13">
        <f t="shared" si="10"/>
        <v>20</v>
      </c>
      <c r="AB13">
        <f t="shared" si="12"/>
        <v>1079</v>
      </c>
    </row>
    <row r="14" spans="1:28" ht="15.75" thickBot="1">
      <c r="A14" s="6" t="s">
        <v>83</v>
      </c>
      <c r="B14" s="7">
        <v>12</v>
      </c>
      <c r="C14" s="7">
        <v>12</v>
      </c>
      <c r="D14" s="7">
        <v>7</v>
      </c>
      <c r="E14" s="7">
        <v>11</v>
      </c>
      <c r="F14" s="7">
        <v>17</v>
      </c>
      <c r="G14" s="7">
        <v>15</v>
      </c>
      <c r="H14" s="7">
        <v>9</v>
      </c>
      <c r="I14" s="7">
        <v>17</v>
      </c>
      <c r="J14" s="7">
        <v>7</v>
      </c>
      <c r="K14" s="7">
        <v>7</v>
      </c>
      <c r="L14" s="7">
        <v>8</v>
      </c>
      <c r="M14" s="7">
        <v>16</v>
      </c>
      <c r="N14" s="7">
        <v>1075</v>
      </c>
      <c r="P14">
        <f t="shared" si="11"/>
        <v>9</v>
      </c>
      <c r="Q14">
        <f t="shared" si="0"/>
        <v>9</v>
      </c>
      <c r="R14">
        <f t="shared" si="1"/>
        <v>14</v>
      </c>
      <c r="S14">
        <f t="shared" si="2"/>
        <v>10</v>
      </c>
      <c r="T14">
        <f t="shared" si="3"/>
        <v>3</v>
      </c>
      <c r="U14">
        <f t="shared" si="4"/>
        <v>6</v>
      </c>
      <c r="V14">
        <f t="shared" si="5"/>
        <v>12</v>
      </c>
      <c r="W14">
        <f t="shared" si="6"/>
        <v>4</v>
      </c>
      <c r="X14">
        <f t="shared" si="7"/>
        <v>14</v>
      </c>
      <c r="Y14">
        <f t="shared" si="8"/>
        <v>14</v>
      </c>
      <c r="Z14">
        <f t="shared" si="9"/>
        <v>13</v>
      </c>
      <c r="AA14">
        <f t="shared" si="10"/>
        <v>5</v>
      </c>
      <c r="AB14">
        <f t="shared" si="12"/>
        <v>1075</v>
      </c>
    </row>
    <row r="15" spans="1:28" ht="15.75" thickBot="1">
      <c r="A15" s="6" t="s">
        <v>84</v>
      </c>
      <c r="B15" s="7">
        <v>18</v>
      </c>
      <c r="C15" s="7">
        <v>15</v>
      </c>
      <c r="D15" s="7">
        <v>12</v>
      </c>
      <c r="E15" s="7">
        <v>8</v>
      </c>
      <c r="F15" s="7">
        <v>11</v>
      </c>
      <c r="G15" s="7">
        <v>17</v>
      </c>
      <c r="H15" s="7">
        <v>13</v>
      </c>
      <c r="I15" s="7">
        <v>18</v>
      </c>
      <c r="J15" s="7">
        <v>9</v>
      </c>
      <c r="K15" s="7">
        <v>4</v>
      </c>
      <c r="L15" s="7">
        <v>2</v>
      </c>
      <c r="M15" s="7">
        <v>3</v>
      </c>
      <c r="N15" s="7">
        <v>1052</v>
      </c>
      <c r="P15">
        <f t="shared" si="11"/>
        <v>3</v>
      </c>
      <c r="Q15">
        <f t="shared" si="0"/>
        <v>6</v>
      </c>
      <c r="R15">
        <f t="shared" si="1"/>
        <v>8</v>
      </c>
      <c r="S15">
        <f t="shared" si="2"/>
        <v>13</v>
      </c>
      <c r="T15">
        <f t="shared" si="3"/>
        <v>10</v>
      </c>
      <c r="U15">
        <f t="shared" si="4"/>
        <v>4</v>
      </c>
      <c r="V15">
        <f t="shared" si="5"/>
        <v>7</v>
      </c>
      <c r="W15">
        <f t="shared" si="6"/>
        <v>3</v>
      </c>
      <c r="X15">
        <f t="shared" si="7"/>
        <v>12</v>
      </c>
      <c r="Y15">
        <f t="shared" si="8"/>
        <v>17</v>
      </c>
      <c r="Z15">
        <f t="shared" si="9"/>
        <v>19</v>
      </c>
      <c r="AA15">
        <f t="shared" si="10"/>
        <v>18</v>
      </c>
      <c r="AB15">
        <f t="shared" si="12"/>
        <v>1052</v>
      </c>
    </row>
    <row r="16" spans="1:28" ht="15.75" thickBot="1">
      <c r="A16" s="6" t="s">
        <v>85</v>
      </c>
      <c r="B16" s="7">
        <v>13</v>
      </c>
      <c r="C16" s="7">
        <v>14</v>
      </c>
      <c r="D16" s="7">
        <v>18</v>
      </c>
      <c r="E16" s="7">
        <v>5</v>
      </c>
      <c r="F16" s="7">
        <v>16</v>
      </c>
      <c r="G16" s="7">
        <v>2</v>
      </c>
      <c r="H16" s="7">
        <v>5</v>
      </c>
      <c r="I16" s="7">
        <v>15</v>
      </c>
      <c r="J16" s="7">
        <v>13</v>
      </c>
      <c r="K16" s="7">
        <v>14</v>
      </c>
      <c r="L16" s="7">
        <v>5</v>
      </c>
      <c r="M16" s="7">
        <v>15</v>
      </c>
      <c r="N16" s="7">
        <v>1026</v>
      </c>
      <c r="P16">
        <f t="shared" si="11"/>
        <v>8</v>
      </c>
      <c r="Q16">
        <f t="shared" si="0"/>
        <v>7</v>
      </c>
      <c r="R16">
        <f t="shared" si="1"/>
        <v>3</v>
      </c>
      <c r="S16">
        <f t="shared" si="2"/>
        <v>16</v>
      </c>
      <c r="T16">
        <f t="shared" si="3"/>
        <v>5</v>
      </c>
      <c r="U16">
        <f t="shared" si="4"/>
        <v>19</v>
      </c>
      <c r="V16">
        <f t="shared" si="5"/>
        <v>16</v>
      </c>
      <c r="W16">
        <f t="shared" si="6"/>
        <v>6</v>
      </c>
      <c r="X16">
        <f t="shared" si="7"/>
        <v>8</v>
      </c>
      <c r="Y16">
        <f t="shared" si="8"/>
        <v>7</v>
      </c>
      <c r="Z16">
        <f t="shared" si="9"/>
        <v>16</v>
      </c>
      <c r="AA16">
        <f t="shared" si="10"/>
        <v>6</v>
      </c>
      <c r="AB16">
        <f t="shared" si="12"/>
        <v>1026</v>
      </c>
    </row>
    <row r="17" spans="1:28" ht="15.75" thickBot="1">
      <c r="A17" s="6" t="s">
        <v>86</v>
      </c>
      <c r="B17" s="7">
        <v>1</v>
      </c>
      <c r="C17" s="7">
        <v>1</v>
      </c>
      <c r="D17" s="7">
        <v>14</v>
      </c>
      <c r="E17" s="7">
        <v>12</v>
      </c>
      <c r="F17" s="7">
        <v>7</v>
      </c>
      <c r="G17" s="7">
        <v>1</v>
      </c>
      <c r="H17" s="7">
        <v>7</v>
      </c>
      <c r="I17" s="7">
        <v>16</v>
      </c>
      <c r="J17" s="7">
        <v>17</v>
      </c>
      <c r="K17" s="7">
        <v>9</v>
      </c>
      <c r="L17" s="7">
        <v>6</v>
      </c>
      <c r="M17" s="7">
        <v>2</v>
      </c>
      <c r="N17" s="7">
        <v>1062</v>
      </c>
      <c r="P17">
        <f t="shared" si="11"/>
        <v>20</v>
      </c>
      <c r="Q17">
        <f t="shared" si="0"/>
        <v>20</v>
      </c>
      <c r="R17">
        <f t="shared" si="1"/>
        <v>7</v>
      </c>
      <c r="S17">
        <f t="shared" si="2"/>
        <v>9</v>
      </c>
      <c r="T17">
        <f t="shared" si="3"/>
        <v>14</v>
      </c>
      <c r="U17">
        <f t="shared" si="4"/>
        <v>20</v>
      </c>
      <c r="V17">
        <f t="shared" si="5"/>
        <v>14</v>
      </c>
      <c r="W17">
        <f t="shared" si="6"/>
        <v>5</v>
      </c>
      <c r="X17">
        <f t="shared" si="7"/>
        <v>4</v>
      </c>
      <c r="Y17">
        <f t="shared" si="8"/>
        <v>11</v>
      </c>
      <c r="Z17">
        <f t="shared" si="9"/>
        <v>15</v>
      </c>
      <c r="AA17">
        <f t="shared" si="10"/>
        <v>19</v>
      </c>
      <c r="AB17">
        <f t="shared" si="12"/>
        <v>1062</v>
      </c>
    </row>
    <row r="18" spans="1:28" ht="15.75" thickBot="1">
      <c r="A18" s="6" t="s">
        <v>87</v>
      </c>
      <c r="B18" s="7">
        <v>8</v>
      </c>
      <c r="C18" s="7">
        <v>16</v>
      </c>
      <c r="D18" s="7">
        <v>6</v>
      </c>
      <c r="E18" s="7">
        <v>1</v>
      </c>
      <c r="F18" s="7">
        <v>5</v>
      </c>
      <c r="G18" s="7">
        <v>14</v>
      </c>
      <c r="H18" s="7">
        <v>11</v>
      </c>
      <c r="I18" s="7">
        <v>12</v>
      </c>
      <c r="J18" s="7">
        <v>11</v>
      </c>
      <c r="K18" s="7">
        <v>2</v>
      </c>
      <c r="L18" s="7">
        <v>14</v>
      </c>
      <c r="M18" s="7">
        <v>5</v>
      </c>
      <c r="N18" s="7">
        <v>1092</v>
      </c>
      <c r="P18">
        <f t="shared" si="11"/>
        <v>13</v>
      </c>
      <c r="Q18">
        <f t="shared" si="0"/>
        <v>5</v>
      </c>
      <c r="R18">
        <f t="shared" si="1"/>
        <v>15</v>
      </c>
      <c r="S18">
        <f t="shared" si="2"/>
        <v>20</v>
      </c>
      <c r="T18">
        <f t="shared" si="3"/>
        <v>16</v>
      </c>
      <c r="U18">
        <f t="shared" si="4"/>
        <v>7</v>
      </c>
      <c r="V18">
        <f t="shared" si="5"/>
        <v>10</v>
      </c>
      <c r="W18">
        <f t="shared" si="6"/>
        <v>9</v>
      </c>
      <c r="X18">
        <f t="shared" si="7"/>
        <v>10</v>
      </c>
      <c r="Y18">
        <f t="shared" si="8"/>
        <v>19</v>
      </c>
      <c r="Z18">
        <f t="shared" si="9"/>
        <v>7</v>
      </c>
      <c r="AA18">
        <f t="shared" si="10"/>
        <v>16</v>
      </c>
      <c r="AB18">
        <f t="shared" si="12"/>
        <v>1092</v>
      </c>
    </row>
    <row r="19" spans="1:28" ht="15.75" thickBot="1">
      <c r="A19" s="6" t="s">
        <v>88</v>
      </c>
      <c r="B19" s="7">
        <v>16</v>
      </c>
      <c r="C19" s="7">
        <v>4</v>
      </c>
      <c r="D19" s="7">
        <v>16</v>
      </c>
      <c r="E19" s="7">
        <v>4</v>
      </c>
      <c r="F19" s="7">
        <v>14</v>
      </c>
      <c r="G19" s="7">
        <v>11</v>
      </c>
      <c r="H19" s="7">
        <v>1</v>
      </c>
      <c r="I19" s="7">
        <v>9</v>
      </c>
      <c r="J19" s="7">
        <v>14</v>
      </c>
      <c r="K19" s="7">
        <v>19</v>
      </c>
      <c r="L19" s="7">
        <v>7</v>
      </c>
      <c r="M19" s="7">
        <v>9</v>
      </c>
      <c r="N19" s="7">
        <v>1036</v>
      </c>
      <c r="P19">
        <f t="shared" si="11"/>
        <v>5</v>
      </c>
      <c r="Q19">
        <f t="shared" si="0"/>
        <v>17</v>
      </c>
      <c r="R19">
        <f t="shared" si="1"/>
        <v>5</v>
      </c>
      <c r="S19">
        <f t="shared" si="2"/>
        <v>17</v>
      </c>
      <c r="T19">
        <f t="shared" si="3"/>
        <v>7</v>
      </c>
      <c r="U19">
        <f t="shared" si="4"/>
        <v>10</v>
      </c>
      <c r="V19">
        <f t="shared" si="5"/>
        <v>20</v>
      </c>
      <c r="W19">
        <f t="shared" si="6"/>
        <v>12</v>
      </c>
      <c r="X19">
        <f t="shared" si="7"/>
        <v>7</v>
      </c>
      <c r="Y19">
        <f t="shared" si="8"/>
        <v>2</v>
      </c>
      <c r="Z19">
        <f t="shared" si="9"/>
        <v>14</v>
      </c>
      <c r="AA19">
        <f t="shared" si="10"/>
        <v>12</v>
      </c>
      <c r="AB19">
        <f t="shared" si="12"/>
        <v>1036</v>
      </c>
    </row>
    <row r="20" spans="1:28" ht="15.75" thickBot="1">
      <c r="A20" s="6" t="s">
        <v>89</v>
      </c>
      <c r="B20" s="7">
        <v>17</v>
      </c>
      <c r="C20" s="7">
        <v>19</v>
      </c>
      <c r="D20" s="7">
        <v>15</v>
      </c>
      <c r="E20" s="7">
        <v>17</v>
      </c>
      <c r="F20" s="7">
        <v>9</v>
      </c>
      <c r="G20" s="7">
        <v>9</v>
      </c>
      <c r="H20" s="7">
        <v>2</v>
      </c>
      <c r="I20" s="7">
        <v>8</v>
      </c>
      <c r="J20" s="7">
        <v>2</v>
      </c>
      <c r="K20" s="7">
        <v>15</v>
      </c>
      <c r="L20" s="7">
        <v>9</v>
      </c>
      <c r="M20" s="7">
        <v>17</v>
      </c>
      <c r="N20" s="7">
        <v>1004</v>
      </c>
      <c r="P20">
        <f t="shared" si="11"/>
        <v>4</v>
      </c>
      <c r="Q20">
        <f t="shared" si="0"/>
        <v>2</v>
      </c>
      <c r="R20">
        <f t="shared" si="1"/>
        <v>6</v>
      </c>
      <c r="S20">
        <f t="shared" si="2"/>
        <v>4</v>
      </c>
      <c r="T20">
        <f t="shared" si="3"/>
        <v>12</v>
      </c>
      <c r="U20">
        <f t="shared" si="4"/>
        <v>12</v>
      </c>
      <c r="V20">
        <f t="shared" si="5"/>
        <v>18</v>
      </c>
      <c r="W20">
        <f t="shared" si="6"/>
        <v>13</v>
      </c>
      <c r="X20">
        <f t="shared" si="7"/>
        <v>19</v>
      </c>
      <c r="Y20">
        <f t="shared" si="8"/>
        <v>5</v>
      </c>
      <c r="Z20">
        <f t="shared" si="9"/>
        <v>12</v>
      </c>
      <c r="AA20">
        <f t="shared" si="10"/>
        <v>3</v>
      </c>
      <c r="AB20">
        <f t="shared" si="12"/>
        <v>1004</v>
      </c>
    </row>
    <row r="21" spans="1:28" ht="15.75" thickBot="1">
      <c r="A21" s="6" t="s">
        <v>90</v>
      </c>
      <c r="B21" s="7">
        <v>9</v>
      </c>
      <c r="C21" s="7">
        <v>5</v>
      </c>
      <c r="D21" s="7">
        <v>2</v>
      </c>
      <c r="E21" s="7">
        <v>9</v>
      </c>
      <c r="F21" s="7">
        <v>4</v>
      </c>
      <c r="G21" s="7">
        <v>16</v>
      </c>
      <c r="H21" s="7">
        <v>13</v>
      </c>
      <c r="I21" s="7">
        <v>10</v>
      </c>
      <c r="J21" s="7">
        <v>8</v>
      </c>
      <c r="K21" s="7">
        <v>6</v>
      </c>
      <c r="L21" s="7">
        <v>12</v>
      </c>
      <c r="M21" s="7">
        <v>6</v>
      </c>
      <c r="N21" s="7">
        <v>1061</v>
      </c>
      <c r="P21">
        <f t="shared" si="11"/>
        <v>12</v>
      </c>
      <c r="Q21">
        <f t="shared" si="0"/>
        <v>16</v>
      </c>
      <c r="R21">
        <f t="shared" si="1"/>
        <v>18</v>
      </c>
      <c r="S21">
        <f t="shared" si="2"/>
        <v>12</v>
      </c>
      <c r="T21">
        <f t="shared" si="3"/>
        <v>17</v>
      </c>
      <c r="U21">
        <f t="shared" si="4"/>
        <v>5</v>
      </c>
      <c r="V21">
        <f t="shared" si="5"/>
        <v>7</v>
      </c>
      <c r="W21">
        <f t="shared" si="6"/>
        <v>11</v>
      </c>
      <c r="X21">
        <f t="shared" si="7"/>
        <v>13</v>
      </c>
      <c r="Y21">
        <f t="shared" si="8"/>
        <v>15</v>
      </c>
      <c r="Z21">
        <f t="shared" si="9"/>
        <v>9</v>
      </c>
      <c r="AA21">
        <f t="shared" si="10"/>
        <v>15</v>
      </c>
      <c r="AB21">
        <f t="shared" si="12"/>
        <v>1061</v>
      </c>
    </row>
    <row r="22" spans="1:28" ht="15.75" thickBot="1">
      <c r="A22" s="6" t="s">
        <v>91</v>
      </c>
      <c r="B22" s="7">
        <v>14</v>
      </c>
      <c r="C22" s="7">
        <v>2</v>
      </c>
      <c r="D22" s="7">
        <v>2</v>
      </c>
      <c r="E22" s="7">
        <v>15</v>
      </c>
      <c r="F22" s="7">
        <v>17</v>
      </c>
      <c r="G22" s="7">
        <v>18</v>
      </c>
      <c r="H22" s="7">
        <v>8</v>
      </c>
      <c r="I22" s="7">
        <v>1</v>
      </c>
      <c r="J22" s="7">
        <v>15</v>
      </c>
      <c r="K22" s="7">
        <v>1</v>
      </c>
      <c r="L22" s="7">
        <v>18</v>
      </c>
      <c r="M22" s="7">
        <v>10</v>
      </c>
      <c r="N22" s="7">
        <v>1045</v>
      </c>
      <c r="P22">
        <f t="shared" si="11"/>
        <v>7</v>
      </c>
      <c r="Q22">
        <f t="shared" si="0"/>
        <v>19</v>
      </c>
      <c r="R22">
        <f t="shared" si="1"/>
        <v>18</v>
      </c>
      <c r="S22">
        <f t="shared" si="2"/>
        <v>6</v>
      </c>
      <c r="T22">
        <f t="shared" si="3"/>
        <v>3</v>
      </c>
      <c r="U22">
        <f t="shared" si="4"/>
        <v>3</v>
      </c>
      <c r="V22">
        <f t="shared" si="5"/>
        <v>13</v>
      </c>
      <c r="W22">
        <f t="shared" si="6"/>
        <v>19</v>
      </c>
      <c r="X22">
        <f t="shared" si="7"/>
        <v>6</v>
      </c>
      <c r="Y22">
        <f t="shared" si="8"/>
        <v>20</v>
      </c>
      <c r="Z22">
        <f t="shared" si="9"/>
        <v>3</v>
      </c>
      <c r="AA22">
        <f t="shared" si="10"/>
        <v>11</v>
      </c>
      <c r="AB22">
        <f t="shared" si="12"/>
        <v>1045</v>
      </c>
    </row>
    <row r="23" spans="1:28" ht="15.75" thickBot="1">
      <c r="A23" s="6" t="s">
        <v>92</v>
      </c>
      <c r="B23" s="7">
        <v>19</v>
      </c>
      <c r="C23" s="7">
        <v>9</v>
      </c>
      <c r="D23" s="7">
        <v>4</v>
      </c>
      <c r="E23" s="7">
        <v>16</v>
      </c>
      <c r="F23" s="7">
        <v>1</v>
      </c>
      <c r="G23" s="7">
        <v>5</v>
      </c>
      <c r="H23" s="7">
        <v>18</v>
      </c>
      <c r="I23" s="7">
        <v>3</v>
      </c>
      <c r="J23" s="7">
        <v>4</v>
      </c>
      <c r="K23" s="7">
        <v>15</v>
      </c>
      <c r="L23" s="7">
        <v>16</v>
      </c>
      <c r="M23" s="7">
        <v>12</v>
      </c>
      <c r="N23" s="7">
        <v>1047</v>
      </c>
      <c r="P23">
        <f t="shared" si="11"/>
        <v>2</v>
      </c>
      <c r="Q23">
        <f t="shared" si="0"/>
        <v>12</v>
      </c>
      <c r="R23">
        <f t="shared" si="1"/>
        <v>17</v>
      </c>
      <c r="S23">
        <f t="shared" si="2"/>
        <v>5</v>
      </c>
      <c r="T23">
        <f t="shared" si="3"/>
        <v>19</v>
      </c>
      <c r="U23">
        <f t="shared" si="4"/>
        <v>16</v>
      </c>
      <c r="V23">
        <f t="shared" si="5"/>
        <v>2</v>
      </c>
      <c r="W23">
        <f t="shared" si="6"/>
        <v>18</v>
      </c>
      <c r="X23">
        <f t="shared" si="7"/>
        <v>16</v>
      </c>
      <c r="Y23">
        <f t="shared" si="8"/>
        <v>5</v>
      </c>
      <c r="Z23">
        <f t="shared" si="9"/>
        <v>5</v>
      </c>
      <c r="AA23">
        <f t="shared" si="10"/>
        <v>8</v>
      </c>
      <c r="AB23">
        <f t="shared" si="12"/>
        <v>1047</v>
      </c>
    </row>
    <row r="24" spans="1:28" ht="15.75" thickBot="1">
      <c r="A24" s="6" t="s">
        <v>93</v>
      </c>
      <c r="B24" s="7">
        <v>3</v>
      </c>
      <c r="C24" s="7">
        <v>13</v>
      </c>
      <c r="D24" s="7">
        <v>8</v>
      </c>
      <c r="E24" s="7">
        <v>2</v>
      </c>
      <c r="F24" s="7">
        <v>10</v>
      </c>
      <c r="G24" s="7">
        <v>3</v>
      </c>
      <c r="H24" s="7">
        <v>4</v>
      </c>
      <c r="I24" s="7">
        <v>4</v>
      </c>
      <c r="J24" s="7">
        <v>3</v>
      </c>
      <c r="K24" s="7">
        <v>17</v>
      </c>
      <c r="L24" s="7">
        <v>3</v>
      </c>
      <c r="M24" s="7">
        <v>14</v>
      </c>
      <c r="N24" s="7">
        <v>1065</v>
      </c>
      <c r="P24">
        <f t="shared" si="11"/>
        <v>18</v>
      </c>
      <c r="Q24">
        <f t="shared" si="0"/>
        <v>8</v>
      </c>
      <c r="R24">
        <f t="shared" si="1"/>
        <v>13</v>
      </c>
      <c r="S24">
        <f t="shared" si="2"/>
        <v>18</v>
      </c>
      <c r="T24">
        <f t="shared" si="3"/>
        <v>11</v>
      </c>
      <c r="U24">
        <f t="shared" si="4"/>
        <v>18</v>
      </c>
      <c r="V24">
        <f t="shared" si="5"/>
        <v>17</v>
      </c>
      <c r="W24">
        <f t="shared" si="6"/>
        <v>17</v>
      </c>
      <c r="X24">
        <f t="shared" si="7"/>
        <v>18</v>
      </c>
      <c r="Y24">
        <f t="shared" si="8"/>
        <v>4</v>
      </c>
      <c r="Z24">
        <f t="shared" si="9"/>
        <v>18</v>
      </c>
      <c r="AA24">
        <f t="shared" si="10"/>
        <v>7</v>
      </c>
      <c r="AB24">
        <f t="shared" si="12"/>
        <v>1065</v>
      </c>
    </row>
    <row r="25" spans="1:28" ht="15.75" thickBot="1">
      <c r="A25" s="6" t="s">
        <v>94</v>
      </c>
      <c r="B25" s="7">
        <v>5</v>
      </c>
      <c r="C25" s="7">
        <v>10</v>
      </c>
      <c r="D25" s="7">
        <v>19</v>
      </c>
      <c r="E25" s="7">
        <v>10</v>
      </c>
      <c r="F25" s="7">
        <v>20</v>
      </c>
      <c r="G25" s="7">
        <v>6</v>
      </c>
      <c r="H25" s="7">
        <v>2</v>
      </c>
      <c r="I25" s="7">
        <v>14</v>
      </c>
      <c r="J25" s="7">
        <v>19</v>
      </c>
      <c r="K25" s="7">
        <v>11</v>
      </c>
      <c r="L25" s="7">
        <v>17</v>
      </c>
      <c r="M25" s="7">
        <v>7</v>
      </c>
      <c r="N25" s="7">
        <v>1038</v>
      </c>
      <c r="P25">
        <f t="shared" si="11"/>
        <v>16</v>
      </c>
      <c r="Q25">
        <f t="shared" si="0"/>
        <v>11</v>
      </c>
      <c r="R25">
        <f t="shared" si="1"/>
        <v>2</v>
      </c>
      <c r="S25">
        <f t="shared" si="2"/>
        <v>11</v>
      </c>
      <c r="T25">
        <f t="shared" si="3"/>
        <v>1</v>
      </c>
      <c r="U25">
        <f t="shared" si="4"/>
        <v>15</v>
      </c>
      <c r="V25">
        <f t="shared" si="5"/>
        <v>18</v>
      </c>
      <c r="W25">
        <f t="shared" si="6"/>
        <v>7</v>
      </c>
      <c r="X25">
        <f t="shared" si="7"/>
        <v>2</v>
      </c>
      <c r="Y25">
        <f t="shared" si="8"/>
        <v>9</v>
      </c>
      <c r="Z25">
        <f t="shared" si="9"/>
        <v>4</v>
      </c>
      <c r="AA25">
        <f t="shared" si="10"/>
        <v>14</v>
      </c>
      <c r="AB25">
        <f t="shared" si="12"/>
        <v>1038</v>
      </c>
    </row>
    <row r="26" spans="1:28" ht="15.75" thickBot="1">
      <c r="A26" s="6" t="s">
        <v>95</v>
      </c>
      <c r="B26" s="7">
        <v>6</v>
      </c>
      <c r="C26" s="7">
        <v>6</v>
      </c>
      <c r="D26" s="7">
        <v>12</v>
      </c>
      <c r="E26" s="7">
        <v>7</v>
      </c>
      <c r="F26" s="7">
        <v>12</v>
      </c>
      <c r="G26" s="7">
        <v>10</v>
      </c>
      <c r="H26" s="7">
        <v>17</v>
      </c>
      <c r="I26" s="7">
        <v>1</v>
      </c>
      <c r="J26" s="7">
        <v>1</v>
      </c>
      <c r="K26" s="7">
        <v>18</v>
      </c>
      <c r="L26" s="7">
        <v>15</v>
      </c>
      <c r="M26" s="7">
        <v>12</v>
      </c>
      <c r="N26" s="7">
        <v>1012</v>
      </c>
      <c r="P26">
        <f t="shared" si="11"/>
        <v>15</v>
      </c>
      <c r="Q26">
        <f t="shared" si="0"/>
        <v>15</v>
      </c>
      <c r="R26">
        <f t="shared" si="1"/>
        <v>8</v>
      </c>
      <c r="S26">
        <f t="shared" si="2"/>
        <v>14</v>
      </c>
      <c r="T26">
        <f t="shared" si="3"/>
        <v>9</v>
      </c>
      <c r="U26">
        <f t="shared" si="4"/>
        <v>11</v>
      </c>
      <c r="V26">
        <f t="shared" si="5"/>
        <v>4</v>
      </c>
      <c r="W26">
        <f t="shared" si="6"/>
        <v>19</v>
      </c>
      <c r="X26">
        <f t="shared" si="7"/>
        <v>20</v>
      </c>
      <c r="Y26">
        <f t="shared" si="8"/>
        <v>3</v>
      </c>
      <c r="Z26">
        <f t="shared" si="9"/>
        <v>6</v>
      </c>
      <c r="AA26">
        <f t="shared" si="10"/>
        <v>8</v>
      </c>
      <c r="AB26">
        <f t="shared" si="12"/>
        <v>1012</v>
      </c>
    </row>
    <row r="27" spans="1:28" ht="15.75" thickBot="1">
      <c r="A27" s="6" t="s">
        <v>96</v>
      </c>
      <c r="B27" s="7">
        <v>11</v>
      </c>
      <c r="C27" s="7">
        <v>8</v>
      </c>
      <c r="D27" s="7">
        <v>11</v>
      </c>
      <c r="E27" s="7">
        <v>6</v>
      </c>
      <c r="F27" s="7">
        <v>8</v>
      </c>
      <c r="G27" s="7">
        <v>7</v>
      </c>
      <c r="H27" s="7">
        <v>6</v>
      </c>
      <c r="I27" s="7">
        <v>19</v>
      </c>
      <c r="J27" s="7">
        <v>18</v>
      </c>
      <c r="K27" s="7">
        <v>9</v>
      </c>
      <c r="L27" s="7">
        <v>13</v>
      </c>
      <c r="M27" s="7">
        <v>11</v>
      </c>
      <c r="N27" s="7">
        <v>1023</v>
      </c>
      <c r="P27">
        <f t="shared" si="11"/>
        <v>10</v>
      </c>
      <c r="Q27">
        <f t="shared" si="0"/>
        <v>13</v>
      </c>
      <c r="R27">
        <f t="shared" si="1"/>
        <v>10</v>
      </c>
      <c r="S27">
        <f t="shared" si="2"/>
        <v>15</v>
      </c>
      <c r="T27">
        <f t="shared" si="3"/>
        <v>13</v>
      </c>
      <c r="U27">
        <f t="shared" si="4"/>
        <v>14</v>
      </c>
      <c r="V27">
        <f t="shared" si="5"/>
        <v>15</v>
      </c>
      <c r="W27">
        <f t="shared" si="6"/>
        <v>2</v>
      </c>
      <c r="X27">
        <f t="shared" si="7"/>
        <v>3</v>
      </c>
      <c r="Y27">
        <f t="shared" si="8"/>
        <v>11</v>
      </c>
      <c r="Z27">
        <f t="shared" si="9"/>
        <v>8</v>
      </c>
      <c r="AA27">
        <f t="shared" si="10"/>
        <v>10</v>
      </c>
      <c r="AB27">
        <f t="shared" si="12"/>
        <v>1023</v>
      </c>
    </row>
    <row r="28" ht="19.5" thickBot="1">
      <c r="A28" s="2"/>
    </row>
    <row r="29" spans="1:13" ht="15.75" thickBot="1">
      <c r="A29" s="6" t="s">
        <v>97</v>
      </c>
      <c r="B29" s="6" t="s">
        <v>64</v>
      </c>
      <c r="C29" s="6" t="s">
        <v>65</v>
      </c>
      <c r="D29" s="6" t="s">
        <v>66</v>
      </c>
      <c r="E29" s="6" t="s">
        <v>67</v>
      </c>
      <c r="F29" s="6" t="s">
        <v>68</v>
      </c>
      <c r="G29" s="6" t="s">
        <v>69</v>
      </c>
      <c r="H29" s="6" t="s">
        <v>70</v>
      </c>
      <c r="I29" s="6" t="s">
        <v>71</v>
      </c>
      <c r="J29" s="6" t="s">
        <v>72</v>
      </c>
      <c r="K29" s="6" t="s">
        <v>73</v>
      </c>
      <c r="L29" s="6" t="s">
        <v>74</v>
      </c>
      <c r="M29" s="6" t="s">
        <v>75</v>
      </c>
    </row>
    <row r="30" spans="1:13" ht="32.25" thickBot="1">
      <c r="A30" s="6" t="s">
        <v>98</v>
      </c>
      <c r="B30" s="7" t="s">
        <v>99</v>
      </c>
      <c r="C30" s="7" t="s">
        <v>100</v>
      </c>
      <c r="D30" s="7" t="s">
        <v>101</v>
      </c>
      <c r="E30" s="7" t="s">
        <v>102</v>
      </c>
      <c r="F30" s="7" t="s">
        <v>103</v>
      </c>
      <c r="G30" s="7" t="s">
        <v>104</v>
      </c>
      <c r="H30" s="7" t="s">
        <v>105</v>
      </c>
      <c r="I30" s="7" t="s">
        <v>100</v>
      </c>
      <c r="J30" s="7" t="s">
        <v>106</v>
      </c>
      <c r="K30" s="7" t="s">
        <v>107</v>
      </c>
      <c r="L30" s="7" t="s">
        <v>108</v>
      </c>
      <c r="M30" s="7" t="s">
        <v>109</v>
      </c>
    </row>
    <row r="31" spans="1:13" ht="32.25" thickBot="1">
      <c r="A31" s="6" t="s">
        <v>110</v>
      </c>
      <c r="B31" s="7" t="s">
        <v>99</v>
      </c>
      <c r="C31" s="7" t="s">
        <v>100</v>
      </c>
      <c r="D31" s="7" t="s">
        <v>111</v>
      </c>
      <c r="E31" s="7" t="s">
        <v>112</v>
      </c>
      <c r="F31" s="7" t="s">
        <v>103</v>
      </c>
      <c r="G31" s="7" t="s">
        <v>104</v>
      </c>
      <c r="H31" s="7" t="s">
        <v>113</v>
      </c>
      <c r="I31" s="7" t="s">
        <v>100</v>
      </c>
      <c r="J31" s="7" t="s">
        <v>114</v>
      </c>
      <c r="K31" s="7" t="s">
        <v>107</v>
      </c>
      <c r="L31" s="7" t="s">
        <v>108</v>
      </c>
      <c r="M31" s="7" t="s">
        <v>115</v>
      </c>
    </row>
    <row r="32" spans="1:13" ht="32.25" thickBot="1">
      <c r="A32" s="6" t="s">
        <v>116</v>
      </c>
      <c r="B32" s="7" t="s">
        <v>99</v>
      </c>
      <c r="C32" s="7" t="s">
        <v>100</v>
      </c>
      <c r="D32" s="7" t="s">
        <v>111</v>
      </c>
      <c r="E32" s="7" t="s">
        <v>112</v>
      </c>
      <c r="F32" s="7" t="s">
        <v>103</v>
      </c>
      <c r="G32" s="7" t="s">
        <v>104</v>
      </c>
      <c r="H32" s="7" t="s">
        <v>113</v>
      </c>
      <c r="I32" s="7" t="s">
        <v>100</v>
      </c>
      <c r="J32" s="7" t="s">
        <v>114</v>
      </c>
      <c r="K32" s="7" t="s">
        <v>107</v>
      </c>
      <c r="L32" s="7" t="s">
        <v>108</v>
      </c>
      <c r="M32" s="7" t="s">
        <v>117</v>
      </c>
    </row>
    <row r="33" spans="1:13" ht="32.25" thickBot="1">
      <c r="A33" s="6" t="s">
        <v>118</v>
      </c>
      <c r="B33" s="7" t="s">
        <v>99</v>
      </c>
      <c r="C33" s="7" t="s">
        <v>100</v>
      </c>
      <c r="D33" s="7" t="s">
        <v>111</v>
      </c>
      <c r="E33" s="7" t="s">
        <v>112</v>
      </c>
      <c r="F33" s="7" t="s">
        <v>103</v>
      </c>
      <c r="G33" s="7" t="s">
        <v>104</v>
      </c>
      <c r="H33" s="7" t="s">
        <v>113</v>
      </c>
      <c r="I33" s="7" t="s">
        <v>100</v>
      </c>
      <c r="J33" s="7" t="s">
        <v>114</v>
      </c>
      <c r="K33" s="7" t="s">
        <v>107</v>
      </c>
      <c r="L33" s="7" t="s">
        <v>108</v>
      </c>
      <c r="M33" s="7" t="s">
        <v>119</v>
      </c>
    </row>
    <row r="34" spans="1:13" ht="32.25" thickBot="1">
      <c r="A34" s="6" t="s">
        <v>120</v>
      </c>
      <c r="B34" s="7" t="s">
        <v>99</v>
      </c>
      <c r="C34" s="7" t="s">
        <v>100</v>
      </c>
      <c r="D34" s="7" t="s">
        <v>111</v>
      </c>
      <c r="E34" s="7" t="s">
        <v>121</v>
      </c>
      <c r="F34" s="7" t="s">
        <v>100</v>
      </c>
      <c r="G34" s="7" t="s">
        <v>104</v>
      </c>
      <c r="H34" s="7" t="s">
        <v>113</v>
      </c>
      <c r="I34" s="7" t="s">
        <v>100</v>
      </c>
      <c r="J34" s="7" t="s">
        <v>114</v>
      </c>
      <c r="K34" s="7" t="s">
        <v>107</v>
      </c>
      <c r="L34" s="7" t="s">
        <v>108</v>
      </c>
      <c r="M34" s="7" t="s">
        <v>122</v>
      </c>
    </row>
    <row r="35" spans="1:13" ht="32.25" thickBot="1">
      <c r="A35" s="6" t="s">
        <v>123</v>
      </c>
      <c r="B35" s="7" t="s">
        <v>100</v>
      </c>
      <c r="C35" s="7" t="s">
        <v>100</v>
      </c>
      <c r="D35" s="7" t="s">
        <v>111</v>
      </c>
      <c r="E35" s="7" t="s">
        <v>124</v>
      </c>
      <c r="F35" s="7" t="s">
        <v>100</v>
      </c>
      <c r="G35" s="7" t="s">
        <v>104</v>
      </c>
      <c r="H35" s="7" t="s">
        <v>113</v>
      </c>
      <c r="I35" s="7" t="s">
        <v>100</v>
      </c>
      <c r="J35" s="7" t="s">
        <v>114</v>
      </c>
      <c r="K35" s="7" t="s">
        <v>107</v>
      </c>
      <c r="L35" s="7" t="s">
        <v>108</v>
      </c>
      <c r="M35" s="7" t="s">
        <v>122</v>
      </c>
    </row>
    <row r="36" spans="1:13" ht="32.25" thickBot="1">
      <c r="A36" s="6" t="s">
        <v>125</v>
      </c>
      <c r="B36" s="7" t="s">
        <v>100</v>
      </c>
      <c r="C36" s="7" t="s">
        <v>100</v>
      </c>
      <c r="D36" s="7" t="s">
        <v>111</v>
      </c>
      <c r="E36" s="7" t="s">
        <v>124</v>
      </c>
      <c r="F36" s="7" t="s">
        <v>100</v>
      </c>
      <c r="G36" s="7" t="s">
        <v>126</v>
      </c>
      <c r="H36" s="7" t="s">
        <v>113</v>
      </c>
      <c r="I36" s="7" t="s">
        <v>100</v>
      </c>
      <c r="J36" s="7" t="s">
        <v>114</v>
      </c>
      <c r="K36" s="7" t="s">
        <v>107</v>
      </c>
      <c r="L36" s="7" t="s">
        <v>108</v>
      </c>
      <c r="M36" s="7" t="s">
        <v>122</v>
      </c>
    </row>
    <row r="37" spans="1:13" ht="32.25" thickBot="1">
      <c r="A37" s="6" t="s">
        <v>127</v>
      </c>
      <c r="B37" s="7" t="s">
        <v>100</v>
      </c>
      <c r="C37" s="7" t="s">
        <v>100</v>
      </c>
      <c r="D37" s="7" t="s">
        <v>99</v>
      </c>
      <c r="E37" s="7" t="s">
        <v>124</v>
      </c>
      <c r="F37" s="7" t="s">
        <v>100</v>
      </c>
      <c r="G37" s="7" t="s">
        <v>126</v>
      </c>
      <c r="H37" s="7" t="s">
        <v>113</v>
      </c>
      <c r="I37" s="7" t="s">
        <v>100</v>
      </c>
      <c r="J37" s="7" t="s">
        <v>100</v>
      </c>
      <c r="K37" s="7" t="s">
        <v>107</v>
      </c>
      <c r="L37" s="7" t="s">
        <v>108</v>
      </c>
      <c r="M37" s="7" t="s">
        <v>100</v>
      </c>
    </row>
    <row r="38" spans="1:13" ht="32.25" thickBot="1">
      <c r="A38" s="6" t="s">
        <v>128</v>
      </c>
      <c r="B38" s="7" t="s">
        <v>100</v>
      </c>
      <c r="C38" s="7" t="s">
        <v>100</v>
      </c>
      <c r="D38" s="7" t="s">
        <v>100</v>
      </c>
      <c r="E38" s="7" t="s">
        <v>124</v>
      </c>
      <c r="F38" s="7" t="s">
        <v>100</v>
      </c>
      <c r="G38" s="7" t="s">
        <v>126</v>
      </c>
      <c r="H38" s="7" t="s">
        <v>113</v>
      </c>
      <c r="I38" s="7" t="s">
        <v>100</v>
      </c>
      <c r="J38" s="7" t="s">
        <v>100</v>
      </c>
      <c r="K38" s="7" t="s">
        <v>107</v>
      </c>
      <c r="L38" s="7" t="s">
        <v>129</v>
      </c>
      <c r="M38" s="7" t="s">
        <v>100</v>
      </c>
    </row>
    <row r="39" spans="1:13" ht="32.25" thickBot="1">
      <c r="A39" s="6" t="s">
        <v>130</v>
      </c>
      <c r="B39" s="7" t="s">
        <v>100</v>
      </c>
      <c r="C39" s="7" t="s">
        <v>100</v>
      </c>
      <c r="D39" s="7" t="s">
        <v>100</v>
      </c>
      <c r="E39" s="7" t="s">
        <v>124</v>
      </c>
      <c r="F39" s="7" t="s">
        <v>100</v>
      </c>
      <c r="G39" s="7" t="s">
        <v>126</v>
      </c>
      <c r="H39" s="7" t="s">
        <v>113</v>
      </c>
      <c r="I39" s="7" t="s">
        <v>100</v>
      </c>
      <c r="J39" s="7" t="s">
        <v>100</v>
      </c>
      <c r="K39" s="7" t="s">
        <v>107</v>
      </c>
      <c r="L39" s="7" t="s">
        <v>129</v>
      </c>
      <c r="M39" s="7" t="s">
        <v>100</v>
      </c>
    </row>
    <row r="40" spans="1:13" ht="32.25" thickBot="1">
      <c r="A40" s="6" t="s">
        <v>131</v>
      </c>
      <c r="B40" s="7" t="s">
        <v>100</v>
      </c>
      <c r="C40" s="7" t="s">
        <v>100</v>
      </c>
      <c r="D40" s="7" t="s">
        <v>100</v>
      </c>
      <c r="E40" s="7" t="s">
        <v>124</v>
      </c>
      <c r="F40" s="7" t="s">
        <v>100</v>
      </c>
      <c r="G40" s="7" t="s">
        <v>126</v>
      </c>
      <c r="H40" s="7" t="s">
        <v>113</v>
      </c>
      <c r="I40" s="7" t="s">
        <v>100</v>
      </c>
      <c r="J40" s="7" t="s">
        <v>100</v>
      </c>
      <c r="K40" s="7" t="s">
        <v>107</v>
      </c>
      <c r="L40" s="7" t="s">
        <v>129</v>
      </c>
      <c r="M40" s="7" t="s">
        <v>100</v>
      </c>
    </row>
    <row r="41" spans="1:13" ht="32.25" thickBot="1">
      <c r="A41" s="6" t="s">
        <v>132</v>
      </c>
      <c r="B41" s="7" t="s">
        <v>100</v>
      </c>
      <c r="C41" s="7" t="s">
        <v>100</v>
      </c>
      <c r="D41" s="7" t="s">
        <v>100</v>
      </c>
      <c r="E41" s="7" t="s">
        <v>100</v>
      </c>
      <c r="F41" s="7" t="s">
        <v>100</v>
      </c>
      <c r="G41" s="7" t="s">
        <v>126</v>
      </c>
      <c r="H41" s="7" t="s">
        <v>113</v>
      </c>
      <c r="I41" s="7" t="s">
        <v>100</v>
      </c>
      <c r="J41" s="7" t="s">
        <v>100</v>
      </c>
      <c r="K41" s="7" t="s">
        <v>100</v>
      </c>
      <c r="L41" s="7" t="s">
        <v>129</v>
      </c>
      <c r="M41" s="7" t="s">
        <v>100</v>
      </c>
    </row>
    <row r="42" spans="1:13" ht="32.25" thickBot="1">
      <c r="A42" s="6" t="s">
        <v>133</v>
      </c>
      <c r="B42" s="7" t="s">
        <v>100</v>
      </c>
      <c r="C42" s="7" t="s">
        <v>100</v>
      </c>
      <c r="D42" s="7" t="s">
        <v>100</v>
      </c>
      <c r="E42" s="7" t="s">
        <v>100</v>
      </c>
      <c r="F42" s="7" t="s">
        <v>100</v>
      </c>
      <c r="G42" s="7" t="s">
        <v>126</v>
      </c>
      <c r="H42" s="7" t="s">
        <v>113</v>
      </c>
      <c r="I42" s="7" t="s">
        <v>100</v>
      </c>
      <c r="J42" s="7" t="s">
        <v>100</v>
      </c>
      <c r="K42" s="7" t="s">
        <v>100</v>
      </c>
      <c r="L42" s="7" t="s">
        <v>100</v>
      </c>
      <c r="M42" s="7" t="s">
        <v>100</v>
      </c>
    </row>
    <row r="43" spans="1:13" ht="32.25" thickBot="1">
      <c r="A43" s="6" t="s">
        <v>134</v>
      </c>
      <c r="B43" s="7" t="s">
        <v>100</v>
      </c>
      <c r="C43" s="7" t="s">
        <v>100</v>
      </c>
      <c r="D43" s="7" t="s">
        <v>100</v>
      </c>
      <c r="E43" s="7" t="s">
        <v>100</v>
      </c>
      <c r="F43" s="7" t="s">
        <v>100</v>
      </c>
      <c r="G43" s="7" t="s">
        <v>126</v>
      </c>
      <c r="H43" s="7" t="s">
        <v>113</v>
      </c>
      <c r="I43" s="7" t="s">
        <v>100</v>
      </c>
      <c r="J43" s="7" t="s">
        <v>100</v>
      </c>
      <c r="K43" s="7" t="s">
        <v>100</v>
      </c>
      <c r="L43" s="7" t="s">
        <v>100</v>
      </c>
      <c r="M43" s="7" t="s">
        <v>100</v>
      </c>
    </row>
    <row r="44" spans="1:13" ht="32.25" thickBot="1">
      <c r="A44" s="6" t="s">
        <v>135</v>
      </c>
      <c r="B44" s="7" t="s">
        <v>100</v>
      </c>
      <c r="C44" s="7" t="s">
        <v>100</v>
      </c>
      <c r="D44" s="7" t="s">
        <v>100</v>
      </c>
      <c r="E44" s="7" t="s">
        <v>100</v>
      </c>
      <c r="F44" s="7" t="s">
        <v>100</v>
      </c>
      <c r="G44" s="7" t="s">
        <v>126</v>
      </c>
      <c r="H44" s="7" t="s">
        <v>113</v>
      </c>
      <c r="I44" s="7" t="s">
        <v>100</v>
      </c>
      <c r="J44" s="7" t="s">
        <v>100</v>
      </c>
      <c r="K44" s="7" t="s">
        <v>100</v>
      </c>
      <c r="L44" s="7" t="s">
        <v>100</v>
      </c>
      <c r="M44" s="7" t="s">
        <v>100</v>
      </c>
    </row>
    <row r="45" spans="1:13" ht="32.25" thickBot="1">
      <c r="A45" s="6" t="s">
        <v>136</v>
      </c>
      <c r="B45" s="7" t="s">
        <v>100</v>
      </c>
      <c r="C45" s="7" t="s">
        <v>100</v>
      </c>
      <c r="D45" s="7" t="s">
        <v>100</v>
      </c>
      <c r="E45" s="7" t="s">
        <v>100</v>
      </c>
      <c r="F45" s="7" t="s">
        <v>100</v>
      </c>
      <c r="G45" s="7" t="s">
        <v>126</v>
      </c>
      <c r="H45" s="7" t="s">
        <v>113</v>
      </c>
      <c r="I45" s="7" t="s">
        <v>100</v>
      </c>
      <c r="J45" s="7" t="s">
        <v>100</v>
      </c>
      <c r="K45" s="7" t="s">
        <v>100</v>
      </c>
      <c r="L45" s="7" t="s">
        <v>100</v>
      </c>
      <c r="M45" s="7" t="s">
        <v>100</v>
      </c>
    </row>
    <row r="46" spans="1:13" ht="32.25" thickBot="1">
      <c r="A46" s="6" t="s">
        <v>137</v>
      </c>
      <c r="B46" s="7" t="s">
        <v>100</v>
      </c>
      <c r="C46" s="7" t="s">
        <v>100</v>
      </c>
      <c r="D46" s="7" t="s">
        <v>100</v>
      </c>
      <c r="E46" s="7" t="s">
        <v>100</v>
      </c>
      <c r="F46" s="7" t="s">
        <v>100</v>
      </c>
      <c r="G46" s="7" t="s">
        <v>126</v>
      </c>
      <c r="H46" s="7" t="s">
        <v>113</v>
      </c>
      <c r="I46" s="7" t="s">
        <v>100</v>
      </c>
      <c r="J46" s="7" t="s">
        <v>100</v>
      </c>
      <c r="K46" s="7" t="s">
        <v>100</v>
      </c>
      <c r="L46" s="7" t="s">
        <v>100</v>
      </c>
      <c r="M46" s="7" t="s">
        <v>100</v>
      </c>
    </row>
    <row r="47" spans="1:13" ht="32.25" thickBot="1">
      <c r="A47" s="6" t="s">
        <v>138</v>
      </c>
      <c r="B47" s="7" t="s">
        <v>100</v>
      </c>
      <c r="C47" s="7" t="s">
        <v>100</v>
      </c>
      <c r="D47" s="7" t="s">
        <v>100</v>
      </c>
      <c r="E47" s="7" t="s">
        <v>100</v>
      </c>
      <c r="F47" s="7" t="s">
        <v>100</v>
      </c>
      <c r="G47" s="7" t="s">
        <v>126</v>
      </c>
      <c r="H47" s="7" t="s">
        <v>113</v>
      </c>
      <c r="I47" s="7" t="s">
        <v>100</v>
      </c>
      <c r="J47" s="7" t="s">
        <v>100</v>
      </c>
      <c r="K47" s="7" t="s">
        <v>100</v>
      </c>
      <c r="L47" s="7" t="s">
        <v>100</v>
      </c>
      <c r="M47" s="7" t="s">
        <v>100</v>
      </c>
    </row>
    <row r="48" spans="1:13" ht="32.25" thickBot="1">
      <c r="A48" s="6" t="s">
        <v>139</v>
      </c>
      <c r="B48" s="7" t="s">
        <v>100</v>
      </c>
      <c r="C48" s="7" t="s">
        <v>100</v>
      </c>
      <c r="D48" s="7" t="s">
        <v>100</v>
      </c>
      <c r="E48" s="7" t="s">
        <v>100</v>
      </c>
      <c r="F48" s="7" t="s">
        <v>100</v>
      </c>
      <c r="G48" s="7" t="s">
        <v>126</v>
      </c>
      <c r="H48" s="7" t="s">
        <v>140</v>
      </c>
      <c r="I48" s="7" t="s">
        <v>100</v>
      </c>
      <c r="J48" s="7" t="s">
        <v>100</v>
      </c>
      <c r="K48" s="7" t="s">
        <v>100</v>
      </c>
      <c r="L48" s="7" t="s">
        <v>100</v>
      </c>
      <c r="M48" s="7" t="s">
        <v>100</v>
      </c>
    </row>
    <row r="49" spans="1:13" ht="32.25" thickBot="1">
      <c r="A49" s="6" t="s">
        <v>141</v>
      </c>
      <c r="B49" s="7" t="s">
        <v>100</v>
      </c>
      <c r="C49" s="7" t="s">
        <v>100</v>
      </c>
      <c r="D49" s="7" t="s">
        <v>100</v>
      </c>
      <c r="E49" s="7" t="s">
        <v>100</v>
      </c>
      <c r="F49" s="7" t="s">
        <v>100</v>
      </c>
      <c r="G49" s="7" t="s">
        <v>100</v>
      </c>
      <c r="H49" s="7" t="s">
        <v>140</v>
      </c>
      <c r="I49" s="7" t="s">
        <v>100</v>
      </c>
      <c r="J49" s="7" t="s">
        <v>100</v>
      </c>
      <c r="K49" s="7" t="s">
        <v>100</v>
      </c>
      <c r="L49" s="7" t="s">
        <v>100</v>
      </c>
      <c r="M49" s="7" t="s">
        <v>100</v>
      </c>
    </row>
    <row r="50" ht="19.5" thickBot="1">
      <c r="A50" s="2"/>
    </row>
    <row r="51" spans="1:13" ht="15.75" thickBot="1">
      <c r="A51" s="6" t="s">
        <v>142</v>
      </c>
      <c r="B51" s="6" t="s">
        <v>64</v>
      </c>
      <c r="C51" s="6" t="s">
        <v>65</v>
      </c>
      <c r="D51" s="6" t="s">
        <v>66</v>
      </c>
      <c r="E51" s="6" t="s">
        <v>67</v>
      </c>
      <c r="F51" s="6" t="s">
        <v>68</v>
      </c>
      <c r="G51" s="6" t="s">
        <v>69</v>
      </c>
      <c r="H51" s="6" t="s">
        <v>70</v>
      </c>
      <c r="I51" s="6" t="s">
        <v>71</v>
      </c>
      <c r="J51" s="6" t="s">
        <v>72</v>
      </c>
      <c r="K51" s="6" t="s">
        <v>73</v>
      </c>
      <c r="L51" s="6" t="s">
        <v>74</v>
      </c>
      <c r="M51" s="6" t="s">
        <v>75</v>
      </c>
    </row>
    <row r="52" spans="1:13" ht="15.75" thickBot="1">
      <c r="A52" s="6" t="s">
        <v>98</v>
      </c>
      <c r="B52" s="7">
        <v>7.5</v>
      </c>
      <c r="C52" s="7">
        <v>0</v>
      </c>
      <c r="D52" s="7">
        <v>50</v>
      </c>
      <c r="E52" s="7">
        <v>40.5</v>
      </c>
      <c r="F52" s="7">
        <v>2</v>
      </c>
      <c r="G52" s="7">
        <v>506.8</v>
      </c>
      <c r="H52" s="7">
        <v>497.3</v>
      </c>
      <c r="I52" s="7">
        <v>0</v>
      </c>
      <c r="J52" s="7">
        <v>14</v>
      </c>
      <c r="K52" s="7">
        <v>24.5</v>
      </c>
      <c r="L52" s="7">
        <v>6</v>
      </c>
      <c r="M52" s="7">
        <v>548.8</v>
      </c>
    </row>
    <row r="53" spans="1:13" ht="15.75" thickBot="1">
      <c r="A53" s="6" t="s">
        <v>110</v>
      </c>
      <c r="B53" s="7">
        <v>7.5</v>
      </c>
      <c r="C53" s="7">
        <v>0</v>
      </c>
      <c r="D53" s="7">
        <v>33.5</v>
      </c>
      <c r="E53" s="7">
        <v>33</v>
      </c>
      <c r="F53" s="7">
        <v>2</v>
      </c>
      <c r="G53" s="7">
        <v>506.8</v>
      </c>
      <c r="H53" s="7">
        <v>492.3</v>
      </c>
      <c r="I53" s="7">
        <v>0</v>
      </c>
      <c r="J53" s="7">
        <v>12</v>
      </c>
      <c r="K53" s="7">
        <v>24.5</v>
      </c>
      <c r="L53" s="7">
        <v>6</v>
      </c>
      <c r="M53" s="7">
        <v>25.5</v>
      </c>
    </row>
    <row r="54" spans="1:13" ht="15.75" thickBot="1">
      <c r="A54" s="6" t="s">
        <v>116</v>
      </c>
      <c r="B54" s="7">
        <v>7.5</v>
      </c>
      <c r="C54" s="7">
        <v>0</v>
      </c>
      <c r="D54" s="7">
        <v>33.5</v>
      </c>
      <c r="E54" s="7">
        <v>33</v>
      </c>
      <c r="F54" s="7">
        <v>2</v>
      </c>
      <c r="G54" s="7">
        <v>506.8</v>
      </c>
      <c r="H54" s="7">
        <v>492.3</v>
      </c>
      <c r="I54" s="7">
        <v>0</v>
      </c>
      <c r="J54" s="7">
        <v>12</v>
      </c>
      <c r="K54" s="7">
        <v>24.5</v>
      </c>
      <c r="L54" s="7">
        <v>6</v>
      </c>
      <c r="M54" s="7">
        <v>23.5</v>
      </c>
    </row>
    <row r="55" spans="1:13" ht="15.75" thickBot="1">
      <c r="A55" s="6" t="s">
        <v>118</v>
      </c>
      <c r="B55" s="7">
        <v>7.5</v>
      </c>
      <c r="C55" s="7">
        <v>0</v>
      </c>
      <c r="D55" s="7">
        <v>33.5</v>
      </c>
      <c r="E55" s="7">
        <v>33</v>
      </c>
      <c r="F55" s="7">
        <v>2</v>
      </c>
      <c r="G55" s="7">
        <v>506.8</v>
      </c>
      <c r="H55" s="7">
        <v>492.3</v>
      </c>
      <c r="I55" s="7">
        <v>0</v>
      </c>
      <c r="J55" s="7">
        <v>12</v>
      </c>
      <c r="K55" s="7">
        <v>24.5</v>
      </c>
      <c r="L55" s="7">
        <v>6</v>
      </c>
      <c r="M55" s="7">
        <v>11.5</v>
      </c>
    </row>
    <row r="56" spans="1:13" ht="15.75" thickBot="1">
      <c r="A56" s="6" t="s">
        <v>120</v>
      </c>
      <c r="B56" s="7">
        <v>7.5</v>
      </c>
      <c r="C56" s="7">
        <v>0</v>
      </c>
      <c r="D56" s="7">
        <v>33.5</v>
      </c>
      <c r="E56" s="7">
        <v>21</v>
      </c>
      <c r="F56" s="7">
        <v>0</v>
      </c>
      <c r="G56" s="7">
        <v>506.8</v>
      </c>
      <c r="H56" s="7">
        <v>492.3</v>
      </c>
      <c r="I56" s="7">
        <v>0</v>
      </c>
      <c r="J56" s="7">
        <v>12</v>
      </c>
      <c r="K56" s="7">
        <v>24.5</v>
      </c>
      <c r="L56" s="7">
        <v>6</v>
      </c>
      <c r="M56" s="7">
        <v>1</v>
      </c>
    </row>
    <row r="57" spans="1:13" ht="15.75" thickBot="1">
      <c r="A57" s="6" t="s">
        <v>123</v>
      </c>
      <c r="B57" s="7">
        <v>0</v>
      </c>
      <c r="C57" s="7">
        <v>0</v>
      </c>
      <c r="D57" s="7">
        <v>33.5</v>
      </c>
      <c r="E57" s="7">
        <v>6</v>
      </c>
      <c r="F57" s="7">
        <v>0</v>
      </c>
      <c r="G57" s="7">
        <v>506.8</v>
      </c>
      <c r="H57" s="7">
        <v>492.3</v>
      </c>
      <c r="I57" s="7">
        <v>0</v>
      </c>
      <c r="J57" s="7">
        <v>12</v>
      </c>
      <c r="K57" s="7">
        <v>24.5</v>
      </c>
      <c r="L57" s="7">
        <v>6</v>
      </c>
      <c r="M57" s="7">
        <v>1</v>
      </c>
    </row>
    <row r="58" spans="1:13" ht="15.75" thickBot="1">
      <c r="A58" s="6" t="s">
        <v>125</v>
      </c>
      <c r="B58" s="7">
        <v>0</v>
      </c>
      <c r="C58" s="7">
        <v>0</v>
      </c>
      <c r="D58" s="7">
        <v>33.5</v>
      </c>
      <c r="E58" s="7">
        <v>6</v>
      </c>
      <c r="F58" s="7">
        <v>0</v>
      </c>
      <c r="G58" s="7">
        <v>499.8</v>
      </c>
      <c r="H58" s="7">
        <v>492.3</v>
      </c>
      <c r="I58" s="7">
        <v>0</v>
      </c>
      <c r="J58" s="7">
        <v>12</v>
      </c>
      <c r="K58" s="7">
        <v>24.5</v>
      </c>
      <c r="L58" s="7">
        <v>6</v>
      </c>
      <c r="M58" s="7">
        <v>1</v>
      </c>
    </row>
    <row r="59" spans="1:13" ht="15.75" thickBot="1">
      <c r="A59" s="6" t="s">
        <v>127</v>
      </c>
      <c r="B59" s="7">
        <v>0</v>
      </c>
      <c r="C59" s="7">
        <v>0</v>
      </c>
      <c r="D59" s="7">
        <v>7.5</v>
      </c>
      <c r="E59" s="7">
        <v>6</v>
      </c>
      <c r="F59" s="7">
        <v>0</v>
      </c>
      <c r="G59" s="7">
        <v>499.8</v>
      </c>
      <c r="H59" s="7">
        <v>492.3</v>
      </c>
      <c r="I59" s="7">
        <v>0</v>
      </c>
      <c r="J59" s="7">
        <v>0</v>
      </c>
      <c r="K59" s="7">
        <v>24.5</v>
      </c>
      <c r="L59" s="7">
        <v>6</v>
      </c>
      <c r="M59" s="7">
        <v>0</v>
      </c>
    </row>
    <row r="60" spans="1:13" ht="15.75" thickBot="1">
      <c r="A60" s="6" t="s">
        <v>128</v>
      </c>
      <c r="B60" s="7">
        <v>0</v>
      </c>
      <c r="C60" s="7">
        <v>0</v>
      </c>
      <c r="D60" s="7">
        <v>0</v>
      </c>
      <c r="E60" s="7">
        <v>6</v>
      </c>
      <c r="F60" s="7">
        <v>0</v>
      </c>
      <c r="G60" s="7">
        <v>499.8</v>
      </c>
      <c r="H60" s="7">
        <v>492.3</v>
      </c>
      <c r="I60" s="7">
        <v>0</v>
      </c>
      <c r="J60" s="7">
        <v>0</v>
      </c>
      <c r="K60" s="7">
        <v>24.5</v>
      </c>
      <c r="L60" s="7">
        <v>1.5</v>
      </c>
      <c r="M60" s="7">
        <v>0</v>
      </c>
    </row>
    <row r="61" spans="1:13" ht="15.75" thickBot="1">
      <c r="A61" s="6" t="s">
        <v>130</v>
      </c>
      <c r="B61" s="7">
        <v>0</v>
      </c>
      <c r="C61" s="7">
        <v>0</v>
      </c>
      <c r="D61" s="7">
        <v>0</v>
      </c>
      <c r="E61" s="7">
        <v>6</v>
      </c>
      <c r="F61" s="7">
        <v>0</v>
      </c>
      <c r="G61" s="7">
        <v>499.8</v>
      </c>
      <c r="H61" s="7">
        <v>492.3</v>
      </c>
      <c r="I61" s="7">
        <v>0</v>
      </c>
      <c r="J61" s="7">
        <v>0</v>
      </c>
      <c r="K61" s="7">
        <v>24.5</v>
      </c>
      <c r="L61" s="7">
        <v>1.5</v>
      </c>
      <c r="M61" s="7">
        <v>0</v>
      </c>
    </row>
    <row r="62" spans="1:13" ht="15.75" thickBot="1">
      <c r="A62" s="6" t="s">
        <v>131</v>
      </c>
      <c r="B62" s="7">
        <v>0</v>
      </c>
      <c r="C62" s="7">
        <v>0</v>
      </c>
      <c r="D62" s="7">
        <v>0</v>
      </c>
      <c r="E62" s="7">
        <v>6</v>
      </c>
      <c r="F62" s="7">
        <v>0</v>
      </c>
      <c r="G62" s="7">
        <v>499.8</v>
      </c>
      <c r="H62" s="7">
        <v>492.3</v>
      </c>
      <c r="I62" s="7">
        <v>0</v>
      </c>
      <c r="J62" s="7">
        <v>0</v>
      </c>
      <c r="K62" s="7">
        <v>24.5</v>
      </c>
      <c r="L62" s="7">
        <v>1.5</v>
      </c>
      <c r="M62" s="7">
        <v>0</v>
      </c>
    </row>
    <row r="63" spans="1:13" ht="15.75" thickBot="1">
      <c r="A63" s="6" t="s">
        <v>132</v>
      </c>
      <c r="B63" s="7">
        <v>0</v>
      </c>
      <c r="C63" s="7">
        <v>0</v>
      </c>
      <c r="D63" s="7">
        <v>0</v>
      </c>
      <c r="E63" s="7">
        <v>0</v>
      </c>
      <c r="F63" s="7">
        <v>0</v>
      </c>
      <c r="G63" s="7">
        <v>499.8</v>
      </c>
      <c r="H63" s="7">
        <v>492.3</v>
      </c>
      <c r="I63" s="7">
        <v>0</v>
      </c>
      <c r="J63" s="7">
        <v>0</v>
      </c>
      <c r="K63" s="7">
        <v>0</v>
      </c>
      <c r="L63" s="7">
        <v>1.5</v>
      </c>
      <c r="M63" s="7">
        <v>0</v>
      </c>
    </row>
    <row r="64" spans="1:13" ht="15.75" thickBot="1">
      <c r="A64" s="6" t="s">
        <v>133</v>
      </c>
      <c r="B64" s="7">
        <v>0</v>
      </c>
      <c r="C64" s="7">
        <v>0</v>
      </c>
      <c r="D64" s="7">
        <v>0</v>
      </c>
      <c r="E64" s="7">
        <v>0</v>
      </c>
      <c r="F64" s="7">
        <v>0</v>
      </c>
      <c r="G64" s="7">
        <v>499.8</v>
      </c>
      <c r="H64" s="7">
        <v>492.3</v>
      </c>
      <c r="I64" s="7">
        <v>0</v>
      </c>
      <c r="J64" s="7">
        <v>0</v>
      </c>
      <c r="K64" s="7">
        <v>0</v>
      </c>
      <c r="L64" s="7">
        <v>0</v>
      </c>
      <c r="M64" s="7">
        <v>0</v>
      </c>
    </row>
    <row r="65" spans="1:13" ht="15.75" thickBot="1">
      <c r="A65" s="6" t="s">
        <v>134</v>
      </c>
      <c r="B65" s="7">
        <v>0</v>
      </c>
      <c r="C65" s="7">
        <v>0</v>
      </c>
      <c r="D65" s="7">
        <v>0</v>
      </c>
      <c r="E65" s="7">
        <v>0</v>
      </c>
      <c r="F65" s="7">
        <v>0</v>
      </c>
      <c r="G65" s="7">
        <v>499.8</v>
      </c>
      <c r="H65" s="7">
        <v>492.3</v>
      </c>
      <c r="I65" s="7">
        <v>0</v>
      </c>
      <c r="J65" s="7">
        <v>0</v>
      </c>
      <c r="K65" s="7">
        <v>0</v>
      </c>
      <c r="L65" s="7">
        <v>0</v>
      </c>
      <c r="M65" s="7">
        <v>0</v>
      </c>
    </row>
    <row r="66" spans="1:13" ht="15.75" thickBot="1">
      <c r="A66" s="6" t="s">
        <v>135</v>
      </c>
      <c r="B66" s="7">
        <v>0</v>
      </c>
      <c r="C66" s="7">
        <v>0</v>
      </c>
      <c r="D66" s="7">
        <v>0</v>
      </c>
      <c r="E66" s="7">
        <v>0</v>
      </c>
      <c r="F66" s="7">
        <v>0</v>
      </c>
      <c r="G66" s="7">
        <v>499.8</v>
      </c>
      <c r="H66" s="7">
        <v>492.3</v>
      </c>
      <c r="I66" s="7">
        <v>0</v>
      </c>
      <c r="J66" s="7">
        <v>0</v>
      </c>
      <c r="K66" s="7">
        <v>0</v>
      </c>
      <c r="L66" s="7">
        <v>0</v>
      </c>
      <c r="M66" s="7">
        <v>0</v>
      </c>
    </row>
    <row r="67" spans="1:13" ht="15.75" thickBot="1">
      <c r="A67" s="6" t="s">
        <v>136</v>
      </c>
      <c r="B67" s="7">
        <v>0</v>
      </c>
      <c r="C67" s="7">
        <v>0</v>
      </c>
      <c r="D67" s="7">
        <v>0</v>
      </c>
      <c r="E67" s="7">
        <v>0</v>
      </c>
      <c r="F67" s="7">
        <v>0</v>
      </c>
      <c r="G67" s="7">
        <v>499.8</v>
      </c>
      <c r="H67" s="7">
        <v>492.3</v>
      </c>
      <c r="I67" s="7">
        <v>0</v>
      </c>
      <c r="J67" s="7">
        <v>0</v>
      </c>
      <c r="K67" s="7">
        <v>0</v>
      </c>
      <c r="L67" s="7">
        <v>0</v>
      </c>
      <c r="M67" s="7">
        <v>0</v>
      </c>
    </row>
    <row r="68" spans="1:13" ht="15.75" thickBot="1">
      <c r="A68" s="6" t="s">
        <v>137</v>
      </c>
      <c r="B68" s="7">
        <v>0</v>
      </c>
      <c r="C68" s="7">
        <v>0</v>
      </c>
      <c r="D68" s="7">
        <v>0</v>
      </c>
      <c r="E68" s="7">
        <v>0</v>
      </c>
      <c r="F68" s="7">
        <v>0</v>
      </c>
      <c r="G68" s="7">
        <v>499.8</v>
      </c>
      <c r="H68" s="7">
        <v>492.3</v>
      </c>
      <c r="I68" s="7">
        <v>0</v>
      </c>
      <c r="J68" s="7">
        <v>0</v>
      </c>
      <c r="K68" s="7">
        <v>0</v>
      </c>
      <c r="L68" s="7">
        <v>0</v>
      </c>
      <c r="M68" s="7">
        <v>0</v>
      </c>
    </row>
    <row r="69" spans="1:13" ht="15.75" thickBot="1">
      <c r="A69" s="6" t="s">
        <v>138</v>
      </c>
      <c r="B69" s="7">
        <v>0</v>
      </c>
      <c r="C69" s="7">
        <v>0</v>
      </c>
      <c r="D69" s="7">
        <v>0</v>
      </c>
      <c r="E69" s="7">
        <v>0</v>
      </c>
      <c r="F69" s="7">
        <v>0</v>
      </c>
      <c r="G69" s="7">
        <v>499.8</v>
      </c>
      <c r="H69" s="7">
        <v>492.3</v>
      </c>
      <c r="I69" s="7">
        <v>0</v>
      </c>
      <c r="J69" s="7">
        <v>0</v>
      </c>
      <c r="K69" s="7">
        <v>0</v>
      </c>
      <c r="L69" s="7">
        <v>0</v>
      </c>
      <c r="M69" s="7">
        <v>0</v>
      </c>
    </row>
    <row r="70" spans="1:13" ht="15.75" thickBot="1">
      <c r="A70" s="6" t="s">
        <v>139</v>
      </c>
      <c r="B70" s="7">
        <v>0</v>
      </c>
      <c r="C70" s="7">
        <v>0</v>
      </c>
      <c r="D70" s="7">
        <v>0</v>
      </c>
      <c r="E70" s="7">
        <v>0</v>
      </c>
      <c r="F70" s="7">
        <v>0</v>
      </c>
      <c r="G70" s="7">
        <v>499.8</v>
      </c>
      <c r="H70" s="7">
        <v>457.9</v>
      </c>
      <c r="I70" s="7">
        <v>0</v>
      </c>
      <c r="J70" s="7">
        <v>0</v>
      </c>
      <c r="K70" s="7">
        <v>0</v>
      </c>
      <c r="L70" s="7">
        <v>0</v>
      </c>
      <c r="M70" s="7">
        <v>0</v>
      </c>
    </row>
    <row r="71" spans="1:15" ht="15.75" thickBot="1">
      <c r="A71" s="6" t="s">
        <v>141</v>
      </c>
      <c r="B71" s="7">
        <v>0</v>
      </c>
      <c r="C71" s="7">
        <v>0</v>
      </c>
      <c r="D71" s="7">
        <v>0</v>
      </c>
      <c r="E71" s="7">
        <v>0</v>
      </c>
      <c r="F71" s="7">
        <v>0</v>
      </c>
      <c r="G71" s="7">
        <v>0</v>
      </c>
      <c r="H71" s="7">
        <v>457.9</v>
      </c>
      <c r="I71" s="7">
        <v>0</v>
      </c>
      <c r="J71" s="7">
        <v>0</v>
      </c>
      <c r="K71" s="7">
        <v>0</v>
      </c>
      <c r="L71" s="7">
        <v>0</v>
      </c>
      <c r="M71" s="7">
        <v>0</v>
      </c>
      <c r="O71" t="s">
        <v>188</v>
      </c>
    </row>
    <row r="72" spans="1:15" ht="19.5" thickBot="1">
      <c r="A72" s="2"/>
      <c r="O72">
        <f>CORREL(N74:N93,O74:O93)</f>
        <v>0.996449980885486</v>
      </c>
    </row>
    <row r="73" spans="1:22" ht="32.25" thickBot="1">
      <c r="A73" s="6" t="s">
        <v>143</v>
      </c>
      <c r="B73" s="6" t="str">
        <f>'production function citations'!B2</f>
        <v>Demand/Supply for Word_001</v>
      </c>
      <c r="C73" s="6" t="str">
        <f>'production function citations'!C2</f>
        <v>Demand/Supply for Word_002</v>
      </c>
      <c r="D73" s="6" t="str">
        <f>'production function citations'!D2</f>
        <v>Demand/Supply for Word_003</v>
      </c>
      <c r="E73" s="6" t="str">
        <f>'production function citations'!E2</f>
        <v>Demand/Supply for Word_004</v>
      </c>
      <c r="F73" s="6" t="str">
        <f>'production function citations'!F2</f>
        <v>Demand/Supply for Word_005</v>
      </c>
      <c r="G73" s="6" t="str">
        <f>'production function citations'!G2</f>
        <v>Demand/Supply for Word_006</v>
      </c>
      <c r="H73" s="6" t="str">
        <f>'production function citations'!H2</f>
        <v>Demand/Supply for Word_007</v>
      </c>
      <c r="I73" s="6" t="str">
        <f>'production function citations'!I2</f>
        <v>Demand/Supply for Word_008</v>
      </c>
      <c r="J73" s="6" t="str">
        <f>'production function citations'!J2</f>
        <v>Demand/Supply for Word_009</v>
      </c>
      <c r="K73" s="6" t="str">
        <f>'production function citations'!K2</f>
        <v>Demand/Supply for Word_010</v>
      </c>
      <c r="L73" s="6" t="str">
        <f>'production function citations'!L2</f>
        <v>Demand/Supply for Word_011</v>
      </c>
      <c r="M73" s="6" t="str">
        <f>'production function citations'!M2</f>
        <v>Demand/Supply for Word_012</v>
      </c>
      <c r="N73" s="6" t="s">
        <v>186</v>
      </c>
      <c r="O73" s="6" t="s">
        <v>187</v>
      </c>
      <c r="P73" s="6" t="s">
        <v>146</v>
      </c>
      <c r="Q73" s="6" t="s">
        <v>184</v>
      </c>
      <c r="R73" s="13" t="s">
        <v>189</v>
      </c>
      <c r="S73" s="13" t="s">
        <v>190</v>
      </c>
      <c r="T73" s="13" t="s">
        <v>159</v>
      </c>
      <c r="U73" s="13" t="s">
        <v>160</v>
      </c>
      <c r="V73" s="13" t="s">
        <v>185</v>
      </c>
    </row>
    <row r="74" spans="1:22" ht="15.75" thickBot="1">
      <c r="A74" s="6" t="str">
        <f>'production function citations'!A3</f>
        <v>Person_001</v>
      </c>
      <c r="B74" s="7">
        <v>0</v>
      </c>
      <c r="C74" s="7">
        <v>0</v>
      </c>
      <c r="D74" s="7">
        <v>0</v>
      </c>
      <c r="E74" s="7">
        <v>0</v>
      </c>
      <c r="F74" s="7">
        <v>0</v>
      </c>
      <c r="G74" s="7">
        <v>499.8</v>
      </c>
      <c r="H74" s="7">
        <v>492.3</v>
      </c>
      <c r="I74" s="7">
        <v>0</v>
      </c>
      <c r="J74" s="7">
        <v>0</v>
      </c>
      <c r="K74" s="7">
        <v>0</v>
      </c>
      <c r="L74" s="7">
        <v>0</v>
      </c>
      <c r="M74" s="7">
        <v>0</v>
      </c>
      <c r="N74" s="12">
        <v>992.2</v>
      </c>
      <c r="O74" s="12">
        <v>1000</v>
      </c>
      <c r="P74" s="12">
        <v>7.8</v>
      </c>
      <c r="Q74" s="12" t="str">
        <f>IF(P74*inverse!P74&lt;=0,"valid","invalid")</f>
        <v>valid</v>
      </c>
      <c r="R74" s="15">
        <f>N74-1000</f>
        <v>-7.7999999999999545</v>
      </c>
      <c r="S74" s="15">
        <f aca="true" t="shared" si="13" ref="S74:S93">O74-1000</f>
        <v>0</v>
      </c>
      <c r="T74" s="15"/>
      <c r="U74" s="15" t="s">
        <v>161</v>
      </c>
      <c r="V74" s="15">
        <f>inverse!P74</f>
        <v>-75.3</v>
      </c>
    </row>
    <row r="75" spans="1:22" ht="15.75" thickBot="1">
      <c r="A75" s="6" t="str">
        <f>'production function citations'!A4</f>
        <v>Person_002</v>
      </c>
      <c r="B75" s="7">
        <v>0</v>
      </c>
      <c r="C75" s="7">
        <v>0</v>
      </c>
      <c r="D75" s="7">
        <v>0</v>
      </c>
      <c r="E75" s="7">
        <v>33</v>
      </c>
      <c r="F75" s="7">
        <v>2</v>
      </c>
      <c r="G75" s="7">
        <v>506.8</v>
      </c>
      <c r="H75" s="7">
        <v>457.9</v>
      </c>
      <c r="I75" s="7">
        <v>0</v>
      </c>
      <c r="J75" s="7">
        <v>12</v>
      </c>
      <c r="K75" s="7">
        <v>24.5</v>
      </c>
      <c r="L75" s="7">
        <v>0</v>
      </c>
      <c r="M75" s="7">
        <v>11.5</v>
      </c>
      <c r="N75" s="7">
        <v>1047.7</v>
      </c>
      <c r="O75" s="7">
        <v>1047</v>
      </c>
      <c r="P75" s="7">
        <v>-0.7</v>
      </c>
      <c r="Q75" s="7" t="str">
        <f>IF(P75*inverse!P75&lt;=0,"valid","invalid")</f>
        <v>invalid</v>
      </c>
      <c r="R75">
        <f aca="true" t="shared" si="14" ref="R75:R93">N75-1000</f>
        <v>47.700000000000045</v>
      </c>
      <c r="S75">
        <f t="shared" si="13"/>
        <v>47</v>
      </c>
      <c r="T75" s="14">
        <f>P75/S75</f>
        <v>-0.014893617021276595</v>
      </c>
      <c r="V75">
        <f>inverse!P75</f>
        <v>-15.6</v>
      </c>
    </row>
    <row r="76" spans="1:22" ht="15.75" thickBot="1">
      <c r="A76" s="6" t="str">
        <f>'production function citations'!A5</f>
        <v>Person_003</v>
      </c>
      <c r="B76" s="7">
        <v>7.5</v>
      </c>
      <c r="C76" s="7">
        <v>0</v>
      </c>
      <c r="D76" s="7">
        <v>50</v>
      </c>
      <c r="E76" s="7">
        <v>0</v>
      </c>
      <c r="F76" s="7">
        <v>2</v>
      </c>
      <c r="G76" s="7">
        <v>499.8</v>
      </c>
      <c r="H76" s="7">
        <v>492.3</v>
      </c>
      <c r="I76" s="7">
        <v>0</v>
      </c>
      <c r="J76" s="7">
        <v>0</v>
      </c>
      <c r="K76" s="7">
        <v>0</v>
      </c>
      <c r="L76" s="7">
        <v>1.5</v>
      </c>
      <c r="M76" s="7">
        <v>0</v>
      </c>
      <c r="N76" s="7">
        <v>1053.2</v>
      </c>
      <c r="O76" s="7">
        <v>1053</v>
      </c>
      <c r="P76" s="7">
        <v>-0.2</v>
      </c>
      <c r="Q76" s="7" t="str">
        <f>IF(P76*inverse!P76&lt;=0,"valid","invalid")</f>
        <v>valid</v>
      </c>
      <c r="R76">
        <f t="shared" si="14"/>
        <v>53.200000000000045</v>
      </c>
      <c r="S76">
        <f t="shared" si="13"/>
        <v>53</v>
      </c>
      <c r="T76" s="14">
        <f aca="true" t="shared" si="15" ref="T76:T93">P76/S76</f>
        <v>-0.0037735849056603774</v>
      </c>
      <c r="V76">
        <f>inverse!P76</f>
        <v>11.1</v>
      </c>
    </row>
    <row r="77" spans="1:22" ht="15.75" thickBot="1">
      <c r="A77" s="6" t="str">
        <f>'production function citations'!A6</f>
        <v>Person_004</v>
      </c>
      <c r="B77" s="7">
        <v>0</v>
      </c>
      <c r="C77" s="7">
        <v>0</v>
      </c>
      <c r="D77" s="7">
        <v>33.5</v>
      </c>
      <c r="E77" s="7">
        <v>0</v>
      </c>
      <c r="F77" s="7">
        <v>0</v>
      </c>
      <c r="G77" s="7">
        <v>499.8</v>
      </c>
      <c r="H77" s="7">
        <v>492.3</v>
      </c>
      <c r="I77" s="7">
        <v>0</v>
      </c>
      <c r="J77" s="7">
        <v>12</v>
      </c>
      <c r="K77" s="7">
        <v>24.5</v>
      </c>
      <c r="L77" s="7">
        <v>1.5</v>
      </c>
      <c r="M77" s="7">
        <v>0</v>
      </c>
      <c r="N77" s="7">
        <v>1063.7</v>
      </c>
      <c r="O77" s="7">
        <v>1064</v>
      </c>
      <c r="P77" s="7">
        <v>0.3</v>
      </c>
      <c r="Q77" s="7" t="str">
        <f>IF(P77*inverse!P77&lt;=0,"valid","invalid")</f>
        <v>invalid</v>
      </c>
      <c r="R77">
        <f t="shared" si="14"/>
        <v>63.700000000000045</v>
      </c>
      <c r="S77">
        <f t="shared" si="13"/>
        <v>64</v>
      </c>
      <c r="T77" s="14">
        <f t="shared" si="15"/>
        <v>0.0046875</v>
      </c>
      <c r="V77">
        <f>inverse!P77</f>
        <v>16.6</v>
      </c>
    </row>
    <row r="78" spans="1:22" ht="15.75" thickBot="1">
      <c r="A78" s="6" t="str">
        <f>'production function citations'!A7</f>
        <v>Person_005</v>
      </c>
      <c r="B78" s="7">
        <v>0</v>
      </c>
      <c r="C78" s="7">
        <v>0</v>
      </c>
      <c r="D78" s="7">
        <v>0</v>
      </c>
      <c r="E78" s="7">
        <v>0</v>
      </c>
      <c r="F78" s="7">
        <v>0</v>
      </c>
      <c r="G78" s="7">
        <v>499.8</v>
      </c>
      <c r="H78" s="7">
        <v>492.3</v>
      </c>
      <c r="I78" s="7">
        <v>0</v>
      </c>
      <c r="J78" s="7">
        <v>0</v>
      </c>
      <c r="K78" s="7">
        <v>24.5</v>
      </c>
      <c r="L78" s="7">
        <v>6</v>
      </c>
      <c r="M78" s="7">
        <v>0</v>
      </c>
      <c r="N78" s="7">
        <v>1022.7</v>
      </c>
      <c r="O78" s="7">
        <v>1022</v>
      </c>
      <c r="P78" s="7">
        <v>-0.7</v>
      </c>
      <c r="Q78" s="7" t="str">
        <f>IF(P78*inverse!P78&lt;=0,"valid","invalid")</f>
        <v>invalid</v>
      </c>
      <c r="R78">
        <f t="shared" si="14"/>
        <v>22.700000000000045</v>
      </c>
      <c r="S78">
        <f t="shared" si="13"/>
        <v>22</v>
      </c>
      <c r="T78" s="14">
        <f t="shared" si="15"/>
        <v>-0.031818181818181815</v>
      </c>
      <c r="V78">
        <f>inverse!P78</f>
        <v>-4.1</v>
      </c>
    </row>
    <row r="79" spans="1:22" ht="15.75" thickBot="1">
      <c r="A79" s="6" t="str">
        <f>'production function citations'!A8</f>
        <v>Person_006</v>
      </c>
      <c r="B79" s="7">
        <v>7.5</v>
      </c>
      <c r="C79" s="7">
        <v>0</v>
      </c>
      <c r="D79" s="7">
        <v>0</v>
      </c>
      <c r="E79" s="7">
        <v>0</v>
      </c>
      <c r="F79" s="7">
        <v>0</v>
      </c>
      <c r="G79" s="7">
        <v>0</v>
      </c>
      <c r="H79" s="7">
        <v>492.3</v>
      </c>
      <c r="I79" s="7">
        <v>0</v>
      </c>
      <c r="J79" s="7">
        <v>0</v>
      </c>
      <c r="K79" s="7">
        <v>24.5</v>
      </c>
      <c r="L79" s="7">
        <v>6</v>
      </c>
      <c r="M79" s="7">
        <v>548.8</v>
      </c>
      <c r="N79" s="7">
        <v>1079.2</v>
      </c>
      <c r="O79" s="7">
        <v>1079</v>
      </c>
      <c r="P79" s="7">
        <v>-0.2</v>
      </c>
      <c r="Q79" s="7" t="str">
        <f>IF(P79*inverse!P79&lt;=0,"valid","invalid")</f>
        <v>invalid</v>
      </c>
      <c r="R79">
        <f t="shared" si="14"/>
        <v>79.20000000000005</v>
      </c>
      <c r="S79">
        <f t="shared" si="13"/>
        <v>79</v>
      </c>
      <c r="T79" s="14">
        <f t="shared" si="15"/>
        <v>-0.002531645569620253</v>
      </c>
      <c r="V79">
        <f>inverse!P79</f>
        <v>-16.1</v>
      </c>
    </row>
    <row r="80" spans="1:22" ht="15.75" thickBot="1">
      <c r="A80" s="6" t="str">
        <f>'production function citations'!A9</f>
        <v>Person_007</v>
      </c>
      <c r="B80" s="7">
        <v>0</v>
      </c>
      <c r="C80" s="7">
        <v>0</v>
      </c>
      <c r="D80" s="7">
        <v>33.5</v>
      </c>
      <c r="E80" s="7">
        <v>6</v>
      </c>
      <c r="F80" s="7">
        <v>0</v>
      </c>
      <c r="G80" s="7">
        <v>499.8</v>
      </c>
      <c r="H80" s="7">
        <v>492.3</v>
      </c>
      <c r="I80" s="7">
        <v>0</v>
      </c>
      <c r="J80" s="7">
        <v>12</v>
      </c>
      <c r="K80" s="7">
        <v>24.5</v>
      </c>
      <c r="L80" s="7">
        <v>6</v>
      </c>
      <c r="M80" s="7">
        <v>0</v>
      </c>
      <c r="N80" s="7">
        <v>1074.2</v>
      </c>
      <c r="O80" s="7">
        <v>1075</v>
      </c>
      <c r="P80" s="7">
        <v>0.8</v>
      </c>
      <c r="Q80" s="7" t="str">
        <f>IF(P80*inverse!P80&lt;=0,"valid","invalid")</f>
        <v>invalid</v>
      </c>
      <c r="R80">
        <f t="shared" si="14"/>
        <v>74.20000000000005</v>
      </c>
      <c r="S80">
        <f t="shared" si="13"/>
        <v>75</v>
      </c>
      <c r="T80" s="14">
        <f t="shared" si="15"/>
        <v>0.010666666666666668</v>
      </c>
      <c r="V80">
        <f>inverse!P80</f>
        <v>22</v>
      </c>
    </row>
    <row r="81" spans="1:22" ht="15.75" thickBot="1">
      <c r="A81" s="6" t="str">
        <f>'production function citations'!A10</f>
        <v>Person_008</v>
      </c>
      <c r="B81" s="7">
        <v>0</v>
      </c>
      <c r="C81" s="7">
        <v>0</v>
      </c>
      <c r="D81" s="7">
        <v>0</v>
      </c>
      <c r="E81" s="7">
        <v>6</v>
      </c>
      <c r="F81" s="7">
        <v>0</v>
      </c>
      <c r="G81" s="7">
        <v>499.8</v>
      </c>
      <c r="H81" s="7">
        <v>492.3</v>
      </c>
      <c r="I81" s="7">
        <v>0</v>
      </c>
      <c r="J81" s="7">
        <v>0</v>
      </c>
      <c r="K81" s="7">
        <v>24.5</v>
      </c>
      <c r="L81" s="7">
        <v>6</v>
      </c>
      <c r="M81" s="7">
        <v>23.5</v>
      </c>
      <c r="N81" s="7">
        <v>1052.2</v>
      </c>
      <c r="O81" s="7">
        <v>1052</v>
      </c>
      <c r="P81" s="7">
        <v>-0.2</v>
      </c>
      <c r="Q81" s="7" t="str">
        <f>IF(P81*inverse!P81&lt;=0,"valid","invalid")</f>
        <v>valid</v>
      </c>
      <c r="R81">
        <f t="shared" si="14"/>
        <v>52.200000000000045</v>
      </c>
      <c r="S81">
        <f t="shared" si="13"/>
        <v>52</v>
      </c>
      <c r="T81" s="14">
        <f t="shared" si="15"/>
        <v>-0.0038461538461538464</v>
      </c>
      <c r="V81">
        <f>inverse!P81</f>
        <v>10.7</v>
      </c>
    </row>
    <row r="82" spans="1:22" ht="15.75" thickBot="1">
      <c r="A82" s="6" t="str">
        <f>'production function citations'!A11</f>
        <v>Person_009</v>
      </c>
      <c r="B82" s="7">
        <v>0</v>
      </c>
      <c r="C82" s="7">
        <v>0</v>
      </c>
      <c r="D82" s="7">
        <v>0</v>
      </c>
      <c r="E82" s="7">
        <v>21</v>
      </c>
      <c r="F82" s="7">
        <v>0</v>
      </c>
      <c r="G82" s="7">
        <v>506.8</v>
      </c>
      <c r="H82" s="7">
        <v>492.3</v>
      </c>
      <c r="I82" s="7">
        <v>0</v>
      </c>
      <c r="J82" s="7">
        <v>0</v>
      </c>
      <c r="K82" s="7">
        <v>0</v>
      </c>
      <c r="L82" s="7">
        <v>6</v>
      </c>
      <c r="M82" s="7">
        <v>0</v>
      </c>
      <c r="N82" s="7">
        <v>1026.2</v>
      </c>
      <c r="O82" s="7">
        <v>1026</v>
      </c>
      <c r="P82" s="7">
        <v>-0.2</v>
      </c>
      <c r="Q82" s="7" t="str">
        <f>IF(P82*inverse!P82&lt;=0,"valid","invalid")</f>
        <v>invalid</v>
      </c>
      <c r="R82">
        <f t="shared" si="14"/>
        <v>26.200000000000045</v>
      </c>
      <c r="S82">
        <f t="shared" si="13"/>
        <v>26</v>
      </c>
      <c r="T82" s="14">
        <f t="shared" si="15"/>
        <v>-0.007692307692307693</v>
      </c>
      <c r="V82">
        <f>inverse!P82</f>
        <v>-2.2</v>
      </c>
    </row>
    <row r="83" spans="1:22" ht="15.75" thickBot="1">
      <c r="A83" s="6" t="str">
        <f>'production function citations'!A12</f>
        <v>Person_010</v>
      </c>
      <c r="B83" s="7">
        <v>7.5</v>
      </c>
      <c r="C83" s="7">
        <v>0</v>
      </c>
      <c r="D83" s="7">
        <v>0</v>
      </c>
      <c r="E83" s="7">
        <v>0</v>
      </c>
      <c r="F83" s="7">
        <v>0</v>
      </c>
      <c r="G83" s="7">
        <v>506.8</v>
      </c>
      <c r="H83" s="7">
        <v>492.3</v>
      </c>
      <c r="I83" s="7">
        <v>0</v>
      </c>
      <c r="J83" s="7">
        <v>0</v>
      </c>
      <c r="K83" s="7">
        <v>24.5</v>
      </c>
      <c r="L83" s="7">
        <v>6</v>
      </c>
      <c r="M83" s="7">
        <v>25.5</v>
      </c>
      <c r="N83" s="7">
        <v>1062.7</v>
      </c>
      <c r="O83" s="7">
        <v>1062</v>
      </c>
      <c r="P83" s="7">
        <v>-0.7</v>
      </c>
      <c r="Q83" s="7" t="str">
        <f>IF(P83*inverse!P83&lt;=0,"valid","invalid")</f>
        <v>valid</v>
      </c>
      <c r="R83">
        <f t="shared" si="14"/>
        <v>62.700000000000045</v>
      </c>
      <c r="S83">
        <f t="shared" si="13"/>
        <v>62</v>
      </c>
      <c r="T83" s="14">
        <f t="shared" si="15"/>
        <v>-0.01129032258064516</v>
      </c>
      <c r="V83">
        <f>inverse!P83</f>
        <v>15.6</v>
      </c>
    </row>
    <row r="84" spans="1:22" ht="15.75" thickBot="1">
      <c r="A84" s="6" t="str">
        <f>'production function citations'!A13</f>
        <v>Person_011</v>
      </c>
      <c r="B84" s="7">
        <v>0</v>
      </c>
      <c r="C84" s="7">
        <v>0</v>
      </c>
      <c r="D84" s="7">
        <v>33.5</v>
      </c>
      <c r="E84" s="7">
        <v>40.5</v>
      </c>
      <c r="F84" s="7">
        <v>0</v>
      </c>
      <c r="G84" s="7">
        <v>499.8</v>
      </c>
      <c r="H84" s="7">
        <v>492.3</v>
      </c>
      <c r="I84" s="7">
        <v>0</v>
      </c>
      <c r="J84" s="7">
        <v>0</v>
      </c>
      <c r="K84" s="7">
        <v>24.5</v>
      </c>
      <c r="L84" s="7">
        <v>0</v>
      </c>
      <c r="M84" s="7">
        <v>1</v>
      </c>
      <c r="N84" s="7">
        <v>1091.7</v>
      </c>
      <c r="O84" s="7">
        <v>1092</v>
      </c>
      <c r="P84" s="7">
        <v>0.3</v>
      </c>
      <c r="Q84" s="7" t="str">
        <f>IF(P84*inverse!P84&lt;=0,"valid","invalid")</f>
        <v>invalid</v>
      </c>
      <c r="R84">
        <f t="shared" si="14"/>
        <v>91.70000000000005</v>
      </c>
      <c r="S84">
        <f t="shared" si="13"/>
        <v>92</v>
      </c>
      <c r="T84" s="14">
        <f t="shared" si="15"/>
        <v>0.003260869565217391</v>
      </c>
      <c r="V84">
        <f>inverse!P84</f>
        <v>30.4</v>
      </c>
    </row>
    <row r="85" spans="1:22" ht="15.75" thickBot="1">
      <c r="A85" s="6" t="str">
        <f>'production function citations'!A14</f>
        <v>Person_012</v>
      </c>
      <c r="B85" s="7">
        <v>0</v>
      </c>
      <c r="C85" s="7">
        <v>0</v>
      </c>
      <c r="D85" s="7">
        <v>0</v>
      </c>
      <c r="E85" s="7">
        <v>33</v>
      </c>
      <c r="F85" s="7">
        <v>0</v>
      </c>
      <c r="G85" s="7">
        <v>499.8</v>
      </c>
      <c r="H85" s="7">
        <v>497.3</v>
      </c>
      <c r="I85" s="7">
        <v>0</v>
      </c>
      <c r="J85" s="7">
        <v>0</v>
      </c>
      <c r="K85" s="7">
        <v>0</v>
      </c>
      <c r="L85" s="7">
        <v>6</v>
      </c>
      <c r="M85" s="7">
        <v>0</v>
      </c>
      <c r="N85" s="7">
        <v>1036.2</v>
      </c>
      <c r="O85" s="7">
        <v>1036</v>
      </c>
      <c r="P85" s="7">
        <v>-0.2</v>
      </c>
      <c r="Q85" s="7" t="str">
        <f>IF(P85*inverse!P85&lt;=0,"valid","invalid")</f>
        <v>valid</v>
      </c>
      <c r="R85">
        <f t="shared" si="14"/>
        <v>36.200000000000045</v>
      </c>
      <c r="S85">
        <f t="shared" si="13"/>
        <v>36</v>
      </c>
      <c r="T85" s="14">
        <f t="shared" si="15"/>
        <v>-0.005555555555555556</v>
      </c>
      <c r="V85">
        <f>inverse!P85</f>
        <v>2.3</v>
      </c>
    </row>
    <row r="86" spans="1:22" ht="15.75" thickBot="1">
      <c r="A86" s="6" t="str">
        <f>'production function citations'!A15</f>
        <v>Person_013</v>
      </c>
      <c r="B86" s="7">
        <v>0</v>
      </c>
      <c r="C86" s="7">
        <v>0</v>
      </c>
      <c r="D86" s="7">
        <v>0</v>
      </c>
      <c r="E86" s="7">
        <v>0</v>
      </c>
      <c r="F86" s="7">
        <v>0</v>
      </c>
      <c r="G86" s="7">
        <v>499.8</v>
      </c>
      <c r="H86" s="7">
        <v>492.3</v>
      </c>
      <c r="I86" s="7">
        <v>0</v>
      </c>
      <c r="J86" s="7">
        <v>12</v>
      </c>
      <c r="K86" s="7">
        <v>0</v>
      </c>
      <c r="L86" s="7">
        <v>1.5</v>
      </c>
      <c r="M86" s="7">
        <v>0</v>
      </c>
      <c r="N86" s="12">
        <v>1005.7</v>
      </c>
      <c r="O86" s="12">
        <v>1004</v>
      </c>
      <c r="P86" s="12">
        <v>-1.7</v>
      </c>
      <c r="Q86" s="17" t="str">
        <f>IF(P86*inverse!P86&lt;=0,"valid","invalid")</f>
        <v>invalid</v>
      </c>
      <c r="R86" s="15">
        <f t="shared" si="14"/>
        <v>5.7000000000000455</v>
      </c>
      <c r="S86" s="15">
        <f t="shared" si="13"/>
        <v>4</v>
      </c>
      <c r="T86" s="16">
        <f t="shared" si="15"/>
        <v>-0.425</v>
      </c>
      <c r="U86" s="15" t="s">
        <v>162</v>
      </c>
      <c r="V86" s="15">
        <f>inverse!P86</f>
        <v>-13</v>
      </c>
    </row>
    <row r="87" spans="1:22" ht="15.75" thickBot="1">
      <c r="A87" s="6" t="str">
        <f>'production function citations'!A16</f>
        <v>Person_014</v>
      </c>
      <c r="B87" s="7">
        <v>0</v>
      </c>
      <c r="C87" s="7">
        <v>0</v>
      </c>
      <c r="D87" s="7">
        <v>33.5</v>
      </c>
      <c r="E87" s="7">
        <v>6</v>
      </c>
      <c r="F87" s="7">
        <v>2</v>
      </c>
      <c r="G87" s="7">
        <v>499.8</v>
      </c>
      <c r="H87" s="7">
        <v>492.3</v>
      </c>
      <c r="I87" s="7">
        <v>0</v>
      </c>
      <c r="J87" s="7">
        <v>0</v>
      </c>
      <c r="K87" s="7">
        <v>24.5</v>
      </c>
      <c r="L87" s="7">
        <v>1.5</v>
      </c>
      <c r="M87" s="7">
        <v>1</v>
      </c>
      <c r="N87" s="7">
        <v>1060.7</v>
      </c>
      <c r="O87" s="7">
        <v>1061</v>
      </c>
      <c r="P87" s="7">
        <v>0.3</v>
      </c>
      <c r="Q87" s="7" t="str">
        <f>IF(P87*inverse!P87&lt;=0,"valid","invalid")</f>
        <v>invalid</v>
      </c>
      <c r="R87">
        <f t="shared" si="14"/>
        <v>60.700000000000045</v>
      </c>
      <c r="S87">
        <f t="shared" si="13"/>
        <v>61</v>
      </c>
      <c r="T87" s="14">
        <f t="shared" si="15"/>
        <v>0.0049180327868852455</v>
      </c>
      <c r="V87">
        <f>inverse!P87</f>
        <v>15.1</v>
      </c>
    </row>
    <row r="88" spans="1:22" ht="15.75" thickBot="1">
      <c r="A88" s="6" t="str">
        <f>'production function citations'!A17</f>
        <v>Person_015</v>
      </c>
      <c r="B88" s="7">
        <v>0</v>
      </c>
      <c r="C88" s="7">
        <v>0</v>
      </c>
      <c r="D88" s="7">
        <v>33.5</v>
      </c>
      <c r="E88" s="7">
        <v>0</v>
      </c>
      <c r="F88" s="7">
        <v>0</v>
      </c>
      <c r="G88" s="7">
        <v>499.8</v>
      </c>
      <c r="H88" s="7">
        <v>492.3</v>
      </c>
      <c r="I88" s="7">
        <v>0</v>
      </c>
      <c r="J88" s="7">
        <v>0</v>
      </c>
      <c r="K88" s="7">
        <v>24.5</v>
      </c>
      <c r="L88" s="7">
        <v>0</v>
      </c>
      <c r="M88" s="7">
        <v>0</v>
      </c>
      <c r="N88" s="12">
        <v>1050.2</v>
      </c>
      <c r="O88" s="12">
        <v>1045</v>
      </c>
      <c r="P88" s="12">
        <v>-5.2</v>
      </c>
      <c r="Q88" s="12" t="str">
        <f>IF(P88*inverse!P88&lt;=0,"valid","invalid")</f>
        <v>valid</v>
      </c>
      <c r="R88" s="15">
        <f t="shared" si="14"/>
        <v>50.200000000000045</v>
      </c>
      <c r="S88" s="15">
        <f t="shared" si="13"/>
        <v>45</v>
      </c>
      <c r="T88" s="16">
        <f t="shared" si="15"/>
        <v>-0.11555555555555556</v>
      </c>
      <c r="U88" s="15" t="s">
        <v>162</v>
      </c>
      <c r="V88" s="15">
        <f>inverse!P88</f>
        <v>7.2</v>
      </c>
    </row>
    <row r="89" spans="1:22" ht="15.75" thickBot="1">
      <c r="A89" s="6" t="str">
        <f>'production function citations'!A18</f>
        <v>Person_016</v>
      </c>
      <c r="B89" s="7">
        <v>0</v>
      </c>
      <c r="C89" s="7">
        <v>0</v>
      </c>
      <c r="D89" s="7">
        <v>33.5</v>
      </c>
      <c r="E89" s="7">
        <v>0</v>
      </c>
      <c r="F89" s="7">
        <v>2</v>
      </c>
      <c r="G89" s="7">
        <v>506.8</v>
      </c>
      <c r="H89" s="7">
        <v>492.3</v>
      </c>
      <c r="I89" s="7">
        <v>0</v>
      </c>
      <c r="J89" s="7">
        <v>12</v>
      </c>
      <c r="K89" s="7">
        <v>0</v>
      </c>
      <c r="L89" s="7">
        <v>0</v>
      </c>
      <c r="M89" s="7">
        <v>0</v>
      </c>
      <c r="N89" s="7">
        <v>1046.7</v>
      </c>
      <c r="O89" s="7">
        <v>1047</v>
      </c>
      <c r="P89" s="7">
        <v>0.3</v>
      </c>
      <c r="Q89" s="7" t="str">
        <f>IF(P89*inverse!P89&lt;=0,"valid","invalid")</f>
        <v>invalid</v>
      </c>
      <c r="R89">
        <f t="shared" si="14"/>
        <v>46.700000000000045</v>
      </c>
      <c r="S89">
        <f t="shared" si="13"/>
        <v>47</v>
      </c>
      <c r="T89" s="14">
        <f t="shared" si="15"/>
        <v>0.006382978723404255</v>
      </c>
      <c r="V89">
        <f>inverse!P89</f>
        <v>8.2</v>
      </c>
    </row>
    <row r="90" spans="1:22" ht="15.75" thickBot="1">
      <c r="A90" s="6" t="str">
        <f>'production function citations'!A19</f>
        <v>Person_017</v>
      </c>
      <c r="B90" s="7">
        <v>7.5</v>
      </c>
      <c r="C90" s="7">
        <v>0</v>
      </c>
      <c r="D90" s="7">
        <v>7.5</v>
      </c>
      <c r="E90" s="7">
        <v>33</v>
      </c>
      <c r="F90" s="7">
        <v>0</v>
      </c>
      <c r="G90" s="7">
        <v>506.8</v>
      </c>
      <c r="H90" s="7">
        <v>492.3</v>
      </c>
      <c r="I90" s="7">
        <v>0</v>
      </c>
      <c r="J90" s="7">
        <v>12</v>
      </c>
      <c r="K90" s="7">
        <v>0</v>
      </c>
      <c r="L90" s="7">
        <v>6</v>
      </c>
      <c r="M90" s="7">
        <v>0</v>
      </c>
      <c r="N90" s="7">
        <v>1065.2</v>
      </c>
      <c r="O90" s="7">
        <v>1065</v>
      </c>
      <c r="P90" s="7">
        <v>-0.2</v>
      </c>
      <c r="Q90" s="7" t="str">
        <f>IF(P90*inverse!P90&lt;=0,"valid","invalid")</f>
        <v>valid</v>
      </c>
      <c r="R90">
        <f t="shared" si="14"/>
        <v>65.20000000000005</v>
      </c>
      <c r="S90">
        <f t="shared" si="13"/>
        <v>65</v>
      </c>
      <c r="T90" s="14">
        <f t="shared" si="15"/>
        <v>-0.003076923076923077</v>
      </c>
      <c r="V90">
        <f>inverse!P90</f>
        <v>16.6</v>
      </c>
    </row>
    <row r="91" spans="1:22" ht="15.75" thickBot="1">
      <c r="A91" s="6" t="str">
        <f>'production function citations'!A20</f>
        <v>Person_018</v>
      </c>
      <c r="B91" s="7">
        <v>7.5</v>
      </c>
      <c r="C91" s="7">
        <v>0</v>
      </c>
      <c r="D91" s="7">
        <v>0</v>
      </c>
      <c r="E91" s="7">
        <v>6</v>
      </c>
      <c r="F91" s="7">
        <v>0</v>
      </c>
      <c r="G91" s="7">
        <v>506.8</v>
      </c>
      <c r="H91" s="7">
        <v>492.3</v>
      </c>
      <c r="I91" s="7">
        <v>0</v>
      </c>
      <c r="J91" s="7">
        <v>0</v>
      </c>
      <c r="K91" s="7">
        <v>24.5</v>
      </c>
      <c r="L91" s="7">
        <v>0</v>
      </c>
      <c r="M91" s="7">
        <v>1</v>
      </c>
      <c r="N91" s="7">
        <v>1038.2</v>
      </c>
      <c r="O91" s="7">
        <v>1038</v>
      </c>
      <c r="P91" s="7">
        <v>-0.2</v>
      </c>
      <c r="Q91" s="7" t="str">
        <f>IF(P91*inverse!P91&lt;=0,"valid","invalid")</f>
        <v>invalid</v>
      </c>
      <c r="R91">
        <f t="shared" si="14"/>
        <v>38.200000000000045</v>
      </c>
      <c r="S91">
        <f t="shared" si="13"/>
        <v>38</v>
      </c>
      <c r="T91" s="14">
        <f t="shared" si="15"/>
        <v>-0.005263157894736842</v>
      </c>
      <c r="V91">
        <f>inverse!P91</f>
        <v>-16</v>
      </c>
    </row>
    <row r="92" spans="1:22" ht="15.75" thickBot="1">
      <c r="A92" s="6" t="str">
        <f>'production function citations'!A21</f>
        <v>Person_019</v>
      </c>
      <c r="B92" s="7">
        <v>0</v>
      </c>
      <c r="C92" s="7">
        <v>0</v>
      </c>
      <c r="D92" s="7">
        <v>0</v>
      </c>
      <c r="E92" s="7">
        <v>6</v>
      </c>
      <c r="F92" s="7">
        <v>0</v>
      </c>
      <c r="G92" s="7">
        <v>499.8</v>
      </c>
      <c r="H92" s="7">
        <v>492.3</v>
      </c>
      <c r="I92" s="7">
        <v>0</v>
      </c>
      <c r="J92" s="7">
        <v>14</v>
      </c>
      <c r="K92" s="7">
        <v>0</v>
      </c>
      <c r="L92" s="7">
        <v>0</v>
      </c>
      <c r="M92" s="7">
        <v>0</v>
      </c>
      <c r="N92" s="7">
        <v>1012.2</v>
      </c>
      <c r="O92" s="7">
        <v>1012</v>
      </c>
      <c r="P92" s="7">
        <v>-0.2</v>
      </c>
      <c r="Q92" s="7" t="str">
        <f>IF(P92*inverse!P92&lt;=0,"valid","invalid")</f>
        <v>invalid</v>
      </c>
      <c r="R92">
        <f t="shared" si="14"/>
        <v>12.200000000000045</v>
      </c>
      <c r="S92">
        <f t="shared" si="13"/>
        <v>12</v>
      </c>
      <c r="T92" s="14">
        <f t="shared" si="15"/>
        <v>-0.016666666666666666</v>
      </c>
      <c r="V92">
        <f>inverse!P92</f>
        <v>-9.1</v>
      </c>
    </row>
    <row r="93" spans="1:22" ht="15.75" thickBot="1">
      <c r="A93" s="6" t="str">
        <f>'production function citations'!A22</f>
        <v>Person_020</v>
      </c>
      <c r="B93" s="7">
        <v>0</v>
      </c>
      <c r="C93" s="7">
        <v>0</v>
      </c>
      <c r="D93" s="7">
        <v>0</v>
      </c>
      <c r="E93" s="7">
        <v>6</v>
      </c>
      <c r="F93" s="7">
        <v>0</v>
      </c>
      <c r="G93" s="7">
        <v>499.8</v>
      </c>
      <c r="H93" s="7">
        <v>492.3</v>
      </c>
      <c r="I93" s="7">
        <v>0</v>
      </c>
      <c r="J93" s="7">
        <v>0</v>
      </c>
      <c r="K93" s="7">
        <v>24.5</v>
      </c>
      <c r="L93" s="7">
        <v>0</v>
      </c>
      <c r="M93" s="7">
        <v>0</v>
      </c>
      <c r="N93" s="7">
        <v>1022.7</v>
      </c>
      <c r="O93" s="7">
        <v>1023</v>
      </c>
      <c r="P93" s="7">
        <v>0.3</v>
      </c>
      <c r="Q93" s="7" t="str">
        <f>IF(P93*inverse!P93&lt;=0,"valid","invalid")</f>
        <v>valid</v>
      </c>
      <c r="R93">
        <f t="shared" si="14"/>
        <v>22.700000000000045</v>
      </c>
      <c r="S93">
        <f t="shared" si="13"/>
        <v>23</v>
      </c>
      <c r="T93" s="14">
        <f t="shared" si="15"/>
        <v>0.013043478260869565</v>
      </c>
      <c r="V93">
        <f>inverse!P93</f>
        <v>-4.2</v>
      </c>
    </row>
    <row r="94" ht="15.75" thickBot="1"/>
    <row r="95" spans="1:2" ht="15.75" thickBot="1">
      <c r="A95" s="8" t="s">
        <v>148</v>
      </c>
      <c r="B95" s="9">
        <v>1697.4</v>
      </c>
    </row>
    <row r="96" spans="1:2" ht="21.75" thickBot="1">
      <c r="A96" s="8" t="s">
        <v>149</v>
      </c>
      <c r="B96" s="9">
        <v>457.9</v>
      </c>
    </row>
    <row r="97" spans="1:2" ht="21.75" thickBot="1">
      <c r="A97" s="8" t="s">
        <v>150</v>
      </c>
      <c r="B97" s="9">
        <v>20903.5</v>
      </c>
    </row>
    <row r="98" spans="1:2" ht="21.75" thickBot="1">
      <c r="A98" s="8" t="s">
        <v>151</v>
      </c>
      <c r="B98" s="9">
        <v>20903</v>
      </c>
    </row>
    <row r="99" spans="1:2" ht="32.25" thickBot="1">
      <c r="A99" s="8" t="s">
        <v>152</v>
      </c>
      <c r="B99" s="9">
        <v>0.5</v>
      </c>
    </row>
    <row r="100" spans="1:2" ht="32.25" thickBot="1">
      <c r="A100" s="8" t="s">
        <v>153</v>
      </c>
      <c r="B100" s="9"/>
    </row>
    <row r="101" spans="1:2" ht="32.25" thickBot="1">
      <c r="A101" s="8" t="s">
        <v>154</v>
      </c>
      <c r="B101" s="9"/>
    </row>
    <row r="102" spans="1:2" ht="21.75" thickBot="1">
      <c r="A102" s="8" t="s">
        <v>155</v>
      </c>
      <c r="B102" s="9">
        <v>0</v>
      </c>
    </row>
    <row r="104" ht="15">
      <c r="A104" s="10" t="s">
        <v>156</v>
      </c>
    </row>
    <row r="106" ht="15">
      <c r="A106" s="11" t="s">
        <v>157</v>
      </c>
    </row>
    <row r="107" ht="15">
      <c r="A107" s="11" t="s">
        <v>158</v>
      </c>
    </row>
  </sheetData>
  <sheetProtection/>
  <hyperlinks>
    <hyperlink ref="A104" r:id="rId1" display="http://miau.gau.hu/myx-free/coco/test/166378120150212212717.html"/>
  </hyperlinks>
  <printOptions/>
  <pageMargins left="0.7" right="0.7" top="0.75" bottom="0.75" header="0.3" footer="0.3"/>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dimension ref="A1:Q107"/>
  <sheetViews>
    <sheetView zoomScalePageLayoutView="0" workbookViewId="0" topLeftCell="A73">
      <selection activeCell="A1" sqref="A1:Q107"/>
    </sheetView>
  </sheetViews>
  <sheetFormatPr defaultColWidth="9.140625" defaultRowHeight="15"/>
  <sheetData>
    <row r="1" ht="18.75">
      <c r="A1" s="2"/>
    </row>
    <row r="2" ht="15">
      <c r="A2" s="3"/>
    </row>
    <row r="5" spans="1:12" ht="31.5">
      <c r="A5" s="4" t="s">
        <v>56</v>
      </c>
      <c r="B5" s="5">
        <v>2655279</v>
      </c>
      <c r="C5" s="4" t="s">
        <v>57</v>
      </c>
      <c r="D5" s="5">
        <v>20</v>
      </c>
      <c r="E5" s="4" t="s">
        <v>58</v>
      </c>
      <c r="F5" s="5">
        <v>12</v>
      </c>
      <c r="G5" s="4" t="s">
        <v>59</v>
      </c>
      <c r="H5" s="5">
        <v>20</v>
      </c>
      <c r="I5" s="4" t="s">
        <v>60</v>
      </c>
      <c r="J5" s="5">
        <v>0</v>
      </c>
      <c r="K5" s="4" t="s">
        <v>61</v>
      </c>
      <c r="L5" s="5" t="s">
        <v>163</v>
      </c>
    </row>
    <row r="6" ht="19.5" thickBot="1">
      <c r="A6" s="2"/>
    </row>
    <row r="7" spans="1:14" ht="15.75" thickBot="1">
      <c r="A7" s="6" t="s">
        <v>63</v>
      </c>
      <c r="B7" s="6" t="s">
        <v>64</v>
      </c>
      <c r="C7" s="6" t="s">
        <v>65</v>
      </c>
      <c r="D7" s="6" t="s">
        <v>66</v>
      </c>
      <c r="E7" s="6" t="s">
        <v>67</v>
      </c>
      <c r="F7" s="6" t="s">
        <v>68</v>
      </c>
      <c r="G7" s="6" t="s">
        <v>69</v>
      </c>
      <c r="H7" s="6" t="s">
        <v>70</v>
      </c>
      <c r="I7" s="6" t="s">
        <v>71</v>
      </c>
      <c r="J7" s="6" t="s">
        <v>72</v>
      </c>
      <c r="K7" s="6" t="s">
        <v>73</v>
      </c>
      <c r="L7" s="6" t="s">
        <v>74</v>
      </c>
      <c r="M7" s="6" t="s">
        <v>75</v>
      </c>
      <c r="N7" s="6" t="s">
        <v>76</v>
      </c>
    </row>
    <row r="8" spans="1:14" ht="15.75" thickBot="1">
      <c r="A8" s="6" t="s">
        <v>77</v>
      </c>
      <c r="B8" s="7">
        <v>1</v>
      </c>
      <c r="C8" s="7">
        <v>1</v>
      </c>
      <c r="D8" s="7">
        <v>1</v>
      </c>
      <c r="E8" s="7">
        <v>1</v>
      </c>
      <c r="F8" s="7">
        <v>2</v>
      </c>
      <c r="G8" s="7">
        <v>2</v>
      </c>
      <c r="H8" s="7">
        <v>2</v>
      </c>
      <c r="I8" s="7">
        <v>1</v>
      </c>
      <c r="J8" s="7">
        <v>1</v>
      </c>
      <c r="K8" s="7">
        <v>1</v>
      </c>
      <c r="L8" s="7">
        <v>1</v>
      </c>
      <c r="M8" s="7">
        <v>1</v>
      </c>
      <c r="N8" s="7">
        <v>1000</v>
      </c>
    </row>
    <row r="9" spans="1:14" ht="15.75" thickBot="1">
      <c r="A9" s="6" t="s">
        <v>78</v>
      </c>
      <c r="B9" s="7">
        <v>11</v>
      </c>
      <c r="C9" s="7">
        <v>10</v>
      </c>
      <c r="D9" s="7">
        <v>4</v>
      </c>
      <c r="E9" s="7">
        <v>18</v>
      </c>
      <c r="F9" s="7">
        <v>19</v>
      </c>
      <c r="G9" s="7">
        <v>17</v>
      </c>
      <c r="H9" s="7">
        <v>1</v>
      </c>
      <c r="I9" s="7">
        <v>14</v>
      </c>
      <c r="J9" s="7">
        <v>16</v>
      </c>
      <c r="K9" s="7">
        <v>16</v>
      </c>
      <c r="L9" s="7">
        <v>2</v>
      </c>
      <c r="M9" s="7">
        <v>17</v>
      </c>
      <c r="N9" s="7">
        <v>1047</v>
      </c>
    </row>
    <row r="10" spans="1:14" ht="15.75" thickBot="1">
      <c r="A10" s="6" t="s">
        <v>79</v>
      </c>
      <c r="B10" s="7">
        <v>17</v>
      </c>
      <c r="C10" s="7">
        <v>3</v>
      </c>
      <c r="D10" s="7">
        <v>20</v>
      </c>
      <c r="E10" s="7">
        <v>2</v>
      </c>
      <c r="F10" s="7">
        <v>18</v>
      </c>
      <c r="G10" s="7">
        <v>13</v>
      </c>
      <c r="H10" s="7">
        <v>11</v>
      </c>
      <c r="I10" s="7">
        <v>14</v>
      </c>
      <c r="J10" s="7">
        <v>11</v>
      </c>
      <c r="K10" s="7">
        <v>8</v>
      </c>
      <c r="L10" s="7">
        <v>10</v>
      </c>
      <c r="M10" s="7">
        <v>3</v>
      </c>
      <c r="N10" s="7">
        <v>1053</v>
      </c>
    </row>
    <row r="11" spans="1:14" ht="15.75" thickBot="1">
      <c r="A11" s="6" t="s">
        <v>80</v>
      </c>
      <c r="B11" s="7">
        <v>6</v>
      </c>
      <c r="C11" s="7">
        <v>14</v>
      </c>
      <c r="D11" s="7">
        <v>16</v>
      </c>
      <c r="E11" s="7">
        <v>3</v>
      </c>
      <c r="F11" s="7">
        <v>6</v>
      </c>
      <c r="G11" s="7">
        <v>8</v>
      </c>
      <c r="H11" s="7">
        <v>5</v>
      </c>
      <c r="I11" s="7">
        <v>10</v>
      </c>
      <c r="J11" s="7">
        <v>15</v>
      </c>
      <c r="K11" s="7">
        <v>13</v>
      </c>
      <c r="L11" s="7">
        <v>10</v>
      </c>
      <c r="M11" s="7">
        <v>1</v>
      </c>
      <c r="N11" s="7">
        <v>1064</v>
      </c>
    </row>
    <row r="12" spans="1:14" ht="15.75" thickBot="1">
      <c r="A12" s="6" t="s">
        <v>81</v>
      </c>
      <c r="B12" s="7">
        <v>14</v>
      </c>
      <c r="C12" s="7">
        <v>18</v>
      </c>
      <c r="D12" s="7">
        <v>12</v>
      </c>
      <c r="E12" s="7">
        <v>7</v>
      </c>
      <c r="F12" s="7">
        <v>15</v>
      </c>
      <c r="G12" s="7">
        <v>9</v>
      </c>
      <c r="H12" s="7">
        <v>9</v>
      </c>
      <c r="I12" s="7">
        <v>8</v>
      </c>
      <c r="J12" s="7">
        <v>9</v>
      </c>
      <c r="K12" s="7">
        <v>18</v>
      </c>
      <c r="L12" s="7">
        <v>20</v>
      </c>
      <c r="M12" s="7">
        <v>13</v>
      </c>
      <c r="N12" s="7">
        <v>1022</v>
      </c>
    </row>
    <row r="13" spans="1:14" ht="15.75" thickBot="1">
      <c r="A13" s="6" t="s">
        <v>82</v>
      </c>
      <c r="B13" s="7">
        <v>19</v>
      </c>
      <c r="C13" s="7">
        <v>4</v>
      </c>
      <c r="D13" s="7">
        <v>11</v>
      </c>
      <c r="E13" s="7">
        <v>8</v>
      </c>
      <c r="F13" s="7">
        <v>8</v>
      </c>
      <c r="G13" s="7">
        <v>1</v>
      </c>
      <c r="H13" s="7">
        <v>6</v>
      </c>
      <c r="I13" s="7">
        <v>16</v>
      </c>
      <c r="J13" s="7">
        <v>5</v>
      </c>
      <c r="K13" s="7">
        <v>9</v>
      </c>
      <c r="L13" s="7">
        <v>17</v>
      </c>
      <c r="M13" s="7">
        <v>20</v>
      </c>
      <c r="N13" s="7">
        <v>1079</v>
      </c>
    </row>
    <row r="14" spans="1:14" ht="15.75" thickBot="1">
      <c r="A14" s="6" t="s">
        <v>83</v>
      </c>
      <c r="B14" s="7">
        <v>9</v>
      </c>
      <c r="C14" s="7">
        <v>9</v>
      </c>
      <c r="D14" s="7">
        <v>14</v>
      </c>
      <c r="E14" s="7">
        <v>10</v>
      </c>
      <c r="F14" s="7">
        <v>3</v>
      </c>
      <c r="G14" s="7">
        <v>6</v>
      </c>
      <c r="H14" s="7">
        <v>12</v>
      </c>
      <c r="I14" s="7">
        <v>4</v>
      </c>
      <c r="J14" s="7">
        <v>14</v>
      </c>
      <c r="K14" s="7">
        <v>14</v>
      </c>
      <c r="L14" s="7">
        <v>13</v>
      </c>
      <c r="M14" s="7">
        <v>5</v>
      </c>
      <c r="N14" s="7">
        <v>1075</v>
      </c>
    </row>
    <row r="15" spans="1:14" ht="15.75" thickBot="1">
      <c r="A15" s="6" t="s">
        <v>84</v>
      </c>
      <c r="B15" s="7">
        <v>3</v>
      </c>
      <c r="C15" s="7">
        <v>6</v>
      </c>
      <c r="D15" s="7">
        <v>8</v>
      </c>
      <c r="E15" s="7">
        <v>13</v>
      </c>
      <c r="F15" s="7">
        <v>10</v>
      </c>
      <c r="G15" s="7">
        <v>4</v>
      </c>
      <c r="H15" s="7">
        <v>7</v>
      </c>
      <c r="I15" s="7">
        <v>3</v>
      </c>
      <c r="J15" s="7">
        <v>12</v>
      </c>
      <c r="K15" s="7">
        <v>17</v>
      </c>
      <c r="L15" s="7">
        <v>19</v>
      </c>
      <c r="M15" s="7">
        <v>18</v>
      </c>
      <c r="N15" s="7">
        <v>1052</v>
      </c>
    </row>
    <row r="16" spans="1:14" ht="15.75" thickBot="1">
      <c r="A16" s="6" t="s">
        <v>85</v>
      </c>
      <c r="B16" s="7">
        <v>8</v>
      </c>
      <c r="C16" s="7">
        <v>7</v>
      </c>
      <c r="D16" s="7">
        <v>3</v>
      </c>
      <c r="E16" s="7">
        <v>16</v>
      </c>
      <c r="F16" s="7">
        <v>5</v>
      </c>
      <c r="G16" s="7">
        <v>19</v>
      </c>
      <c r="H16" s="7">
        <v>16</v>
      </c>
      <c r="I16" s="7">
        <v>6</v>
      </c>
      <c r="J16" s="7">
        <v>8</v>
      </c>
      <c r="K16" s="7">
        <v>7</v>
      </c>
      <c r="L16" s="7">
        <v>16</v>
      </c>
      <c r="M16" s="7">
        <v>6</v>
      </c>
      <c r="N16" s="7">
        <v>1026</v>
      </c>
    </row>
    <row r="17" spans="1:14" ht="15.75" thickBot="1">
      <c r="A17" s="6" t="s">
        <v>86</v>
      </c>
      <c r="B17" s="7">
        <v>20</v>
      </c>
      <c r="C17" s="7">
        <v>20</v>
      </c>
      <c r="D17" s="7">
        <v>7</v>
      </c>
      <c r="E17" s="7">
        <v>9</v>
      </c>
      <c r="F17" s="7">
        <v>14</v>
      </c>
      <c r="G17" s="7">
        <v>20</v>
      </c>
      <c r="H17" s="7">
        <v>14</v>
      </c>
      <c r="I17" s="7">
        <v>5</v>
      </c>
      <c r="J17" s="7">
        <v>4</v>
      </c>
      <c r="K17" s="7">
        <v>11</v>
      </c>
      <c r="L17" s="7">
        <v>15</v>
      </c>
      <c r="M17" s="7">
        <v>19</v>
      </c>
      <c r="N17" s="7">
        <v>1062</v>
      </c>
    </row>
    <row r="18" spans="1:14" ht="15.75" thickBot="1">
      <c r="A18" s="6" t="s">
        <v>87</v>
      </c>
      <c r="B18" s="7">
        <v>13</v>
      </c>
      <c r="C18" s="7">
        <v>5</v>
      </c>
      <c r="D18" s="7">
        <v>15</v>
      </c>
      <c r="E18" s="7">
        <v>20</v>
      </c>
      <c r="F18" s="7">
        <v>16</v>
      </c>
      <c r="G18" s="7">
        <v>7</v>
      </c>
      <c r="H18" s="7">
        <v>10</v>
      </c>
      <c r="I18" s="7">
        <v>9</v>
      </c>
      <c r="J18" s="7">
        <v>10</v>
      </c>
      <c r="K18" s="7">
        <v>19</v>
      </c>
      <c r="L18" s="7">
        <v>7</v>
      </c>
      <c r="M18" s="7">
        <v>16</v>
      </c>
      <c r="N18" s="7">
        <v>1092</v>
      </c>
    </row>
    <row r="19" spans="1:14" ht="15.75" thickBot="1">
      <c r="A19" s="6" t="s">
        <v>88</v>
      </c>
      <c r="B19" s="7">
        <v>5</v>
      </c>
      <c r="C19" s="7">
        <v>17</v>
      </c>
      <c r="D19" s="7">
        <v>5</v>
      </c>
      <c r="E19" s="7">
        <v>17</v>
      </c>
      <c r="F19" s="7">
        <v>7</v>
      </c>
      <c r="G19" s="7">
        <v>10</v>
      </c>
      <c r="H19" s="7">
        <v>20</v>
      </c>
      <c r="I19" s="7">
        <v>12</v>
      </c>
      <c r="J19" s="7">
        <v>7</v>
      </c>
      <c r="K19" s="7">
        <v>2</v>
      </c>
      <c r="L19" s="7">
        <v>14</v>
      </c>
      <c r="M19" s="7">
        <v>12</v>
      </c>
      <c r="N19" s="7">
        <v>1036</v>
      </c>
    </row>
    <row r="20" spans="1:14" ht="15.75" thickBot="1">
      <c r="A20" s="6" t="s">
        <v>89</v>
      </c>
      <c r="B20" s="7">
        <v>4</v>
      </c>
      <c r="C20" s="7">
        <v>2</v>
      </c>
      <c r="D20" s="7">
        <v>6</v>
      </c>
      <c r="E20" s="7">
        <v>4</v>
      </c>
      <c r="F20" s="7">
        <v>12</v>
      </c>
      <c r="G20" s="7">
        <v>12</v>
      </c>
      <c r="H20" s="7">
        <v>18</v>
      </c>
      <c r="I20" s="7">
        <v>13</v>
      </c>
      <c r="J20" s="7">
        <v>19</v>
      </c>
      <c r="K20" s="7">
        <v>5</v>
      </c>
      <c r="L20" s="7">
        <v>12</v>
      </c>
      <c r="M20" s="7">
        <v>3</v>
      </c>
      <c r="N20" s="7">
        <v>1004</v>
      </c>
    </row>
    <row r="21" spans="1:14" ht="15.75" thickBot="1">
      <c r="A21" s="6" t="s">
        <v>90</v>
      </c>
      <c r="B21" s="7">
        <v>12</v>
      </c>
      <c r="C21" s="7">
        <v>16</v>
      </c>
      <c r="D21" s="7">
        <v>18</v>
      </c>
      <c r="E21" s="7">
        <v>12</v>
      </c>
      <c r="F21" s="7">
        <v>17</v>
      </c>
      <c r="G21" s="7">
        <v>5</v>
      </c>
      <c r="H21" s="7">
        <v>7</v>
      </c>
      <c r="I21" s="7">
        <v>11</v>
      </c>
      <c r="J21" s="7">
        <v>13</v>
      </c>
      <c r="K21" s="7">
        <v>15</v>
      </c>
      <c r="L21" s="7">
        <v>9</v>
      </c>
      <c r="M21" s="7">
        <v>15</v>
      </c>
      <c r="N21" s="7">
        <v>1061</v>
      </c>
    </row>
    <row r="22" spans="1:14" ht="15.75" thickBot="1">
      <c r="A22" s="6" t="s">
        <v>91</v>
      </c>
      <c r="B22" s="7">
        <v>7</v>
      </c>
      <c r="C22" s="7">
        <v>19</v>
      </c>
      <c r="D22" s="7">
        <v>18</v>
      </c>
      <c r="E22" s="7">
        <v>6</v>
      </c>
      <c r="F22" s="7">
        <v>3</v>
      </c>
      <c r="G22" s="7">
        <v>3</v>
      </c>
      <c r="H22" s="7">
        <v>13</v>
      </c>
      <c r="I22" s="7">
        <v>19</v>
      </c>
      <c r="J22" s="7">
        <v>6</v>
      </c>
      <c r="K22" s="7">
        <v>20</v>
      </c>
      <c r="L22" s="7">
        <v>3</v>
      </c>
      <c r="M22" s="7">
        <v>11</v>
      </c>
      <c r="N22" s="7">
        <v>1045</v>
      </c>
    </row>
    <row r="23" spans="1:14" ht="15.75" thickBot="1">
      <c r="A23" s="6" t="s">
        <v>92</v>
      </c>
      <c r="B23" s="7">
        <v>2</v>
      </c>
      <c r="C23" s="7">
        <v>12</v>
      </c>
      <c r="D23" s="7">
        <v>17</v>
      </c>
      <c r="E23" s="7">
        <v>5</v>
      </c>
      <c r="F23" s="7">
        <v>19</v>
      </c>
      <c r="G23" s="7">
        <v>16</v>
      </c>
      <c r="H23" s="7">
        <v>2</v>
      </c>
      <c r="I23" s="7">
        <v>18</v>
      </c>
      <c r="J23" s="7">
        <v>16</v>
      </c>
      <c r="K23" s="7">
        <v>5</v>
      </c>
      <c r="L23" s="7">
        <v>5</v>
      </c>
      <c r="M23" s="7">
        <v>8</v>
      </c>
      <c r="N23" s="7">
        <v>1047</v>
      </c>
    </row>
    <row r="24" spans="1:14" ht="15.75" thickBot="1">
      <c r="A24" s="6" t="s">
        <v>93</v>
      </c>
      <c r="B24" s="7">
        <v>18</v>
      </c>
      <c r="C24" s="7">
        <v>8</v>
      </c>
      <c r="D24" s="7">
        <v>13</v>
      </c>
      <c r="E24" s="7">
        <v>18</v>
      </c>
      <c r="F24" s="7">
        <v>11</v>
      </c>
      <c r="G24" s="7">
        <v>18</v>
      </c>
      <c r="H24" s="7">
        <v>17</v>
      </c>
      <c r="I24" s="7">
        <v>17</v>
      </c>
      <c r="J24" s="7">
        <v>18</v>
      </c>
      <c r="K24" s="7">
        <v>4</v>
      </c>
      <c r="L24" s="7">
        <v>18</v>
      </c>
      <c r="M24" s="7">
        <v>7</v>
      </c>
      <c r="N24" s="7">
        <v>1065</v>
      </c>
    </row>
    <row r="25" spans="1:14" ht="15.75" thickBot="1">
      <c r="A25" s="6" t="s">
        <v>94</v>
      </c>
      <c r="B25" s="7">
        <v>16</v>
      </c>
      <c r="C25" s="7">
        <v>11</v>
      </c>
      <c r="D25" s="7">
        <v>2</v>
      </c>
      <c r="E25" s="7">
        <v>11</v>
      </c>
      <c r="F25" s="7">
        <v>1</v>
      </c>
      <c r="G25" s="7">
        <v>15</v>
      </c>
      <c r="H25" s="7">
        <v>18</v>
      </c>
      <c r="I25" s="7">
        <v>7</v>
      </c>
      <c r="J25" s="7">
        <v>2</v>
      </c>
      <c r="K25" s="7">
        <v>9</v>
      </c>
      <c r="L25" s="7">
        <v>4</v>
      </c>
      <c r="M25" s="7">
        <v>14</v>
      </c>
      <c r="N25" s="7">
        <v>1038</v>
      </c>
    </row>
    <row r="26" spans="1:14" ht="15.75" thickBot="1">
      <c r="A26" s="6" t="s">
        <v>95</v>
      </c>
      <c r="B26" s="7">
        <v>15</v>
      </c>
      <c r="C26" s="7">
        <v>15</v>
      </c>
      <c r="D26" s="7">
        <v>8</v>
      </c>
      <c r="E26" s="7">
        <v>14</v>
      </c>
      <c r="F26" s="7">
        <v>9</v>
      </c>
      <c r="G26" s="7">
        <v>11</v>
      </c>
      <c r="H26" s="7">
        <v>4</v>
      </c>
      <c r="I26" s="7">
        <v>19</v>
      </c>
      <c r="J26" s="7">
        <v>20</v>
      </c>
      <c r="K26" s="7">
        <v>3</v>
      </c>
      <c r="L26" s="7">
        <v>6</v>
      </c>
      <c r="M26" s="7">
        <v>8</v>
      </c>
      <c r="N26" s="7">
        <v>1012</v>
      </c>
    </row>
    <row r="27" spans="1:14" ht="15.75" thickBot="1">
      <c r="A27" s="6" t="s">
        <v>96</v>
      </c>
      <c r="B27" s="7">
        <v>10</v>
      </c>
      <c r="C27" s="7">
        <v>13</v>
      </c>
      <c r="D27" s="7">
        <v>10</v>
      </c>
      <c r="E27" s="7">
        <v>15</v>
      </c>
      <c r="F27" s="7">
        <v>13</v>
      </c>
      <c r="G27" s="7">
        <v>14</v>
      </c>
      <c r="H27" s="7">
        <v>15</v>
      </c>
      <c r="I27" s="7">
        <v>2</v>
      </c>
      <c r="J27" s="7">
        <v>3</v>
      </c>
      <c r="K27" s="7">
        <v>11</v>
      </c>
      <c r="L27" s="7">
        <v>8</v>
      </c>
      <c r="M27" s="7">
        <v>10</v>
      </c>
      <c r="N27" s="7">
        <v>1023</v>
      </c>
    </row>
    <row r="28" ht="19.5" thickBot="1">
      <c r="A28" s="2"/>
    </row>
    <row r="29" spans="1:13" ht="15.75" thickBot="1">
      <c r="A29" s="6" t="s">
        <v>97</v>
      </c>
      <c r="B29" s="6" t="s">
        <v>64</v>
      </c>
      <c r="C29" s="6" t="s">
        <v>65</v>
      </c>
      <c r="D29" s="6" t="s">
        <v>66</v>
      </c>
      <c r="E29" s="6" t="s">
        <v>67</v>
      </c>
      <c r="F29" s="6" t="s">
        <v>68</v>
      </c>
      <c r="G29" s="6" t="s">
        <v>69</v>
      </c>
      <c r="H29" s="6" t="s">
        <v>70</v>
      </c>
      <c r="I29" s="6" t="s">
        <v>71</v>
      </c>
      <c r="J29" s="6" t="s">
        <v>72</v>
      </c>
      <c r="K29" s="6" t="s">
        <v>73</v>
      </c>
      <c r="L29" s="6" t="s">
        <v>74</v>
      </c>
      <c r="M29" s="6" t="s">
        <v>75</v>
      </c>
    </row>
    <row r="30" spans="1:13" ht="32.25" thickBot="1">
      <c r="A30" s="6" t="s">
        <v>98</v>
      </c>
      <c r="B30" s="7" t="s">
        <v>100</v>
      </c>
      <c r="C30" s="7" t="s">
        <v>164</v>
      </c>
      <c r="D30" s="7" t="s">
        <v>165</v>
      </c>
      <c r="E30" s="7" t="s">
        <v>100</v>
      </c>
      <c r="F30" s="7" t="s">
        <v>166</v>
      </c>
      <c r="G30" s="7" t="s">
        <v>167</v>
      </c>
      <c r="H30" s="7" t="s">
        <v>168</v>
      </c>
      <c r="I30" s="7" t="s">
        <v>169</v>
      </c>
      <c r="J30" s="7" t="s">
        <v>170</v>
      </c>
      <c r="K30" s="7" t="s">
        <v>171</v>
      </c>
      <c r="L30" s="7" t="s">
        <v>172</v>
      </c>
      <c r="M30" s="7" t="s">
        <v>173</v>
      </c>
    </row>
    <row r="31" spans="1:13" ht="32.25" thickBot="1">
      <c r="A31" s="6" t="s">
        <v>110</v>
      </c>
      <c r="B31" s="7" t="s">
        <v>100</v>
      </c>
      <c r="C31" s="7" t="s">
        <v>164</v>
      </c>
      <c r="D31" s="7" t="s">
        <v>165</v>
      </c>
      <c r="E31" s="7" t="s">
        <v>100</v>
      </c>
      <c r="F31" s="7" t="s">
        <v>174</v>
      </c>
      <c r="G31" s="7" t="s">
        <v>173</v>
      </c>
      <c r="H31" s="7" t="s">
        <v>175</v>
      </c>
      <c r="I31" s="7" t="s">
        <v>169</v>
      </c>
      <c r="J31" s="7" t="s">
        <v>170</v>
      </c>
      <c r="K31" s="7" t="s">
        <v>171</v>
      </c>
      <c r="L31" s="7" t="s">
        <v>172</v>
      </c>
      <c r="M31" s="7" t="s">
        <v>173</v>
      </c>
    </row>
    <row r="32" spans="1:13" ht="32.25" thickBot="1">
      <c r="A32" s="6" t="s">
        <v>116</v>
      </c>
      <c r="B32" s="7" t="s">
        <v>100</v>
      </c>
      <c r="C32" s="7" t="s">
        <v>164</v>
      </c>
      <c r="D32" s="7" t="s">
        <v>165</v>
      </c>
      <c r="E32" s="7" t="s">
        <v>100</v>
      </c>
      <c r="F32" s="7" t="s">
        <v>174</v>
      </c>
      <c r="G32" s="7" t="s">
        <v>173</v>
      </c>
      <c r="H32" s="7" t="s">
        <v>175</v>
      </c>
      <c r="I32" s="7" t="s">
        <v>169</v>
      </c>
      <c r="J32" s="7" t="s">
        <v>170</v>
      </c>
      <c r="K32" s="7" t="s">
        <v>171</v>
      </c>
      <c r="L32" s="7" t="s">
        <v>172</v>
      </c>
      <c r="M32" s="7" t="s">
        <v>173</v>
      </c>
    </row>
    <row r="33" spans="1:13" ht="32.25" thickBot="1">
      <c r="A33" s="6" t="s">
        <v>118</v>
      </c>
      <c r="B33" s="7" t="s">
        <v>100</v>
      </c>
      <c r="C33" s="7" t="s">
        <v>164</v>
      </c>
      <c r="D33" s="7" t="s">
        <v>165</v>
      </c>
      <c r="E33" s="7" t="s">
        <v>100</v>
      </c>
      <c r="F33" s="7" t="s">
        <v>174</v>
      </c>
      <c r="G33" s="7" t="s">
        <v>173</v>
      </c>
      <c r="H33" s="7" t="s">
        <v>175</v>
      </c>
      <c r="I33" s="7" t="s">
        <v>169</v>
      </c>
      <c r="J33" s="7" t="s">
        <v>170</v>
      </c>
      <c r="K33" s="7" t="s">
        <v>171</v>
      </c>
      <c r="L33" s="7" t="s">
        <v>172</v>
      </c>
      <c r="M33" s="7" t="s">
        <v>173</v>
      </c>
    </row>
    <row r="34" spans="1:13" ht="32.25" thickBot="1">
      <c r="A34" s="6" t="s">
        <v>120</v>
      </c>
      <c r="B34" s="7" t="s">
        <v>100</v>
      </c>
      <c r="C34" s="7" t="s">
        <v>164</v>
      </c>
      <c r="D34" s="7" t="s">
        <v>165</v>
      </c>
      <c r="E34" s="7" t="s">
        <v>100</v>
      </c>
      <c r="F34" s="7" t="s">
        <v>174</v>
      </c>
      <c r="G34" s="7" t="s">
        <v>173</v>
      </c>
      <c r="H34" s="7" t="s">
        <v>175</v>
      </c>
      <c r="I34" s="7" t="s">
        <v>169</v>
      </c>
      <c r="J34" s="7" t="s">
        <v>170</v>
      </c>
      <c r="K34" s="7" t="s">
        <v>165</v>
      </c>
      <c r="L34" s="7" t="s">
        <v>172</v>
      </c>
      <c r="M34" s="7" t="s">
        <v>173</v>
      </c>
    </row>
    <row r="35" spans="1:13" ht="32.25" thickBot="1">
      <c r="A35" s="6" t="s">
        <v>123</v>
      </c>
      <c r="B35" s="7" t="s">
        <v>100</v>
      </c>
      <c r="C35" s="7" t="s">
        <v>164</v>
      </c>
      <c r="D35" s="7" t="s">
        <v>165</v>
      </c>
      <c r="E35" s="7" t="s">
        <v>100</v>
      </c>
      <c r="F35" s="7" t="s">
        <v>174</v>
      </c>
      <c r="G35" s="7" t="s">
        <v>173</v>
      </c>
      <c r="H35" s="7" t="s">
        <v>175</v>
      </c>
      <c r="I35" s="7" t="s">
        <v>169</v>
      </c>
      <c r="J35" s="7" t="s">
        <v>170</v>
      </c>
      <c r="K35" s="7" t="s">
        <v>165</v>
      </c>
      <c r="L35" s="7" t="s">
        <v>172</v>
      </c>
      <c r="M35" s="7" t="s">
        <v>173</v>
      </c>
    </row>
    <row r="36" spans="1:13" ht="32.25" thickBot="1">
      <c r="A36" s="6" t="s">
        <v>125</v>
      </c>
      <c r="B36" s="7" t="s">
        <v>100</v>
      </c>
      <c r="C36" s="7" t="s">
        <v>164</v>
      </c>
      <c r="D36" s="7" t="s">
        <v>165</v>
      </c>
      <c r="E36" s="7" t="s">
        <v>100</v>
      </c>
      <c r="F36" s="7" t="s">
        <v>174</v>
      </c>
      <c r="G36" s="7" t="s">
        <v>173</v>
      </c>
      <c r="H36" s="7" t="s">
        <v>175</v>
      </c>
      <c r="I36" s="7" t="s">
        <v>169</v>
      </c>
      <c r="J36" s="7" t="s">
        <v>170</v>
      </c>
      <c r="K36" s="7" t="s">
        <v>100</v>
      </c>
      <c r="L36" s="7" t="s">
        <v>172</v>
      </c>
      <c r="M36" s="7" t="s">
        <v>173</v>
      </c>
    </row>
    <row r="37" spans="1:13" ht="32.25" thickBot="1">
      <c r="A37" s="6" t="s">
        <v>127</v>
      </c>
      <c r="B37" s="7" t="s">
        <v>100</v>
      </c>
      <c r="C37" s="7" t="s">
        <v>164</v>
      </c>
      <c r="D37" s="7" t="s">
        <v>165</v>
      </c>
      <c r="E37" s="7" t="s">
        <v>100</v>
      </c>
      <c r="F37" s="7" t="s">
        <v>174</v>
      </c>
      <c r="G37" s="7" t="s">
        <v>173</v>
      </c>
      <c r="H37" s="7" t="s">
        <v>175</v>
      </c>
      <c r="I37" s="7" t="s">
        <v>169</v>
      </c>
      <c r="J37" s="7" t="s">
        <v>176</v>
      </c>
      <c r="K37" s="7" t="s">
        <v>100</v>
      </c>
      <c r="L37" s="7" t="s">
        <v>172</v>
      </c>
      <c r="M37" s="7" t="s">
        <v>173</v>
      </c>
    </row>
    <row r="38" spans="1:13" ht="32.25" thickBot="1">
      <c r="A38" s="6" t="s">
        <v>128</v>
      </c>
      <c r="B38" s="7" t="s">
        <v>100</v>
      </c>
      <c r="C38" s="7" t="s">
        <v>100</v>
      </c>
      <c r="D38" s="7" t="s">
        <v>165</v>
      </c>
      <c r="E38" s="7" t="s">
        <v>100</v>
      </c>
      <c r="F38" s="7" t="s">
        <v>174</v>
      </c>
      <c r="G38" s="7" t="s">
        <v>173</v>
      </c>
      <c r="H38" s="7" t="s">
        <v>175</v>
      </c>
      <c r="I38" s="7" t="s">
        <v>169</v>
      </c>
      <c r="J38" s="7" t="s">
        <v>176</v>
      </c>
      <c r="K38" s="7" t="s">
        <v>100</v>
      </c>
      <c r="L38" s="7" t="s">
        <v>172</v>
      </c>
      <c r="M38" s="7" t="s">
        <v>173</v>
      </c>
    </row>
    <row r="39" spans="1:13" ht="32.25" thickBot="1">
      <c r="A39" s="6" t="s">
        <v>130</v>
      </c>
      <c r="B39" s="7" t="s">
        <v>100</v>
      </c>
      <c r="C39" s="7" t="s">
        <v>100</v>
      </c>
      <c r="D39" s="7" t="s">
        <v>165</v>
      </c>
      <c r="E39" s="7" t="s">
        <v>100</v>
      </c>
      <c r="F39" s="7" t="s">
        <v>174</v>
      </c>
      <c r="G39" s="7" t="s">
        <v>173</v>
      </c>
      <c r="H39" s="7" t="s">
        <v>175</v>
      </c>
      <c r="I39" s="7" t="s">
        <v>169</v>
      </c>
      <c r="J39" s="7" t="s">
        <v>176</v>
      </c>
      <c r="K39" s="7" t="s">
        <v>100</v>
      </c>
      <c r="L39" s="7" t="s">
        <v>172</v>
      </c>
      <c r="M39" s="7" t="s">
        <v>173</v>
      </c>
    </row>
    <row r="40" spans="1:13" ht="32.25" thickBot="1">
      <c r="A40" s="6" t="s">
        <v>131</v>
      </c>
      <c r="B40" s="7" t="s">
        <v>100</v>
      </c>
      <c r="C40" s="7" t="s">
        <v>100</v>
      </c>
      <c r="D40" s="7" t="s">
        <v>165</v>
      </c>
      <c r="E40" s="7" t="s">
        <v>100</v>
      </c>
      <c r="F40" s="7" t="s">
        <v>174</v>
      </c>
      <c r="G40" s="7" t="s">
        <v>173</v>
      </c>
      <c r="H40" s="7" t="s">
        <v>175</v>
      </c>
      <c r="I40" s="7" t="s">
        <v>169</v>
      </c>
      <c r="J40" s="7" t="s">
        <v>176</v>
      </c>
      <c r="K40" s="7" t="s">
        <v>100</v>
      </c>
      <c r="L40" s="7" t="s">
        <v>172</v>
      </c>
      <c r="M40" s="7" t="s">
        <v>173</v>
      </c>
    </row>
    <row r="41" spans="1:13" ht="32.25" thickBot="1">
      <c r="A41" s="6" t="s">
        <v>132</v>
      </c>
      <c r="B41" s="7" t="s">
        <v>100</v>
      </c>
      <c r="C41" s="7" t="s">
        <v>100</v>
      </c>
      <c r="D41" s="7" t="s">
        <v>165</v>
      </c>
      <c r="E41" s="7" t="s">
        <v>100</v>
      </c>
      <c r="F41" s="7" t="s">
        <v>174</v>
      </c>
      <c r="G41" s="7" t="s">
        <v>173</v>
      </c>
      <c r="H41" s="7" t="s">
        <v>175</v>
      </c>
      <c r="I41" s="7" t="s">
        <v>169</v>
      </c>
      <c r="J41" s="7" t="s">
        <v>176</v>
      </c>
      <c r="K41" s="7" t="s">
        <v>100</v>
      </c>
      <c r="L41" s="7" t="s">
        <v>172</v>
      </c>
      <c r="M41" s="7" t="s">
        <v>173</v>
      </c>
    </row>
    <row r="42" spans="1:13" ht="32.25" thickBot="1">
      <c r="A42" s="6" t="s">
        <v>133</v>
      </c>
      <c r="B42" s="7" t="s">
        <v>100</v>
      </c>
      <c r="C42" s="7" t="s">
        <v>100</v>
      </c>
      <c r="D42" s="7" t="s">
        <v>165</v>
      </c>
      <c r="E42" s="7" t="s">
        <v>100</v>
      </c>
      <c r="F42" s="7" t="s">
        <v>174</v>
      </c>
      <c r="G42" s="7" t="s">
        <v>173</v>
      </c>
      <c r="H42" s="7" t="s">
        <v>175</v>
      </c>
      <c r="I42" s="7" t="s">
        <v>169</v>
      </c>
      <c r="J42" s="7" t="s">
        <v>176</v>
      </c>
      <c r="K42" s="7" t="s">
        <v>100</v>
      </c>
      <c r="L42" s="7" t="s">
        <v>172</v>
      </c>
      <c r="M42" s="7" t="s">
        <v>173</v>
      </c>
    </row>
    <row r="43" spans="1:13" ht="32.25" thickBot="1">
      <c r="A43" s="6" t="s">
        <v>134</v>
      </c>
      <c r="B43" s="7" t="s">
        <v>100</v>
      </c>
      <c r="C43" s="7" t="s">
        <v>100</v>
      </c>
      <c r="D43" s="7" t="s">
        <v>165</v>
      </c>
      <c r="E43" s="7" t="s">
        <v>100</v>
      </c>
      <c r="F43" s="7" t="s">
        <v>174</v>
      </c>
      <c r="G43" s="7" t="s">
        <v>173</v>
      </c>
      <c r="H43" s="7" t="s">
        <v>175</v>
      </c>
      <c r="I43" s="7" t="s">
        <v>169</v>
      </c>
      <c r="J43" s="7" t="s">
        <v>176</v>
      </c>
      <c r="K43" s="7" t="s">
        <v>100</v>
      </c>
      <c r="L43" s="7" t="s">
        <v>172</v>
      </c>
      <c r="M43" s="7" t="s">
        <v>173</v>
      </c>
    </row>
    <row r="44" spans="1:13" ht="32.25" thickBot="1">
      <c r="A44" s="6" t="s">
        <v>135</v>
      </c>
      <c r="B44" s="7" t="s">
        <v>100</v>
      </c>
      <c r="C44" s="7" t="s">
        <v>100</v>
      </c>
      <c r="D44" s="7" t="s">
        <v>165</v>
      </c>
      <c r="E44" s="7" t="s">
        <v>100</v>
      </c>
      <c r="F44" s="7" t="s">
        <v>174</v>
      </c>
      <c r="G44" s="7" t="s">
        <v>173</v>
      </c>
      <c r="H44" s="7" t="s">
        <v>177</v>
      </c>
      <c r="I44" s="7" t="s">
        <v>169</v>
      </c>
      <c r="J44" s="7" t="s">
        <v>176</v>
      </c>
      <c r="K44" s="7" t="s">
        <v>100</v>
      </c>
      <c r="L44" s="7" t="s">
        <v>172</v>
      </c>
      <c r="M44" s="7" t="s">
        <v>173</v>
      </c>
    </row>
    <row r="45" spans="1:13" ht="32.25" thickBot="1">
      <c r="A45" s="6" t="s">
        <v>136</v>
      </c>
      <c r="B45" s="7" t="s">
        <v>100</v>
      </c>
      <c r="C45" s="7" t="s">
        <v>100</v>
      </c>
      <c r="D45" s="7" t="s">
        <v>100</v>
      </c>
      <c r="E45" s="7" t="s">
        <v>100</v>
      </c>
      <c r="F45" s="7" t="s">
        <v>174</v>
      </c>
      <c r="G45" s="7" t="s">
        <v>173</v>
      </c>
      <c r="H45" s="7" t="s">
        <v>177</v>
      </c>
      <c r="I45" s="7" t="s">
        <v>169</v>
      </c>
      <c r="J45" s="7" t="s">
        <v>176</v>
      </c>
      <c r="K45" s="7" t="s">
        <v>100</v>
      </c>
      <c r="L45" s="7" t="s">
        <v>172</v>
      </c>
      <c r="M45" s="7" t="s">
        <v>173</v>
      </c>
    </row>
    <row r="46" spans="1:13" ht="32.25" thickBot="1">
      <c r="A46" s="6" t="s">
        <v>137</v>
      </c>
      <c r="B46" s="7" t="s">
        <v>100</v>
      </c>
      <c r="C46" s="7" t="s">
        <v>100</v>
      </c>
      <c r="D46" s="7" t="s">
        <v>100</v>
      </c>
      <c r="E46" s="7" t="s">
        <v>100</v>
      </c>
      <c r="F46" s="7" t="s">
        <v>178</v>
      </c>
      <c r="G46" s="7" t="s">
        <v>173</v>
      </c>
      <c r="H46" s="7" t="s">
        <v>177</v>
      </c>
      <c r="I46" s="7" t="s">
        <v>169</v>
      </c>
      <c r="J46" s="7" t="s">
        <v>176</v>
      </c>
      <c r="K46" s="7" t="s">
        <v>100</v>
      </c>
      <c r="L46" s="7" t="s">
        <v>172</v>
      </c>
      <c r="M46" s="7" t="s">
        <v>173</v>
      </c>
    </row>
    <row r="47" spans="1:13" ht="32.25" thickBot="1">
      <c r="A47" s="6" t="s">
        <v>138</v>
      </c>
      <c r="B47" s="7" t="s">
        <v>100</v>
      </c>
      <c r="C47" s="7" t="s">
        <v>100</v>
      </c>
      <c r="D47" s="7" t="s">
        <v>100</v>
      </c>
      <c r="E47" s="7" t="s">
        <v>100</v>
      </c>
      <c r="F47" s="7" t="s">
        <v>100</v>
      </c>
      <c r="G47" s="7" t="s">
        <v>173</v>
      </c>
      <c r="H47" s="7" t="s">
        <v>100</v>
      </c>
      <c r="I47" s="7" t="s">
        <v>169</v>
      </c>
      <c r="J47" s="7" t="s">
        <v>176</v>
      </c>
      <c r="K47" s="7" t="s">
        <v>100</v>
      </c>
      <c r="L47" s="7" t="s">
        <v>172</v>
      </c>
      <c r="M47" s="7" t="s">
        <v>173</v>
      </c>
    </row>
    <row r="48" spans="1:13" ht="21.75" thickBot="1">
      <c r="A48" s="6" t="s">
        <v>139</v>
      </c>
      <c r="B48" s="7" t="s">
        <v>100</v>
      </c>
      <c r="C48" s="7" t="s">
        <v>100</v>
      </c>
      <c r="D48" s="7" t="s">
        <v>100</v>
      </c>
      <c r="E48" s="7" t="s">
        <v>100</v>
      </c>
      <c r="F48" s="7" t="s">
        <v>100</v>
      </c>
      <c r="G48" s="7" t="s">
        <v>100</v>
      </c>
      <c r="H48" s="7" t="s">
        <v>100</v>
      </c>
      <c r="I48" s="7" t="s">
        <v>179</v>
      </c>
      <c r="J48" s="7" t="s">
        <v>180</v>
      </c>
      <c r="K48" s="7" t="s">
        <v>100</v>
      </c>
      <c r="L48" s="7" t="s">
        <v>181</v>
      </c>
      <c r="M48" s="7" t="s">
        <v>173</v>
      </c>
    </row>
    <row r="49" spans="1:13" ht="21.75" thickBot="1">
      <c r="A49" s="6" t="s">
        <v>141</v>
      </c>
      <c r="B49" s="7" t="s">
        <v>100</v>
      </c>
      <c r="C49" s="7" t="s">
        <v>100</v>
      </c>
      <c r="D49" s="7" t="s">
        <v>100</v>
      </c>
      <c r="E49" s="7" t="s">
        <v>100</v>
      </c>
      <c r="F49" s="7" t="s">
        <v>100</v>
      </c>
      <c r="G49" s="7" t="s">
        <v>100</v>
      </c>
      <c r="H49" s="7" t="s">
        <v>100</v>
      </c>
      <c r="I49" s="7" t="s">
        <v>100</v>
      </c>
      <c r="J49" s="7" t="s">
        <v>100</v>
      </c>
      <c r="K49" s="7" t="s">
        <v>100</v>
      </c>
      <c r="L49" s="7" t="s">
        <v>182</v>
      </c>
      <c r="M49" s="7" t="s">
        <v>100</v>
      </c>
    </row>
    <row r="50" ht="19.5" thickBot="1">
      <c r="A50" s="2"/>
    </row>
    <row r="51" spans="1:13" ht="15.75" thickBot="1">
      <c r="A51" s="6" t="s">
        <v>142</v>
      </c>
      <c r="B51" s="6" t="s">
        <v>64</v>
      </c>
      <c r="C51" s="6" t="s">
        <v>65</v>
      </c>
      <c r="D51" s="6" t="s">
        <v>66</v>
      </c>
      <c r="E51" s="6" t="s">
        <v>67</v>
      </c>
      <c r="F51" s="6" t="s">
        <v>68</v>
      </c>
      <c r="G51" s="6" t="s">
        <v>69</v>
      </c>
      <c r="H51" s="6" t="s">
        <v>70</v>
      </c>
      <c r="I51" s="6" t="s">
        <v>71</v>
      </c>
      <c r="J51" s="6" t="s">
        <v>72</v>
      </c>
      <c r="K51" s="6" t="s">
        <v>73</v>
      </c>
      <c r="L51" s="6" t="s">
        <v>74</v>
      </c>
      <c r="M51" s="6" t="s">
        <v>75</v>
      </c>
    </row>
    <row r="52" spans="1:13" ht="15.75" thickBot="1">
      <c r="A52" s="6" t="s">
        <v>98</v>
      </c>
      <c r="B52" s="7">
        <v>0</v>
      </c>
      <c r="C52" s="7">
        <v>8.6</v>
      </c>
      <c r="D52" s="7">
        <v>5.6</v>
      </c>
      <c r="E52" s="7">
        <v>0</v>
      </c>
      <c r="F52" s="7">
        <v>47.7</v>
      </c>
      <c r="G52" s="7">
        <v>47.1</v>
      </c>
      <c r="H52" s="7">
        <v>56.8</v>
      </c>
      <c r="I52" s="7">
        <v>517.1</v>
      </c>
      <c r="J52" s="7">
        <v>35.5</v>
      </c>
      <c r="K52" s="7">
        <v>13.2</v>
      </c>
      <c r="L52" s="7">
        <v>434</v>
      </c>
      <c r="M52" s="7">
        <v>7.1</v>
      </c>
    </row>
    <row r="53" spans="1:13" ht="15.75" thickBot="1">
      <c r="A53" s="6" t="s">
        <v>110</v>
      </c>
      <c r="B53" s="7">
        <v>0</v>
      </c>
      <c r="C53" s="7">
        <v>8.6</v>
      </c>
      <c r="D53" s="7">
        <v>5.6</v>
      </c>
      <c r="E53" s="7">
        <v>0</v>
      </c>
      <c r="F53" s="7">
        <v>14.2</v>
      </c>
      <c r="G53" s="7">
        <v>7.1</v>
      </c>
      <c r="H53" s="7">
        <v>33</v>
      </c>
      <c r="I53" s="7">
        <v>517.1</v>
      </c>
      <c r="J53" s="7">
        <v>35.5</v>
      </c>
      <c r="K53" s="7">
        <v>13.2</v>
      </c>
      <c r="L53" s="7">
        <v>434</v>
      </c>
      <c r="M53" s="7">
        <v>7.1</v>
      </c>
    </row>
    <row r="54" spans="1:13" ht="15.75" thickBot="1">
      <c r="A54" s="6" t="s">
        <v>116</v>
      </c>
      <c r="B54" s="7">
        <v>0</v>
      </c>
      <c r="C54" s="7">
        <v>8.6</v>
      </c>
      <c r="D54" s="7">
        <v>5.6</v>
      </c>
      <c r="E54" s="7">
        <v>0</v>
      </c>
      <c r="F54" s="7">
        <v>14.2</v>
      </c>
      <c r="G54" s="7">
        <v>7.1</v>
      </c>
      <c r="H54" s="7">
        <v>33</v>
      </c>
      <c r="I54" s="7">
        <v>517.1</v>
      </c>
      <c r="J54" s="7">
        <v>35.5</v>
      </c>
      <c r="K54" s="7">
        <v>13.2</v>
      </c>
      <c r="L54" s="7">
        <v>434</v>
      </c>
      <c r="M54" s="7">
        <v>7.1</v>
      </c>
    </row>
    <row r="55" spans="1:13" ht="15.75" thickBot="1">
      <c r="A55" s="6" t="s">
        <v>118</v>
      </c>
      <c r="B55" s="7">
        <v>0</v>
      </c>
      <c r="C55" s="7">
        <v>8.6</v>
      </c>
      <c r="D55" s="7">
        <v>5.6</v>
      </c>
      <c r="E55" s="7">
        <v>0</v>
      </c>
      <c r="F55" s="7">
        <v>14.2</v>
      </c>
      <c r="G55" s="7">
        <v>7.1</v>
      </c>
      <c r="H55" s="7">
        <v>33</v>
      </c>
      <c r="I55" s="7">
        <v>517.1</v>
      </c>
      <c r="J55" s="7">
        <v>35.5</v>
      </c>
      <c r="K55" s="7">
        <v>13.2</v>
      </c>
      <c r="L55" s="7">
        <v>434</v>
      </c>
      <c r="M55" s="7">
        <v>7.1</v>
      </c>
    </row>
    <row r="56" spans="1:13" ht="15.75" thickBot="1">
      <c r="A56" s="6" t="s">
        <v>120</v>
      </c>
      <c r="B56" s="7">
        <v>0</v>
      </c>
      <c r="C56" s="7">
        <v>8.6</v>
      </c>
      <c r="D56" s="7">
        <v>5.6</v>
      </c>
      <c r="E56" s="7">
        <v>0</v>
      </c>
      <c r="F56" s="7">
        <v>14.2</v>
      </c>
      <c r="G56" s="7">
        <v>7.1</v>
      </c>
      <c r="H56" s="7">
        <v>33</v>
      </c>
      <c r="I56" s="7">
        <v>517.1</v>
      </c>
      <c r="J56" s="7">
        <v>35.5</v>
      </c>
      <c r="K56" s="7">
        <v>5.6</v>
      </c>
      <c r="L56" s="7">
        <v>434</v>
      </c>
      <c r="M56" s="7">
        <v>7.1</v>
      </c>
    </row>
    <row r="57" spans="1:13" ht="15.75" thickBot="1">
      <c r="A57" s="6" t="s">
        <v>123</v>
      </c>
      <c r="B57" s="7">
        <v>0</v>
      </c>
      <c r="C57" s="7">
        <v>8.6</v>
      </c>
      <c r="D57" s="7">
        <v>5.6</v>
      </c>
      <c r="E57" s="7">
        <v>0</v>
      </c>
      <c r="F57" s="7">
        <v>14.2</v>
      </c>
      <c r="G57" s="7">
        <v>7.1</v>
      </c>
      <c r="H57" s="7">
        <v>33</v>
      </c>
      <c r="I57" s="7">
        <v>517.1</v>
      </c>
      <c r="J57" s="7">
        <v>35.5</v>
      </c>
      <c r="K57" s="7">
        <v>5.6</v>
      </c>
      <c r="L57" s="7">
        <v>434</v>
      </c>
      <c r="M57" s="7">
        <v>7.1</v>
      </c>
    </row>
    <row r="58" spans="1:13" ht="15.75" thickBot="1">
      <c r="A58" s="6" t="s">
        <v>125</v>
      </c>
      <c r="B58" s="7">
        <v>0</v>
      </c>
      <c r="C58" s="7">
        <v>8.6</v>
      </c>
      <c r="D58" s="7">
        <v>5.6</v>
      </c>
      <c r="E58" s="7">
        <v>0</v>
      </c>
      <c r="F58" s="7">
        <v>14.2</v>
      </c>
      <c r="G58" s="7">
        <v>7.1</v>
      </c>
      <c r="H58" s="7">
        <v>33</v>
      </c>
      <c r="I58" s="7">
        <v>517.1</v>
      </c>
      <c r="J58" s="7">
        <v>35.5</v>
      </c>
      <c r="K58" s="7">
        <v>0</v>
      </c>
      <c r="L58" s="7">
        <v>434</v>
      </c>
      <c r="M58" s="7">
        <v>7.1</v>
      </c>
    </row>
    <row r="59" spans="1:13" ht="15.75" thickBot="1">
      <c r="A59" s="6" t="s">
        <v>127</v>
      </c>
      <c r="B59" s="7">
        <v>0</v>
      </c>
      <c r="C59" s="7">
        <v>8.6</v>
      </c>
      <c r="D59" s="7">
        <v>5.6</v>
      </c>
      <c r="E59" s="7">
        <v>0</v>
      </c>
      <c r="F59" s="7">
        <v>14.2</v>
      </c>
      <c r="G59" s="7">
        <v>7.1</v>
      </c>
      <c r="H59" s="7">
        <v>33</v>
      </c>
      <c r="I59" s="7">
        <v>517.1</v>
      </c>
      <c r="J59" s="7">
        <v>35</v>
      </c>
      <c r="K59" s="7">
        <v>0</v>
      </c>
      <c r="L59" s="7">
        <v>434</v>
      </c>
      <c r="M59" s="7">
        <v>7.1</v>
      </c>
    </row>
    <row r="60" spans="1:13" ht="15.75" thickBot="1">
      <c r="A60" s="6" t="s">
        <v>128</v>
      </c>
      <c r="B60" s="7">
        <v>0</v>
      </c>
      <c r="C60" s="7">
        <v>0</v>
      </c>
      <c r="D60" s="7">
        <v>5.6</v>
      </c>
      <c r="E60" s="7">
        <v>0</v>
      </c>
      <c r="F60" s="7">
        <v>14.2</v>
      </c>
      <c r="G60" s="7">
        <v>7.1</v>
      </c>
      <c r="H60" s="7">
        <v>33</v>
      </c>
      <c r="I60" s="7">
        <v>517.1</v>
      </c>
      <c r="J60" s="7">
        <v>35</v>
      </c>
      <c r="K60" s="7">
        <v>0</v>
      </c>
      <c r="L60" s="7">
        <v>434</v>
      </c>
      <c r="M60" s="7">
        <v>7.1</v>
      </c>
    </row>
    <row r="61" spans="1:13" ht="15.75" thickBot="1">
      <c r="A61" s="6" t="s">
        <v>130</v>
      </c>
      <c r="B61" s="7">
        <v>0</v>
      </c>
      <c r="C61" s="7">
        <v>0</v>
      </c>
      <c r="D61" s="7">
        <v>5.6</v>
      </c>
      <c r="E61" s="7">
        <v>0</v>
      </c>
      <c r="F61" s="7">
        <v>14.2</v>
      </c>
      <c r="G61" s="7">
        <v>7.1</v>
      </c>
      <c r="H61" s="7">
        <v>33</v>
      </c>
      <c r="I61" s="7">
        <v>517.1</v>
      </c>
      <c r="J61" s="7">
        <v>35</v>
      </c>
      <c r="K61" s="7">
        <v>0</v>
      </c>
      <c r="L61" s="7">
        <v>434</v>
      </c>
      <c r="M61" s="7">
        <v>7.1</v>
      </c>
    </row>
    <row r="62" spans="1:13" ht="15.75" thickBot="1">
      <c r="A62" s="6" t="s">
        <v>131</v>
      </c>
      <c r="B62" s="7">
        <v>0</v>
      </c>
      <c r="C62" s="7">
        <v>0</v>
      </c>
      <c r="D62" s="7">
        <v>5.6</v>
      </c>
      <c r="E62" s="7">
        <v>0</v>
      </c>
      <c r="F62" s="7">
        <v>14.2</v>
      </c>
      <c r="G62" s="7">
        <v>7.1</v>
      </c>
      <c r="H62" s="7">
        <v>33</v>
      </c>
      <c r="I62" s="7">
        <v>517.1</v>
      </c>
      <c r="J62" s="7">
        <v>35</v>
      </c>
      <c r="K62" s="7">
        <v>0</v>
      </c>
      <c r="L62" s="7">
        <v>434</v>
      </c>
      <c r="M62" s="7">
        <v>7.1</v>
      </c>
    </row>
    <row r="63" spans="1:13" ht="15.75" thickBot="1">
      <c r="A63" s="6" t="s">
        <v>132</v>
      </c>
      <c r="B63" s="7">
        <v>0</v>
      </c>
      <c r="C63" s="7">
        <v>0</v>
      </c>
      <c r="D63" s="7">
        <v>5.6</v>
      </c>
      <c r="E63" s="7">
        <v>0</v>
      </c>
      <c r="F63" s="7">
        <v>14.2</v>
      </c>
      <c r="G63" s="7">
        <v>7.1</v>
      </c>
      <c r="H63" s="7">
        <v>33</v>
      </c>
      <c r="I63" s="7">
        <v>517.1</v>
      </c>
      <c r="J63" s="7">
        <v>35</v>
      </c>
      <c r="K63" s="7">
        <v>0</v>
      </c>
      <c r="L63" s="7">
        <v>434</v>
      </c>
      <c r="M63" s="7">
        <v>7.1</v>
      </c>
    </row>
    <row r="64" spans="1:13" ht="15.75" thickBot="1">
      <c r="A64" s="6" t="s">
        <v>133</v>
      </c>
      <c r="B64" s="7">
        <v>0</v>
      </c>
      <c r="C64" s="7">
        <v>0</v>
      </c>
      <c r="D64" s="7">
        <v>5.6</v>
      </c>
      <c r="E64" s="7">
        <v>0</v>
      </c>
      <c r="F64" s="7">
        <v>14.2</v>
      </c>
      <c r="G64" s="7">
        <v>7.1</v>
      </c>
      <c r="H64" s="7">
        <v>33</v>
      </c>
      <c r="I64" s="7">
        <v>517.1</v>
      </c>
      <c r="J64" s="7">
        <v>35</v>
      </c>
      <c r="K64" s="7">
        <v>0</v>
      </c>
      <c r="L64" s="7">
        <v>434</v>
      </c>
      <c r="M64" s="7">
        <v>7.1</v>
      </c>
    </row>
    <row r="65" spans="1:13" ht="15.75" thickBot="1">
      <c r="A65" s="6" t="s">
        <v>134</v>
      </c>
      <c r="B65" s="7">
        <v>0</v>
      </c>
      <c r="C65" s="7">
        <v>0</v>
      </c>
      <c r="D65" s="7">
        <v>5.6</v>
      </c>
      <c r="E65" s="7">
        <v>0</v>
      </c>
      <c r="F65" s="7">
        <v>14.2</v>
      </c>
      <c r="G65" s="7">
        <v>7.1</v>
      </c>
      <c r="H65" s="7">
        <v>33</v>
      </c>
      <c r="I65" s="7">
        <v>517.1</v>
      </c>
      <c r="J65" s="7">
        <v>35</v>
      </c>
      <c r="K65" s="7">
        <v>0</v>
      </c>
      <c r="L65" s="7">
        <v>434</v>
      </c>
      <c r="M65" s="7">
        <v>7.1</v>
      </c>
    </row>
    <row r="66" spans="1:13" ht="15.75" thickBot="1">
      <c r="A66" s="6" t="s">
        <v>135</v>
      </c>
      <c r="B66" s="7">
        <v>0</v>
      </c>
      <c r="C66" s="7">
        <v>0</v>
      </c>
      <c r="D66" s="7">
        <v>5.6</v>
      </c>
      <c r="E66" s="7">
        <v>0</v>
      </c>
      <c r="F66" s="7">
        <v>14.2</v>
      </c>
      <c r="G66" s="7">
        <v>7.1</v>
      </c>
      <c r="H66" s="7">
        <v>6.6</v>
      </c>
      <c r="I66" s="7">
        <v>517.1</v>
      </c>
      <c r="J66" s="7">
        <v>35</v>
      </c>
      <c r="K66" s="7">
        <v>0</v>
      </c>
      <c r="L66" s="7">
        <v>434</v>
      </c>
      <c r="M66" s="7">
        <v>7.1</v>
      </c>
    </row>
    <row r="67" spans="1:13" ht="15.75" thickBot="1">
      <c r="A67" s="6" t="s">
        <v>136</v>
      </c>
      <c r="B67" s="7">
        <v>0</v>
      </c>
      <c r="C67" s="7">
        <v>0</v>
      </c>
      <c r="D67" s="7">
        <v>0</v>
      </c>
      <c r="E67" s="7">
        <v>0</v>
      </c>
      <c r="F67" s="7">
        <v>14.2</v>
      </c>
      <c r="G67" s="7">
        <v>7.1</v>
      </c>
      <c r="H67" s="7">
        <v>6.6</v>
      </c>
      <c r="I67" s="7">
        <v>517.1</v>
      </c>
      <c r="J67" s="7">
        <v>35</v>
      </c>
      <c r="K67" s="7">
        <v>0</v>
      </c>
      <c r="L67" s="7">
        <v>434</v>
      </c>
      <c r="M67" s="7">
        <v>7.1</v>
      </c>
    </row>
    <row r="68" spans="1:13" ht="15.75" thickBot="1">
      <c r="A68" s="6" t="s">
        <v>137</v>
      </c>
      <c r="B68" s="7">
        <v>0</v>
      </c>
      <c r="C68" s="7">
        <v>0</v>
      </c>
      <c r="D68" s="7">
        <v>0</v>
      </c>
      <c r="E68" s="7">
        <v>0</v>
      </c>
      <c r="F68" s="7">
        <v>12.7</v>
      </c>
      <c r="G68" s="7">
        <v>7.1</v>
      </c>
      <c r="H68" s="7">
        <v>6.6</v>
      </c>
      <c r="I68" s="7">
        <v>517.1</v>
      </c>
      <c r="J68" s="7">
        <v>35</v>
      </c>
      <c r="K68" s="7">
        <v>0</v>
      </c>
      <c r="L68" s="7">
        <v>434</v>
      </c>
      <c r="M68" s="7">
        <v>7.1</v>
      </c>
    </row>
    <row r="69" spans="1:13" ht="15.75" thickBot="1">
      <c r="A69" s="6" t="s">
        <v>138</v>
      </c>
      <c r="B69" s="7">
        <v>0</v>
      </c>
      <c r="C69" s="7">
        <v>0</v>
      </c>
      <c r="D69" s="7">
        <v>0</v>
      </c>
      <c r="E69" s="7">
        <v>0</v>
      </c>
      <c r="F69" s="7">
        <v>0</v>
      </c>
      <c r="G69" s="7">
        <v>7.1</v>
      </c>
      <c r="H69" s="7">
        <v>0</v>
      </c>
      <c r="I69" s="7">
        <v>517.1</v>
      </c>
      <c r="J69" s="7">
        <v>35</v>
      </c>
      <c r="K69" s="7">
        <v>0</v>
      </c>
      <c r="L69" s="7">
        <v>434</v>
      </c>
      <c r="M69" s="7">
        <v>7.1</v>
      </c>
    </row>
    <row r="70" spans="1:13" ht="15.75" thickBot="1">
      <c r="A70" s="6" t="s">
        <v>139</v>
      </c>
      <c r="B70" s="7">
        <v>0</v>
      </c>
      <c r="C70" s="7">
        <v>0</v>
      </c>
      <c r="D70" s="7">
        <v>0</v>
      </c>
      <c r="E70" s="7">
        <v>0</v>
      </c>
      <c r="F70" s="7">
        <v>0</v>
      </c>
      <c r="G70" s="7">
        <v>0</v>
      </c>
      <c r="H70" s="7">
        <v>0</v>
      </c>
      <c r="I70" s="7">
        <v>507</v>
      </c>
      <c r="J70" s="7">
        <v>17.7</v>
      </c>
      <c r="K70" s="7">
        <v>0</v>
      </c>
      <c r="L70" s="7">
        <v>413.7</v>
      </c>
      <c r="M70" s="7">
        <v>7.1</v>
      </c>
    </row>
    <row r="71" spans="1:13" ht="15.75" thickBot="1">
      <c r="A71" s="6" t="s">
        <v>141</v>
      </c>
      <c r="B71" s="7">
        <v>0</v>
      </c>
      <c r="C71" s="7">
        <v>0</v>
      </c>
      <c r="D71" s="7">
        <v>0</v>
      </c>
      <c r="E71" s="7">
        <v>0</v>
      </c>
      <c r="F71" s="7">
        <v>0</v>
      </c>
      <c r="G71" s="7">
        <v>0</v>
      </c>
      <c r="H71" s="7">
        <v>0</v>
      </c>
      <c r="I71" s="7">
        <v>0</v>
      </c>
      <c r="J71" s="7">
        <v>0</v>
      </c>
      <c r="K71" s="7">
        <v>0</v>
      </c>
      <c r="L71" s="7">
        <v>407.1</v>
      </c>
      <c r="M71" s="7">
        <v>0</v>
      </c>
    </row>
    <row r="72" ht="19.5" thickBot="1">
      <c r="A72" s="2"/>
    </row>
    <row r="73" spans="1:17" ht="15.75" thickBot="1">
      <c r="A73" s="6" t="s">
        <v>143</v>
      </c>
      <c r="B73" s="6" t="s">
        <v>64</v>
      </c>
      <c r="C73" s="6" t="s">
        <v>65</v>
      </c>
      <c r="D73" s="6" t="s">
        <v>66</v>
      </c>
      <c r="E73" s="6" t="s">
        <v>67</v>
      </c>
      <c r="F73" s="6" t="s">
        <v>68</v>
      </c>
      <c r="G73" s="6" t="s">
        <v>69</v>
      </c>
      <c r="H73" s="6" t="s">
        <v>70</v>
      </c>
      <c r="I73" s="6" t="s">
        <v>71</v>
      </c>
      <c r="J73" s="6" t="s">
        <v>72</v>
      </c>
      <c r="K73" s="6" t="s">
        <v>73</v>
      </c>
      <c r="L73" s="6" t="s">
        <v>74</v>
      </c>
      <c r="M73" s="6" t="s">
        <v>75</v>
      </c>
      <c r="N73" s="6" t="s">
        <v>144</v>
      </c>
      <c r="O73" s="6" t="s">
        <v>145</v>
      </c>
      <c r="P73" s="6" t="s">
        <v>146</v>
      </c>
      <c r="Q73" s="6" t="s">
        <v>147</v>
      </c>
    </row>
    <row r="74" spans="1:17" ht="15.75" thickBot="1">
      <c r="A74" s="6" t="s">
        <v>77</v>
      </c>
      <c r="B74" s="7">
        <v>0</v>
      </c>
      <c r="C74" s="7">
        <v>8.6</v>
      </c>
      <c r="D74" s="7">
        <v>5.6</v>
      </c>
      <c r="E74" s="7">
        <v>0</v>
      </c>
      <c r="F74" s="7">
        <v>14.2</v>
      </c>
      <c r="G74" s="7">
        <v>7.1</v>
      </c>
      <c r="H74" s="7">
        <v>33</v>
      </c>
      <c r="I74" s="7">
        <v>517.1</v>
      </c>
      <c r="J74" s="7">
        <v>35.5</v>
      </c>
      <c r="K74" s="7">
        <v>13.2</v>
      </c>
      <c r="L74" s="7">
        <v>434</v>
      </c>
      <c r="M74" s="7">
        <v>7.1</v>
      </c>
      <c r="N74" s="7">
        <v>1075.3</v>
      </c>
      <c r="O74" s="7">
        <v>1000</v>
      </c>
      <c r="P74" s="7">
        <v>-75.3</v>
      </c>
      <c r="Q74" s="7">
        <v>-7.53</v>
      </c>
    </row>
    <row r="75" spans="1:17" ht="15.75" thickBot="1">
      <c r="A75" s="6" t="s">
        <v>78</v>
      </c>
      <c r="B75" s="7">
        <v>0</v>
      </c>
      <c r="C75" s="7">
        <v>0</v>
      </c>
      <c r="D75" s="7">
        <v>5.6</v>
      </c>
      <c r="E75" s="7">
        <v>0</v>
      </c>
      <c r="F75" s="7">
        <v>0</v>
      </c>
      <c r="G75" s="7">
        <v>7.1</v>
      </c>
      <c r="H75" s="7">
        <v>56.8</v>
      </c>
      <c r="I75" s="7">
        <v>517.1</v>
      </c>
      <c r="J75" s="7">
        <v>35</v>
      </c>
      <c r="K75" s="7">
        <v>0</v>
      </c>
      <c r="L75" s="7">
        <v>434</v>
      </c>
      <c r="M75" s="7">
        <v>7.1</v>
      </c>
      <c r="N75" s="7">
        <v>1062.6</v>
      </c>
      <c r="O75" s="7">
        <v>1047</v>
      </c>
      <c r="P75" s="7">
        <v>-15.6</v>
      </c>
      <c r="Q75" s="7">
        <v>-1.49</v>
      </c>
    </row>
    <row r="76" spans="1:17" ht="15.75" thickBot="1">
      <c r="A76" s="6" t="s">
        <v>79</v>
      </c>
      <c r="B76" s="7">
        <v>0</v>
      </c>
      <c r="C76" s="7">
        <v>8.6</v>
      </c>
      <c r="D76" s="7">
        <v>0</v>
      </c>
      <c r="E76" s="7">
        <v>0</v>
      </c>
      <c r="F76" s="7">
        <v>0</v>
      </c>
      <c r="G76" s="7">
        <v>7.1</v>
      </c>
      <c r="H76" s="7">
        <v>33</v>
      </c>
      <c r="I76" s="7">
        <v>517.1</v>
      </c>
      <c r="J76" s="7">
        <v>35</v>
      </c>
      <c r="K76" s="7">
        <v>0</v>
      </c>
      <c r="L76" s="7">
        <v>434</v>
      </c>
      <c r="M76" s="7">
        <v>7.1</v>
      </c>
      <c r="N76" s="7">
        <v>1041.9</v>
      </c>
      <c r="O76" s="7">
        <v>1053</v>
      </c>
      <c r="P76" s="7">
        <v>11.1</v>
      </c>
      <c r="Q76" s="7">
        <v>1.05</v>
      </c>
    </row>
    <row r="77" spans="1:17" ht="15.75" thickBot="1">
      <c r="A77" s="6" t="s">
        <v>80</v>
      </c>
      <c r="B77" s="7">
        <v>0</v>
      </c>
      <c r="C77" s="7">
        <v>0</v>
      </c>
      <c r="D77" s="7">
        <v>0</v>
      </c>
      <c r="E77" s="7">
        <v>0</v>
      </c>
      <c r="F77" s="7">
        <v>14.2</v>
      </c>
      <c r="G77" s="7">
        <v>7.1</v>
      </c>
      <c r="H77" s="7">
        <v>33</v>
      </c>
      <c r="I77" s="7">
        <v>517.1</v>
      </c>
      <c r="J77" s="7">
        <v>35</v>
      </c>
      <c r="K77" s="7">
        <v>0</v>
      </c>
      <c r="L77" s="7">
        <v>434</v>
      </c>
      <c r="M77" s="7">
        <v>7.1</v>
      </c>
      <c r="N77" s="7">
        <v>1047.4</v>
      </c>
      <c r="O77" s="7">
        <v>1064</v>
      </c>
      <c r="P77" s="7">
        <v>16.6</v>
      </c>
      <c r="Q77" s="7">
        <v>1.56</v>
      </c>
    </row>
    <row r="78" spans="1:17" ht="15.75" thickBot="1">
      <c r="A78" s="6" t="s">
        <v>81</v>
      </c>
      <c r="B78" s="7">
        <v>0</v>
      </c>
      <c r="C78" s="7">
        <v>0</v>
      </c>
      <c r="D78" s="7">
        <v>5.6</v>
      </c>
      <c r="E78" s="7">
        <v>0</v>
      </c>
      <c r="F78" s="7">
        <v>14.2</v>
      </c>
      <c r="G78" s="7">
        <v>7.1</v>
      </c>
      <c r="H78" s="7">
        <v>33</v>
      </c>
      <c r="I78" s="7">
        <v>517.1</v>
      </c>
      <c r="J78" s="7">
        <v>35</v>
      </c>
      <c r="K78" s="7">
        <v>0</v>
      </c>
      <c r="L78" s="7">
        <v>407.1</v>
      </c>
      <c r="M78" s="7">
        <v>7.1</v>
      </c>
      <c r="N78" s="7">
        <v>1026.1</v>
      </c>
      <c r="O78" s="7">
        <v>1022</v>
      </c>
      <c r="P78" s="7">
        <v>-4.1</v>
      </c>
      <c r="Q78" s="7">
        <v>-0.4</v>
      </c>
    </row>
    <row r="79" spans="1:17" ht="15.75" thickBot="1">
      <c r="A79" s="6" t="s">
        <v>82</v>
      </c>
      <c r="B79" s="7">
        <v>0</v>
      </c>
      <c r="C79" s="7">
        <v>8.6</v>
      </c>
      <c r="D79" s="7">
        <v>5.6</v>
      </c>
      <c r="E79" s="7">
        <v>0</v>
      </c>
      <c r="F79" s="7">
        <v>14.2</v>
      </c>
      <c r="G79" s="7">
        <v>47.1</v>
      </c>
      <c r="H79" s="7">
        <v>33</v>
      </c>
      <c r="I79" s="7">
        <v>517.1</v>
      </c>
      <c r="J79" s="7">
        <v>35.5</v>
      </c>
      <c r="K79" s="7">
        <v>0</v>
      </c>
      <c r="L79" s="7">
        <v>434</v>
      </c>
      <c r="M79" s="7">
        <v>0</v>
      </c>
      <c r="N79" s="7">
        <v>1095.1</v>
      </c>
      <c r="O79" s="7">
        <v>1079</v>
      </c>
      <c r="P79" s="7">
        <v>-16.1</v>
      </c>
      <c r="Q79" s="7">
        <v>-1.49</v>
      </c>
    </row>
    <row r="80" spans="1:17" ht="15.75" thickBot="1">
      <c r="A80" s="6" t="s">
        <v>83</v>
      </c>
      <c r="B80" s="7">
        <v>0</v>
      </c>
      <c r="C80" s="7">
        <v>0</v>
      </c>
      <c r="D80" s="7">
        <v>5.6</v>
      </c>
      <c r="E80" s="7">
        <v>0</v>
      </c>
      <c r="F80" s="7">
        <v>14.2</v>
      </c>
      <c r="G80" s="7">
        <v>7.1</v>
      </c>
      <c r="H80" s="7">
        <v>33</v>
      </c>
      <c r="I80" s="7">
        <v>517.1</v>
      </c>
      <c r="J80" s="7">
        <v>35</v>
      </c>
      <c r="K80" s="7">
        <v>0</v>
      </c>
      <c r="L80" s="7">
        <v>434</v>
      </c>
      <c r="M80" s="7">
        <v>7.1</v>
      </c>
      <c r="N80" s="7">
        <v>1053</v>
      </c>
      <c r="O80" s="7">
        <v>1075</v>
      </c>
      <c r="P80" s="7">
        <v>22</v>
      </c>
      <c r="Q80" s="7">
        <v>2.05</v>
      </c>
    </row>
    <row r="81" spans="1:17" ht="15.75" thickBot="1">
      <c r="A81" s="6" t="s">
        <v>84</v>
      </c>
      <c r="B81" s="7">
        <v>0</v>
      </c>
      <c r="C81" s="7">
        <v>8.6</v>
      </c>
      <c r="D81" s="7">
        <v>5.6</v>
      </c>
      <c r="E81" s="7">
        <v>0</v>
      </c>
      <c r="F81" s="7">
        <v>14.2</v>
      </c>
      <c r="G81" s="7">
        <v>7.1</v>
      </c>
      <c r="H81" s="7">
        <v>33</v>
      </c>
      <c r="I81" s="7">
        <v>517.1</v>
      </c>
      <c r="J81" s="7">
        <v>35</v>
      </c>
      <c r="K81" s="7">
        <v>0</v>
      </c>
      <c r="L81" s="7">
        <v>413.7</v>
      </c>
      <c r="M81" s="7">
        <v>7.1</v>
      </c>
      <c r="N81" s="7">
        <v>1041.3</v>
      </c>
      <c r="O81" s="7">
        <v>1052</v>
      </c>
      <c r="P81" s="7">
        <v>10.7</v>
      </c>
      <c r="Q81" s="7">
        <v>1.02</v>
      </c>
    </row>
    <row r="82" spans="1:17" ht="15.75" thickBot="1">
      <c r="A82" s="6" t="s">
        <v>85</v>
      </c>
      <c r="B82" s="7">
        <v>0</v>
      </c>
      <c r="C82" s="7">
        <v>8.6</v>
      </c>
      <c r="D82" s="7">
        <v>5.6</v>
      </c>
      <c r="E82" s="7">
        <v>0</v>
      </c>
      <c r="F82" s="7">
        <v>14.2</v>
      </c>
      <c r="G82" s="7">
        <v>0</v>
      </c>
      <c r="H82" s="7">
        <v>6.6</v>
      </c>
      <c r="I82" s="7">
        <v>517.1</v>
      </c>
      <c r="J82" s="7">
        <v>35</v>
      </c>
      <c r="K82" s="7">
        <v>0</v>
      </c>
      <c r="L82" s="7">
        <v>434</v>
      </c>
      <c r="M82" s="7">
        <v>7.1</v>
      </c>
      <c r="N82" s="7">
        <v>1028.2</v>
      </c>
      <c r="O82" s="7">
        <v>1026</v>
      </c>
      <c r="P82" s="7">
        <v>-2.2</v>
      </c>
      <c r="Q82" s="7">
        <v>-0.21</v>
      </c>
    </row>
    <row r="83" spans="1:17" ht="15.75" thickBot="1">
      <c r="A83" s="6" t="s">
        <v>86</v>
      </c>
      <c r="B83" s="7">
        <v>0</v>
      </c>
      <c r="C83" s="7">
        <v>0</v>
      </c>
      <c r="D83" s="7">
        <v>5.6</v>
      </c>
      <c r="E83" s="7">
        <v>0</v>
      </c>
      <c r="F83" s="7">
        <v>14.2</v>
      </c>
      <c r="G83" s="7">
        <v>0</v>
      </c>
      <c r="H83" s="7">
        <v>33</v>
      </c>
      <c r="I83" s="7">
        <v>517.1</v>
      </c>
      <c r="J83" s="7">
        <v>35.5</v>
      </c>
      <c r="K83" s="7">
        <v>0</v>
      </c>
      <c r="L83" s="7">
        <v>434</v>
      </c>
      <c r="M83" s="7">
        <v>7.1</v>
      </c>
      <c r="N83" s="7">
        <v>1046.4</v>
      </c>
      <c r="O83" s="7">
        <v>1062</v>
      </c>
      <c r="P83" s="7">
        <v>15.6</v>
      </c>
      <c r="Q83" s="7">
        <v>1.47</v>
      </c>
    </row>
    <row r="84" spans="1:17" ht="15.75" thickBot="1">
      <c r="A84" s="6" t="s">
        <v>87</v>
      </c>
      <c r="B84" s="7">
        <v>0</v>
      </c>
      <c r="C84" s="7">
        <v>8.6</v>
      </c>
      <c r="D84" s="7">
        <v>5.6</v>
      </c>
      <c r="E84" s="7">
        <v>0</v>
      </c>
      <c r="F84" s="7">
        <v>14.2</v>
      </c>
      <c r="G84" s="7">
        <v>7.1</v>
      </c>
      <c r="H84" s="7">
        <v>33</v>
      </c>
      <c r="I84" s="7">
        <v>517.1</v>
      </c>
      <c r="J84" s="7">
        <v>35</v>
      </c>
      <c r="K84" s="7">
        <v>0</v>
      </c>
      <c r="L84" s="7">
        <v>434</v>
      </c>
      <c r="M84" s="7">
        <v>7.1</v>
      </c>
      <c r="N84" s="7">
        <v>1061.6</v>
      </c>
      <c r="O84" s="7">
        <v>1092</v>
      </c>
      <c r="P84" s="7">
        <v>30.4</v>
      </c>
      <c r="Q84" s="7">
        <v>2.78</v>
      </c>
    </row>
    <row r="85" spans="1:17" ht="15.75" thickBot="1">
      <c r="A85" s="6" t="s">
        <v>88</v>
      </c>
      <c r="B85" s="7">
        <v>0</v>
      </c>
      <c r="C85" s="7">
        <v>0</v>
      </c>
      <c r="D85" s="7">
        <v>5.6</v>
      </c>
      <c r="E85" s="7">
        <v>0</v>
      </c>
      <c r="F85" s="7">
        <v>14.2</v>
      </c>
      <c r="G85" s="7">
        <v>7.1</v>
      </c>
      <c r="H85" s="7">
        <v>0</v>
      </c>
      <c r="I85" s="7">
        <v>517.1</v>
      </c>
      <c r="J85" s="7">
        <v>35.5</v>
      </c>
      <c r="K85" s="7">
        <v>13.2</v>
      </c>
      <c r="L85" s="7">
        <v>434</v>
      </c>
      <c r="M85" s="7">
        <v>7.1</v>
      </c>
      <c r="N85" s="7">
        <v>1033.7</v>
      </c>
      <c r="O85" s="7">
        <v>1036</v>
      </c>
      <c r="P85" s="7">
        <v>2.3</v>
      </c>
      <c r="Q85" s="7">
        <v>0.22</v>
      </c>
    </row>
    <row r="86" spans="1:17" ht="15.75" thickBot="1">
      <c r="A86" s="6" t="s">
        <v>89</v>
      </c>
      <c r="B86" s="7">
        <v>0</v>
      </c>
      <c r="C86" s="7">
        <v>8.6</v>
      </c>
      <c r="D86" s="7">
        <v>5.6</v>
      </c>
      <c r="E86" s="7">
        <v>0</v>
      </c>
      <c r="F86" s="7">
        <v>14.2</v>
      </c>
      <c r="G86" s="7">
        <v>7.1</v>
      </c>
      <c r="H86" s="7">
        <v>0</v>
      </c>
      <c r="I86" s="7">
        <v>517.1</v>
      </c>
      <c r="J86" s="7">
        <v>17.7</v>
      </c>
      <c r="K86" s="7">
        <v>5.6</v>
      </c>
      <c r="L86" s="7">
        <v>434</v>
      </c>
      <c r="M86" s="7">
        <v>7.1</v>
      </c>
      <c r="N86" s="7">
        <v>1017</v>
      </c>
      <c r="O86" s="7">
        <v>1004</v>
      </c>
      <c r="P86" s="7">
        <v>-13</v>
      </c>
      <c r="Q86" s="7">
        <v>-1.29</v>
      </c>
    </row>
    <row r="87" spans="1:17" ht="15.75" thickBot="1">
      <c r="A87" s="6" t="s">
        <v>90</v>
      </c>
      <c r="B87" s="7">
        <v>0</v>
      </c>
      <c r="C87" s="7">
        <v>0</v>
      </c>
      <c r="D87" s="7">
        <v>0</v>
      </c>
      <c r="E87" s="7">
        <v>0</v>
      </c>
      <c r="F87" s="7">
        <v>12.7</v>
      </c>
      <c r="G87" s="7">
        <v>7.1</v>
      </c>
      <c r="H87" s="7">
        <v>33</v>
      </c>
      <c r="I87" s="7">
        <v>517.1</v>
      </c>
      <c r="J87" s="7">
        <v>35</v>
      </c>
      <c r="K87" s="7">
        <v>0</v>
      </c>
      <c r="L87" s="7">
        <v>434</v>
      </c>
      <c r="M87" s="7">
        <v>7.1</v>
      </c>
      <c r="N87" s="7">
        <v>1045.9</v>
      </c>
      <c r="O87" s="7">
        <v>1061</v>
      </c>
      <c r="P87" s="7">
        <v>15.1</v>
      </c>
      <c r="Q87" s="7">
        <v>1.42</v>
      </c>
    </row>
    <row r="88" spans="1:17" ht="15.75" thickBot="1">
      <c r="A88" s="6" t="s">
        <v>91</v>
      </c>
      <c r="B88" s="7">
        <v>0</v>
      </c>
      <c r="C88" s="7">
        <v>0</v>
      </c>
      <c r="D88" s="7">
        <v>0</v>
      </c>
      <c r="E88" s="7">
        <v>0</v>
      </c>
      <c r="F88" s="7">
        <v>14.2</v>
      </c>
      <c r="G88" s="7">
        <v>7.1</v>
      </c>
      <c r="H88" s="7">
        <v>33</v>
      </c>
      <c r="I88" s="7">
        <v>507</v>
      </c>
      <c r="J88" s="7">
        <v>35.5</v>
      </c>
      <c r="K88" s="7">
        <v>0</v>
      </c>
      <c r="L88" s="7">
        <v>434</v>
      </c>
      <c r="M88" s="7">
        <v>7.1</v>
      </c>
      <c r="N88" s="7">
        <v>1037.8</v>
      </c>
      <c r="O88" s="7">
        <v>1045</v>
      </c>
      <c r="P88" s="7">
        <v>7.2</v>
      </c>
      <c r="Q88" s="7">
        <v>0.69</v>
      </c>
    </row>
    <row r="89" spans="1:17" ht="15.75" thickBot="1">
      <c r="A89" s="6" t="s">
        <v>92</v>
      </c>
      <c r="B89" s="7">
        <v>0</v>
      </c>
      <c r="C89" s="7">
        <v>0</v>
      </c>
      <c r="D89" s="7">
        <v>0</v>
      </c>
      <c r="E89" s="7">
        <v>0</v>
      </c>
      <c r="F89" s="7">
        <v>0</v>
      </c>
      <c r="G89" s="7">
        <v>7.1</v>
      </c>
      <c r="H89" s="7">
        <v>33</v>
      </c>
      <c r="I89" s="7">
        <v>517.1</v>
      </c>
      <c r="J89" s="7">
        <v>35</v>
      </c>
      <c r="K89" s="7">
        <v>5.6</v>
      </c>
      <c r="L89" s="7">
        <v>434</v>
      </c>
      <c r="M89" s="7">
        <v>7.1</v>
      </c>
      <c r="N89" s="7">
        <v>1038.8</v>
      </c>
      <c r="O89" s="7">
        <v>1047</v>
      </c>
      <c r="P89" s="7">
        <v>8.2</v>
      </c>
      <c r="Q89" s="7">
        <v>0.78</v>
      </c>
    </row>
    <row r="90" spans="1:17" ht="15.75" thickBot="1">
      <c r="A90" s="6" t="s">
        <v>93</v>
      </c>
      <c r="B90" s="7">
        <v>0</v>
      </c>
      <c r="C90" s="7">
        <v>8.6</v>
      </c>
      <c r="D90" s="7">
        <v>5.6</v>
      </c>
      <c r="E90" s="7">
        <v>0</v>
      </c>
      <c r="F90" s="7">
        <v>14.2</v>
      </c>
      <c r="G90" s="7">
        <v>7.1</v>
      </c>
      <c r="H90" s="7">
        <v>6.6</v>
      </c>
      <c r="I90" s="7">
        <v>517.1</v>
      </c>
      <c r="J90" s="7">
        <v>35</v>
      </c>
      <c r="K90" s="7">
        <v>13.2</v>
      </c>
      <c r="L90" s="7">
        <v>434</v>
      </c>
      <c r="M90" s="7">
        <v>7.1</v>
      </c>
      <c r="N90" s="7">
        <v>1048.4</v>
      </c>
      <c r="O90" s="7">
        <v>1065</v>
      </c>
      <c r="P90" s="7">
        <v>16.6</v>
      </c>
      <c r="Q90" s="7">
        <v>1.56</v>
      </c>
    </row>
    <row r="91" spans="1:17" ht="15.75" thickBot="1">
      <c r="A91" s="6" t="s">
        <v>94</v>
      </c>
      <c r="B91" s="7">
        <v>0</v>
      </c>
      <c r="C91" s="7">
        <v>0</v>
      </c>
      <c r="D91" s="7">
        <v>5.6</v>
      </c>
      <c r="E91" s="7">
        <v>0</v>
      </c>
      <c r="F91" s="7">
        <v>47.7</v>
      </c>
      <c r="G91" s="7">
        <v>7.1</v>
      </c>
      <c r="H91" s="7">
        <v>0</v>
      </c>
      <c r="I91" s="7">
        <v>517.1</v>
      </c>
      <c r="J91" s="7">
        <v>35.5</v>
      </c>
      <c r="K91" s="7">
        <v>0</v>
      </c>
      <c r="L91" s="7">
        <v>434</v>
      </c>
      <c r="M91" s="7">
        <v>7.1</v>
      </c>
      <c r="N91" s="7">
        <v>1054</v>
      </c>
      <c r="O91" s="7">
        <v>1038</v>
      </c>
      <c r="P91" s="7">
        <v>-16</v>
      </c>
      <c r="Q91" s="7">
        <v>-1.54</v>
      </c>
    </row>
    <row r="92" spans="1:17" ht="15.75" thickBot="1">
      <c r="A92" s="6" t="s">
        <v>95</v>
      </c>
      <c r="B92" s="7">
        <v>0</v>
      </c>
      <c r="C92" s="7">
        <v>0</v>
      </c>
      <c r="D92" s="7">
        <v>5.6</v>
      </c>
      <c r="E92" s="7">
        <v>0</v>
      </c>
      <c r="F92" s="7">
        <v>14.2</v>
      </c>
      <c r="G92" s="7">
        <v>7.1</v>
      </c>
      <c r="H92" s="7">
        <v>33</v>
      </c>
      <c r="I92" s="7">
        <v>507</v>
      </c>
      <c r="J92" s="7">
        <v>0</v>
      </c>
      <c r="K92" s="7">
        <v>13.2</v>
      </c>
      <c r="L92" s="7">
        <v>434</v>
      </c>
      <c r="M92" s="7">
        <v>7.1</v>
      </c>
      <c r="N92" s="7">
        <v>1021.1</v>
      </c>
      <c r="O92" s="7">
        <v>1012</v>
      </c>
      <c r="P92" s="7">
        <v>-9.1</v>
      </c>
      <c r="Q92" s="7">
        <v>-0.9</v>
      </c>
    </row>
    <row r="93" spans="1:17" ht="15.75" thickBot="1">
      <c r="A93" s="6" t="s">
        <v>96</v>
      </c>
      <c r="B93" s="7">
        <v>0</v>
      </c>
      <c r="C93" s="7">
        <v>0</v>
      </c>
      <c r="D93" s="7">
        <v>5.6</v>
      </c>
      <c r="E93" s="7">
        <v>0</v>
      </c>
      <c r="F93" s="7">
        <v>14.2</v>
      </c>
      <c r="G93" s="7">
        <v>7.1</v>
      </c>
      <c r="H93" s="7">
        <v>6.6</v>
      </c>
      <c r="I93" s="7">
        <v>517.1</v>
      </c>
      <c r="J93" s="7">
        <v>35.5</v>
      </c>
      <c r="K93" s="7">
        <v>0</v>
      </c>
      <c r="L93" s="7">
        <v>434</v>
      </c>
      <c r="M93" s="7">
        <v>7.1</v>
      </c>
      <c r="N93" s="7">
        <v>1027.2</v>
      </c>
      <c r="O93" s="7">
        <v>1023</v>
      </c>
      <c r="P93" s="7">
        <v>-4.2</v>
      </c>
      <c r="Q93" s="7">
        <v>-0.41</v>
      </c>
    </row>
    <row r="94" ht="15.75" thickBot="1"/>
    <row r="95" spans="1:2" ht="15.75" thickBot="1">
      <c r="A95" s="8" t="s">
        <v>148</v>
      </c>
      <c r="B95" s="9">
        <v>1172.7</v>
      </c>
    </row>
    <row r="96" spans="1:2" ht="21.75" thickBot="1">
      <c r="A96" s="8" t="s">
        <v>149</v>
      </c>
      <c r="B96" s="9">
        <v>407.1</v>
      </c>
    </row>
    <row r="97" spans="1:2" ht="21.75" thickBot="1">
      <c r="A97" s="8" t="s">
        <v>150</v>
      </c>
      <c r="B97" s="9">
        <v>20902.8</v>
      </c>
    </row>
    <row r="98" spans="1:2" ht="21.75" thickBot="1">
      <c r="A98" s="8" t="s">
        <v>151</v>
      </c>
      <c r="B98" s="9">
        <v>20903</v>
      </c>
    </row>
    <row r="99" spans="1:2" ht="32.25" thickBot="1">
      <c r="A99" s="8" t="s">
        <v>152</v>
      </c>
      <c r="B99" s="9">
        <v>-0.2</v>
      </c>
    </row>
    <row r="100" spans="1:2" ht="32.25" thickBot="1">
      <c r="A100" s="8" t="s">
        <v>153</v>
      </c>
      <c r="B100" s="9"/>
    </row>
    <row r="101" spans="1:2" ht="32.25" thickBot="1">
      <c r="A101" s="8" t="s">
        <v>154</v>
      </c>
      <c r="B101" s="9"/>
    </row>
    <row r="102" spans="1:2" ht="21.75" thickBot="1">
      <c r="A102" s="8" t="s">
        <v>155</v>
      </c>
      <c r="B102" s="9">
        <v>0</v>
      </c>
    </row>
    <row r="104" ht="15">
      <c r="A104" s="10" t="s">
        <v>156</v>
      </c>
    </row>
    <row r="106" ht="15">
      <c r="A106" s="11" t="s">
        <v>157</v>
      </c>
    </row>
    <row r="107" ht="15">
      <c r="A107" s="11" t="s">
        <v>183</v>
      </c>
    </row>
  </sheetData>
  <sheetProtection/>
  <hyperlinks>
    <hyperlink ref="A104" r:id="rId1" display="http://miau.gau.hu/myx-free/coco/test/265527920150212213212.html"/>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SZIE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pl12</dc:creator>
  <cp:keywords/>
  <dc:description/>
  <cp:lastModifiedBy>pl12</cp:lastModifiedBy>
  <dcterms:created xsi:type="dcterms:W3CDTF">2015-02-12T13:22:14Z</dcterms:created>
  <dcterms:modified xsi:type="dcterms:W3CDTF">2015-02-12T20:36:03Z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