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5" windowWidth="14355" windowHeight="7995" activeTab="3"/>
  </bookViews>
  <sheets>
    <sheet name="human" sheetId="3" r:id="rId1"/>
    <sheet name="myx" sheetId="4" r:id="rId2"/>
    <sheet name="alternativak" sheetId="5" r:id="rId3"/>
    <sheet name="info" sheetId="6" r:id="rId4"/>
    <sheet name="feladat1" sheetId="8" r:id="rId5"/>
    <sheet name="feladat2" sheetId="7" r:id="rId6"/>
  </sheets>
  <calcPr calcId="145621"/>
</workbook>
</file>

<file path=xl/calcChain.xml><?xml version="1.0" encoding="utf-8"?>
<calcChain xmlns="http://schemas.openxmlformats.org/spreadsheetml/2006/main">
  <c r="I11" i="5" l="1"/>
  <c r="G11" i="5"/>
  <c r="F4" i="5" l="1"/>
  <c r="F5" i="5"/>
  <c r="F6" i="5"/>
  <c r="F7" i="5"/>
  <c r="F8" i="5"/>
  <c r="F9" i="5"/>
  <c r="F10" i="5"/>
  <c r="F3" i="5"/>
  <c r="E4" i="5"/>
  <c r="G4" i="5" s="1"/>
  <c r="E5" i="5"/>
  <c r="G5" i="5" s="1"/>
  <c r="E6" i="5"/>
  <c r="G6" i="5" s="1"/>
  <c r="E7" i="5"/>
  <c r="G7" i="5" s="1"/>
  <c r="E8" i="5"/>
  <c r="G8" i="5" s="1"/>
  <c r="E9" i="5"/>
  <c r="G9" i="5" s="1"/>
  <c r="E10" i="5"/>
  <c r="G10" i="5" s="1"/>
  <c r="E3" i="5"/>
  <c r="P13" i="4"/>
  <c r="P12" i="4"/>
  <c r="P11" i="4"/>
  <c r="P10" i="4"/>
  <c r="P9" i="4"/>
  <c r="P8" i="4"/>
  <c r="P7" i="4"/>
  <c r="P6" i="4"/>
  <c r="Q4" i="3"/>
  <c r="Q5" i="3"/>
  <c r="Q6" i="3"/>
  <c r="Q7" i="3"/>
  <c r="Q8" i="3"/>
  <c r="Q9" i="3"/>
  <c r="Q10" i="3"/>
  <c r="Q3" i="3"/>
  <c r="P10" i="3"/>
  <c r="P9" i="3"/>
  <c r="P8" i="3"/>
  <c r="P7" i="3"/>
  <c r="P6" i="3"/>
  <c r="P5" i="3"/>
  <c r="P4" i="3"/>
  <c r="P3" i="3"/>
  <c r="A37" i="4"/>
  <c r="A92" i="4" s="1"/>
  <c r="A38" i="4"/>
  <c r="A93" i="4" s="1"/>
  <c r="A39" i="4"/>
  <c r="A94" i="4" s="1"/>
  <c r="A40" i="4"/>
  <c r="A95" i="4" s="1"/>
  <c r="A41" i="4"/>
  <c r="A96" i="4" s="1"/>
  <c r="A42" i="4"/>
  <c r="A97" i="4" s="1"/>
  <c r="A43" i="4"/>
  <c r="A98" i="4" s="1"/>
  <c r="A36" i="4"/>
  <c r="A91" i="4" s="1"/>
  <c r="I22" i="3"/>
  <c r="I21" i="3"/>
  <c r="I20" i="3"/>
  <c r="I19" i="3"/>
  <c r="I18" i="3"/>
  <c r="I17" i="3"/>
  <c r="I16" i="3"/>
  <c r="I15" i="3"/>
  <c r="I14" i="3"/>
  <c r="H22" i="3"/>
  <c r="H21" i="3"/>
  <c r="H20" i="3"/>
  <c r="H19" i="3"/>
  <c r="H18" i="3"/>
  <c r="H17" i="3"/>
  <c r="H16" i="3"/>
  <c r="H15" i="3"/>
  <c r="H14" i="3"/>
  <c r="G14" i="3"/>
  <c r="F14" i="3"/>
  <c r="J22" i="3"/>
  <c r="J21" i="3"/>
  <c r="J20" i="3"/>
  <c r="J19" i="3"/>
  <c r="J18" i="3"/>
  <c r="J17" i="3"/>
  <c r="J16" i="3"/>
  <c r="J15" i="3"/>
  <c r="J14" i="3"/>
  <c r="E22" i="3"/>
  <c r="E21" i="3"/>
  <c r="E20" i="3"/>
  <c r="E19" i="3"/>
  <c r="E18" i="3"/>
  <c r="E17" i="3"/>
  <c r="E16" i="3"/>
  <c r="E15" i="3"/>
  <c r="O4" i="3"/>
  <c r="O5" i="3"/>
  <c r="O6" i="3"/>
  <c r="O7" i="3"/>
  <c r="O8" i="3"/>
  <c r="O9" i="3"/>
  <c r="O10" i="3"/>
  <c r="O3" i="3"/>
  <c r="N12" i="3"/>
  <c r="M12" i="3"/>
  <c r="L12" i="3"/>
  <c r="K12" i="3"/>
  <c r="F3" i="3"/>
  <c r="H3" i="5" l="1"/>
  <c r="A144" i="4"/>
  <c r="H9" i="5"/>
  <c r="A150" i="4"/>
  <c r="H7" i="5"/>
  <c r="A148" i="4"/>
  <c r="H5" i="5"/>
  <c r="A146" i="4"/>
  <c r="I7" i="5"/>
  <c r="A151" i="4"/>
  <c r="H10" i="5"/>
  <c r="A149" i="4"/>
  <c r="H8" i="5"/>
  <c r="A147" i="4"/>
  <c r="H6" i="5"/>
  <c r="A145" i="4"/>
  <c r="H4" i="5"/>
  <c r="I8" i="5"/>
  <c r="I4" i="5"/>
  <c r="G3" i="5"/>
  <c r="I3" i="5" s="1"/>
  <c r="I6" i="5" l="1"/>
  <c r="I10" i="5"/>
  <c r="I5" i="5"/>
  <c r="C11" i="5" s="1"/>
  <c r="I9" i="5"/>
  <c r="F11" i="5" s="1"/>
  <c r="E11" i="5" l="1"/>
  <c r="B11" i="5"/>
  <c r="D11" i="5"/>
  <c r="A11" i="5"/>
</calcChain>
</file>

<file path=xl/sharedStrings.xml><?xml version="1.0" encoding="utf-8"?>
<sst xmlns="http://schemas.openxmlformats.org/spreadsheetml/2006/main" count="360" uniqueCount="123">
  <si>
    <t>szórás</t>
  </si>
  <si>
    <t>irány</t>
  </si>
  <si>
    <t>Azonosító:</t>
  </si>
  <si>
    <t>Objektumok:</t>
  </si>
  <si>
    <t>Attribútumok:</t>
  </si>
  <si>
    <t>Lepcsők:</t>
  </si>
  <si>
    <t>Eltolás:</t>
  </si>
  <si>
    <t>Leírás:</t>
  </si>
  <si>
    <t>Rangsor</t>
  </si>
  <si>
    <t>X(A1)</t>
  </si>
  <si>
    <t>X(A2)</t>
  </si>
  <si>
    <t>X(A3)</t>
  </si>
  <si>
    <t>X(A4)</t>
  </si>
  <si>
    <t>Y(A5)</t>
  </si>
  <si>
    <t>O1</t>
  </si>
  <si>
    <t>O2</t>
  </si>
  <si>
    <t>O3</t>
  </si>
  <si>
    <t>O4</t>
  </si>
  <si>
    <t>O5</t>
  </si>
  <si>
    <t>Lépcsők(1)</t>
  </si>
  <si>
    <t>S1</t>
  </si>
  <si>
    <t>S2</t>
  </si>
  <si>
    <t>S3</t>
  </si>
  <si>
    <t>S4</t>
  </si>
  <si>
    <t>S5</t>
  </si>
  <si>
    <t>(0+0)/(2)=0</t>
  </si>
  <si>
    <t>Lépcsők(2)</t>
  </si>
  <si>
    <t>Becslés</t>
  </si>
  <si>
    <t>Tény+0</t>
  </si>
  <si>
    <t>Delta</t>
  </si>
  <si>
    <t>Delta/Tény</t>
  </si>
  <si>
    <t>S1 összeg:</t>
  </si>
  <si>
    <t>Becslés összeg:</t>
  </si>
  <si>
    <t>Tény összeg:</t>
  </si>
  <si>
    <t>Tény-becslés eltérés:</t>
  </si>
  <si>
    <t>Tény négyzetösszeg:</t>
  </si>
  <si>
    <t>Becslés négyzetösszeg:</t>
  </si>
  <si>
    <t>Négyzetösszeg hiba:</t>
  </si>
  <si>
    <t>Open url</t>
  </si>
  <si>
    <t>id</t>
  </si>
  <si>
    <t>protézis</t>
  </si>
  <si>
    <t>testi hiba</t>
  </si>
  <si>
    <t>szív</t>
  </si>
  <si>
    <t>rák</t>
  </si>
  <si>
    <t>felújítás</t>
  </si>
  <si>
    <t>lobby</t>
  </si>
  <si>
    <t>műszer</t>
  </si>
  <si>
    <t>szűrőprogram</t>
  </si>
  <si>
    <t>megn.</t>
  </si>
  <si>
    <t>ár (eFt)</t>
  </si>
  <si>
    <t>várható élettartam (hó) kezelés nélkül</t>
  </si>
  <si>
    <t>várható élettartam (hó) kezeléssel</t>
  </si>
  <si>
    <t>csoport</t>
  </si>
  <si>
    <t>egyéb</t>
  </si>
  <si>
    <t>ém</t>
  </si>
  <si>
    <t>str</t>
  </si>
  <si>
    <t>prioritas csb</t>
  </si>
  <si>
    <t>tuti</t>
  </si>
  <si>
    <t>prior2</t>
  </si>
  <si>
    <t>max!</t>
  </si>
  <si>
    <t>érintettek száma</t>
  </si>
  <si>
    <t>sok</t>
  </si>
  <si>
    <t>több</t>
  </si>
  <si>
    <t>csoport prioritás (alternativa)</t>
  </si>
  <si>
    <t>1.sz.</t>
  </si>
  <si>
    <t>ösztönös</t>
  </si>
  <si>
    <t>2.sz.</t>
  </si>
  <si>
    <t>preventív+ém</t>
  </si>
  <si>
    <t>3. sz.</t>
  </si>
  <si>
    <t>4.sz.</t>
  </si>
  <si>
    <t>tömegek</t>
  </si>
  <si>
    <t>COCO STD: 5672648</t>
  </si>
  <si>
    <t>O6</t>
  </si>
  <si>
    <t>O7</t>
  </si>
  <si>
    <t>O8</t>
  </si>
  <si>
    <t>(2375+2375)/(2)=2375</t>
  </si>
  <si>
    <t>S6</t>
  </si>
  <si>
    <t>S7</t>
  </si>
  <si>
    <t>S8</t>
  </si>
  <si>
    <t>COCO:STD</t>
  </si>
  <si>
    <t>S8 összeg:</t>
  </si>
  <si>
    <t>(2770,8+2770,8)/(2)=2770,85</t>
  </si>
  <si>
    <t>(3166,7+1880,2)/(2)=2523,45</t>
  </si>
  <si>
    <t>(3661,5+9994,8)/(2)=6828,15</t>
  </si>
  <si>
    <t>(1880,2+1880,2)/(2)=1880,2</t>
  </si>
  <si>
    <t>(494,8+2869,8)/(2)=1682,3</t>
  </si>
  <si>
    <t>(0+2869,8)/(2)=1434,9</t>
  </si>
  <si>
    <t>COCO STD: 9255003</t>
  </si>
  <si>
    <t>Y(A4)</t>
  </si>
  <si>
    <t>(5523,7+3484,2)/(2)=4503,9</t>
  </si>
  <si>
    <t>(2039,5+0)/(2)=1019,75</t>
  </si>
  <si>
    <t>(2719,4+12237,1)/(2)=7478,2</t>
  </si>
  <si>
    <t>(4418,9+2379,4)/(2)=3399,2</t>
  </si>
  <si>
    <t>(1614,6+12237,1)/(2)=6925,85</t>
  </si>
  <si>
    <t>(0+2039,5)/(2)=1019,75</t>
  </si>
  <si>
    <t>átlag</t>
  </si>
  <si>
    <t>átl_rank</t>
  </si>
  <si>
    <t>human</t>
  </si>
  <si>
    <t>COCO STD: 1977946</t>
  </si>
  <si>
    <t>(5225,3+1132,1)/(2)=3178,7</t>
  </si>
  <si>
    <t>(2090,1+0)/(2)=1045,05</t>
  </si>
  <si>
    <t>(2786,8+8012,1)/(2)=5399,45</t>
  </si>
  <si>
    <t>(435,4+4528,6)/(2)=2482</t>
  </si>
  <si>
    <t>(4093,1+0)/(2)=2046,55</t>
  </si>
  <si>
    <t>(1219,2+8012,1)/(2)=4615,65</t>
  </si>
  <si>
    <t>(0+2090,1)/(2)=1045,05</t>
  </si>
  <si>
    <r>
      <t>Maximális memória használat: </t>
    </r>
    <r>
      <rPr>
        <b/>
        <sz val="9"/>
        <color rgb="FF333333"/>
        <rFont val="Verdana"/>
        <family val="2"/>
        <charset val="238"/>
      </rPr>
      <t>1,36 Mb</t>
    </r>
  </si>
  <si>
    <r>
      <t>A futtatás időtartama: </t>
    </r>
    <r>
      <rPr>
        <b/>
        <sz val="9"/>
        <color rgb="FF333333"/>
        <rFont val="Verdana"/>
        <family val="2"/>
        <charset val="238"/>
      </rPr>
      <t>0,12 mp (0 p)</t>
    </r>
  </si>
  <si>
    <t>a</t>
  </si>
  <si>
    <t>b</t>
  </si>
  <si>
    <t>Emberi és gépi döntés-előkészítés összevetése</t>
  </si>
  <si>
    <t>Pitlik László</t>
  </si>
  <si>
    <t>A dokumentum egy tanfolyam keretében keletkezett esettanulmány.</t>
  </si>
  <si>
    <t>A Hallgatóság feladata = vö. feladat1 és feladat2 munkalap</t>
  </si>
  <si>
    <t>A human munkalap a tanfolyamon résztvevők gondolatainak megoldási alternatíváit mutatja be.</t>
  </si>
  <si>
    <t>myx</t>
  </si>
  <si>
    <t>átlag sorszám</t>
  </si>
  <si>
    <t>opciólista</t>
  </si>
  <si>
    <t>korreláció</t>
  </si>
  <si>
    <t>A myx munkalap az antidiszkrimantív robot-szakértői megoldásokat tartalmazza.</t>
  </si>
  <si>
    <t>Az alternativak munkalapon az összes megoldás és egy fajta mindent átlagoló megoldás korrelációi olvashatók le…</t>
  </si>
  <si>
    <t>A robotmegoldások távolabb állnak átlagosan a mindent figyelembe vevő eredménytől, mint a humán megoldások átlaga, s az egyik robotmegoldás korrelál legkevésbé a demokratikus megoldással…</t>
  </si>
  <si>
    <t>Vagyis a helyes döntés nem demokratikus  kérdés…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</si>
</sst>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7" formatCode="0.0"/>
  </numFmts>
  <fonts count="12" x14ac:knownFonts="1">
    <font>
      <sz val="11"/>
      <color theme="1"/>
      <name val="Calibri"/>
      <family val="2"/>
      <charset val="238"/>
      <scheme val="minor"/>
    </font>
    <font>
      <b/>
      <sz val="7"/>
      <color rgb="FFFFFFFF"/>
      <name val="Verdana"/>
      <family val="2"/>
      <charset val="238"/>
    </font>
    <font>
      <sz val="7"/>
      <color rgb="FF333333"/>
      <name val="Verdana"/>
      <family val="2"/>
      <charset val="238"/>
    </font>
    <font>
      <sz val="9"/>
      <color rgb="FF333333"/>
      <name val="Verdana"/>
      <family val="2"/>
      <charset val="238"/>
    </font>
    <font>
      <b/>
      <sz val="9"/>
      <color rgb="FF333333"/>
      <name val="Verdana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2"/>
      <color theme="1"/>
      <name val="Times New Roman"/>
      <family val="1"/>
      <charset val="238"/>
    </font>
    <font>
      <b/>
      <sz val="8.5"/>
      <color rgb="FF000000"/>
      <name val="Verdana"/>
      <family val="2"/>
      <charset val="238"/>
    </font>
    <font>
      <sz val="8.5"/>
      <color rgb="FF000000"/>
      <name val="Verdana"/>
      <family val="2"/>
      <charset val="238"/>
    </font>
    <font>
      <sz val="11"/>
      <color rgb="FF333333"/>
      <name val="Verdana"/>
      <family val="2"/>
      <charset val="238"/>
    </font>
    <font>
      <sz val="7"/>
      <color rgb="FFFF0000"/>
      <name val="Verdana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rgb="FF33333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666666"/>
      </left>
      <right style="medium">
        <color rgb="FF666666"/>
      </right>
      <top style="medium">
        <color rgb="FF666666"/>
      </top>
      <bottom style="medium">
        <color rgb="FF666666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20">
    <xf numFmtId="0" fontId="0" fillId="0" borderId="0" xfId="0"/>
    <xf numFmtId="0" fontId="0" fillId="0" borderId="0" xfId="0" applyAlignment="1">
      <alignment wrapText="1"/>
    </xf>
    <xf numFmtId="0" fontId="1" fillId="2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0" fillId="4" borderId="0" xfId="0" applyFill="1"/>
    <xf numFmtId="0" fontId="0" fillId="4" borderId="0" xfId="0" applyFill="1" applyAlignment="1">
      <alignment wrapText="1"/>
    </xf>
    <xf numFmtId="0" fontId="0" fillId="5" borderId="0" xfId="0" applyFill="1"/>
    <xf numFmtId="0" fontId="6" fillId="0" borderId="0" xfId="0" applyFont="1"/>
    <xf numFmtId="2" fontId="0" fillId="0" borderId="0" xfId="0" applyNumberFormat="1"/>
    <xf numFmtId="0" fontId="8" fillId="0" borderId="0" xfId="0" applyFont="1" applyAlignment="1">
      <alignment horizontal="right" vertical="center" wrapText="1"/>
    </xf>
    <xf numFmtId="0" fontId="9" fillId="0" borderId="0" xfId="0" applyFont="1" applyAlignment="1">
      <alignment vertical="center" wrapText="1"/>
    </xf>
    <xf numFmtId="0" fontId="7" fillId="0" borderId="0" xfId="0" applyFont="1" applyAlignment="1">
      <alignment vertical="center"/>
    </xf>
    <xf numFmtId="0" fontId="1" fillId="2" borderId="1" xfId="0" applyFont="1" applyFill="1" applyBorder="1" applyAlignment="1">
      <alignment vertical="center" wrapText="1"/>
    </xf>
    <xf numFmtId="0" fontId="10" fillId="3" borderId="2" xfId="0" applyFont="1" applyFill="1" applyBorder="1" applyAlignment="1">
      <alignment horizontal="center" vertical="center" wrapText="1"/>
    </xf>
    <xf numFmtId="0" fontId="0" fillId="3" borderId="2" xfId="0" applyFill="1" applyBorder="1" applyAlignment="1">
      <alignment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justify" vertical="center"/>
    </xf>
    <xf numFmtId="0" fontId="5" fillId="0" borderId="0" xfId="1" applyAlignment="1">
      <alignment horizontal="justify" vertical="center"/>
    </xf>
    <xf numFmtId="0" fontId="3" fillId="0" borderId="0" xfId="0" applyFont="1" applyAlignment="1">
      <alignment horizontal="justify" vertical="center"/>
    </xf>
    <xf numFmtId="167" fontId="0" fillId="0" borderId="0" xfId="0" applyNumberFormat="1"/>
  </cellXfs>
  <cellStyles count="2">
    <cellStyle name="Hivatkozás" xfId="1" builtinId="8"/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340877</xdr:colOff>
      <xdr:row>116</xdr:row>
      <xdr:rowOff>168668</xdr:rowOff>
    </xdr:to>
    <xdr:pic>
      <xdr:nvPicPr>
        <xdr:cNvPr id="2" name="Kép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90477" cy="222666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340877</xdr:colOff>
      <xdr:row>116</xdr:row>
      <xdr:rowOff>168668</xdr:rowOff>
    </xdr:to>
    <xdr:pic>
      <xdr:nvPicPr>
        <xdr:cNvPr id="2" name="Kép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90477" cy="222666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miau.gau.hu/myx-free/coco/test/197794620151203094425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"/>
  <sheetViews>
    <sheetView zoomScale="80" zoomScaleNormal="80" workbookViewId="0"/>
  </sheetViews>
  <sheetFormatPr defaultRowHeight="15" x14ac:dyDescent="0.25"/>
  <cols>
    <col min="1" max="1" width="2.7109375" bestFit="1" customWidth="1"/>
    <col min="2" max="2" width="4.5703125" customWidth="1"/>
    <col min="3" max="3" width="7.140625" customWidth="1"/>
    <col min="4" max="4" width="10.7109375" customWidth="1"/>
    <col min="5" max="5" width="13.28515625" bestFit="1" customWidth="1"/>
    <col min="8" max="8" width="10.28515625" bestFit="1" customWidth="1"/>
  </cols>
  <sheetData>
    <row r="1" spans="1:17" x14ac:dyDescent="0.25">
      <c r="E1" t="s">
        <v>1</v>
      </c>
      <c r="G1">
        <v>1</v>
      </c>
      <c r="H1">
        <v>0</v>
      </c>
      <c r="I1">
        <v>0</v>
      </c>
      <c r="K1" t="s">
        <v>64</v>
      </c>
      <c r="L1" t="s">
        <v>66</v>
      </c>
      <c r="M1" t="s">
        <v>68</v>
      </c>
      <c r="N1" t="s">
        <v>69</v>
      </c>
      <c r="O1">
        <v>1</v>
      </c>
    </row>
    <row r="2" spans="1:17" ht="75" x14ac:dyDescent="0.25">
      <c r="A2" t="s">
        <v>39</v>
      </c>
      <c r="B2" s="1" t="s">
        <v>58</v>
      </c>
      <c r="C2" s="1" t="s">
        <v>56</v>
      </c>
      <c r="D2" t="s">
        <v>52</v>
      </c>
      <c r="E2" t="s">
        <v>48</v>
      </c>
      <c r="F2" t="s">
        <v>49</v>
      </c>
      <c r="G2" s="1" t="s">
        <v>50</v>
      </c>
      <c r="H2" s="1" t="s">
        <v>51</v>
      </c>
      <c r="I2" s="5" t="s">
        <v>60</v>
      </c>
      <c r="J2" s="1" t="s">
        <v>63</v>
      </c>
      <c r="K2" s="1" t="s">
        <v>65</v>
      </c>
      <c r="L2" s="1" t="s">
        <v>65</v>
      </c>
      <c r="M2" s="1" t="s">
        <v>65</v>
      </c>
      <c r="N2" s="1" t="s">
        <v>65</v>
      </c>
      <c r="O2" s="1" t="s">
        <v>0</v>
      </c>
      <c r="P2" s="1" t="s">
        <v>95</v>
      </c>
      <c r="Q2" s="1" t="s">
        <v>96</v>
      </c>
    </row>
    <row r="3" spans="1:17" x14ac:dyDescent="0.25">
      <c r="A3">
        <v>1</v>
      </c>
      <c r="C3">
        <v>1</v>
      </c>
      <c r="D3" t="s">
        <v>53</v>
      </c>
      <c r="E3" t="s">
        <v>40</v>
      </c>
      <c r="F3">
        <f>18*800</f>
        <v>14400</v>
      </c>
      <c r="G3" t="s">
        <v>61</v>
      </c>
      <c r="H3" t="s">
        <v>62</v>
      </c>
      <c r="I3" s="6">
        <v>18</v>
      </c>
      <c r="J3">
        <v>0</v>
      </c>
      <c r="K3">
        <v>6</v>
      </c>
      <c r="L3">
        <v>6</v>
      </c>
      <c r="M3">
        <v>4</v>
      </c>
      <c r="N3">
        <v>5</v>
      </c>
      <c r="O3" s="8">
        <f>STDEV(K3:N3)</f>
        <v>0.9574271077563381</v>
      </c>
      <c r="P3">
        <f>AVERAGE(K3:N3)</f>
        <v>5.25</v>
      </c>
      <c r="Q3">
        <f>RANK(P3,P$3:P$10,1)</f>
        <v>5</v>
      </c>
    </row>
    <row r="4" spans="1:17" x14ac:dyDescent="0.25">
      <c r="A4">
        <v>2</v>
      </c>
      <c r="C4">
        <v>2</v>
      </c>
      <c r="D4" t="s">
        <v>53</v>
      </c>
      <c r="E4" t="s">
        <v>41</v>
      </c>
      <c r="F4">
        <v>2400</v>
      </c>
      <c r="G4" t="s">
        <v>61</v>
      </c>
      <c r="H4" t="s">
        <v>62</v>
      </c>
      <c r="I4" s="6">
        <v>1</v>
      </c>
      <c r="J4">
        <v>0</v>
      </c>
      <c r="K4" s="7">
        <v>3</v>
      </c>
      <c r="L4">
        <v>8</v>
      </c>
      <c r="M4">
        <v>7</v>
      </c>
      <c r="N4">
        <v>7</v>
      </c>
      <c r="O4" s="8">
        <f t="shared" ref="O4:O10" si="0">STDEV(K4:N4)</f>
        <v>2.2173557826083452</v>
      </c>
      <c r="P4">
        <f t="shared" ref="P4:P10" si="1">AVERAGE(K4:N4)</f>
        <v>6.25</v>
      </c>
      <c r="Q4">
        <f t="shared" ref="Q4:Q10" si="2">RANK(P4,P$3:P$10,1)</f>
        <v>7</v>
      </c>
    </row>
    <row r="5" spans="1:17" x14ac:dyDescent="0.25">
      <c r="A5">
        <v>3</v>
      </c>
      <c r="C5">
        <v>2</v>
      </c>
      <c r="D5" t="s">
        <v>54</v>
      </c>
      <c r="E5" t="s">
        <v>42</v>
      </c>
      <c r="F5">
        <v>5200</v>
      </c>
      <c r="G5">
        <v>12</v>
      </c>
      <c r="H5">
        <v>84</v>
      </c>
      <c r="I5" s="6">
        <v>1</v>
      </c>
      <c r="J5">
        <v>0</v>
      </c>
      <c r="K5">
        <v>4</v>
      </c>
      <c r="L5" s="7">
        <v>1</v>
      </c>
      <c r="M5" s="7">
        <v>1</v>
      </c>
      <c r="N5">
        <v>6</v>
      </c>
      <c r="O5" s="8">
        <f t="shared" si="0"/>
        <v>2.4494897427831779</v>
      </c>
      <c r="P5">
        <f t="shared" si="1"/>
        <v>3</v>
      </c>
      <c r="Q5">
        <f t="shared" si="2"/>
        <v>3</v>
      </c>
    </row>
    <row r="6" spans="1:17" x14ac:dyDescent="0.25">
      <c r="A6">
        <v>4</v>
      </c>
      <c r="C6">
        <v>1</v>
      </c>
      <c r="D6" t="s">
        <v>54</v>
      </c>
      <c r="E6" t="s">
        <v>43</v>
      </c>
      <c r="F6">
        <v>6500</v>
      </c>
      <c r="G6">
        <v>5</v>
      </c>
      <c r="H6">
        <v>72</v>
      </c>
      <c r="I6" s="6">
        <v>1</v>
      </c>
      <c r="J6">
        <v>0</v>
      </c>
      <c r="K6" s="7">
        <v>2</v>
      </c>
      <c r="L6">
        <v>3</v>
      </c>
      <c r="M6">
        <v>3</v>
      </c>
      <c r="N6">
        <v>3</v>
      </c>
      <c r="O6" s="8">
        <f t="shared" si="0"/>
        <v>0.5</v>
      </c>
      <c r="P6">
        <f t="shared" si="1"/>
        <v>2.75</v>
      </c>
      <c r="Q6">
        <f t="shared" si="2"/>
        <v>2</v>
      </c>
    </row>
    <row r="7" spans="1:17" x14ac:dyDescent="0.25">
      <c r="A7">
        <v>5</v>
      </c>
      <c r="B7" s="4">
        <v>4</v>
      </c>
      <c r="C7" s="4">
        <v>4</v>
      </c>
      <c r="D7" t="s">
        <v>55</v>
      </c>
      <c r="E7" t="s">
        <v>44</v>
      </c>
      <c r="F7">
        <v>4300</v>
      </c>
      <c r="G7" t="s">
        <v>61</v>
      </c>
      <c r="H7" t="s">
        <v>62</v>
      </c>
      <c r="I7" s="4">
        <v>18</v>
      </c>
      <c r="J7">
        <v>0</v>
      </c>
      <c r="K7">
        <v>7</v>
      </c>
      <c r="L7">
        <v>7</v>
      </c>
      <c r="M7">
        <v>5</v>
      </c>
      <c r="N7" s="7">
        <v>2</v>
      </c>
      <c r="O7" s="8">
        <f t="shared" si="0"/>
        <v>2.3629078131263039</v>
      </c>
      <c r="P7">
        <f t="shared" si="1"/>
        <v>5.25</v>
      </c>
      <c r="Q7">
        <f t="shared" si="2"/>
        <v>5</v>
      </c>
    </row>
    <row r="8" spans="1:17" x14ac:dyDescent="0.25">
      <c r="A8">
        <v>6</v>
      </c>
      <c r="B8" s="4">
        <v>2</v>
      </c>
      <c r="C8" s="4">
        <v>1</v>
      </c>
      <c r="D8" t="s">
        <v>55</v>
      </c>
      <c r="E8" t="s">
        <v>45</v>
      </c>
      <c r="F8">
        <v>5600</v>
      </c>
      <c r="G8" t="s">
        <v>61</v>
      </c>
      <c r="H8" t="s">
        <v>62</v>
      </c>
      <c r="I8" s="4">
        <v>130000</v>
      </c>
      <c r="J8">
        <v>0</v>
      </c>
      <c r="K8">
        <v>8</v>
      </c>
      <c r="L8">
        <v>5</v>
      </c>
      <c r="M8">
        <v>8</v>
      </c>
      <c r="N8">
        <v>8</v>
      </c>
      <c r="O8" s="8">
        <f t="shared" si="0"/>
        <v>1.5</v>
      </c>
      <c r="P8">
        <f t="shared" si="1"/>
        <v>7.25</v>
      </c>
      <c r="Q8">
        <f t="shared" si="2"/>
        <v>8</v>
      </c>
    </row>
    <row r="9" spans="1:17" x14ac:dyDescent="0.25">
      <c r="A9">
        <v>7</v>
      </c>
      <c r="B9" s="4">
        <v>1</v>
      </c>
      <c r="C9" s="4">
        <v>2</v>
      </c>
      <c r="D9" t="s">
        <v>55</v>
      </c>
      <c r="E9" t="s">
        <v>46</v>
      </c>
      <c r="F9">
        <v>6100</v>
      </c>
      <c r="G9" t="s">
        <v>61</v>
      </c>
      <c r="H9" t="s">
        <v>62</v>
      </c>
      <c r="I9" s="4">
        <v>130000</v>
      </c>
      <c r="J9">
        <v>0</v>
      </c>
      <c r="K9" s="7">
        <v>1</v>
      </c>
      <c r="L9">
        <v>4</v>
      </c>
      <c r="M9" s="7">
        <v>2</v>
      </c>
      <c r="N9" s="7">
        <v>1</v>
      </c>
      <c r="O9" s="8">
        <f t="shared" si="0"/>
        <v>1.4142135623730951</v>
      </c>
      <c r="P9">
        <f t="shared" si="1"/>
        <v>2</v>
      </c>
      <c r="Q9">
        <f t="shared" si="2"/>
        <v>1</v>
      </c>
    </row>
    <row r="10" spans="1:17" x14ac:dyDescent="0.25">
      <c r="A10">
        <v>8</v>
      </c>
      <c r="B10" s="4">
        <v>3</v>
      </c>
      <c r="C10" s="4">
        <v>3</v>
      </c>
      <c r="D10" t="s">
        <v>55</v>
      </c>
      <c r="E10" t="s">
        <v>47</v>
      </c>
      <c r="F10">
        <v>7200</v>
      </c>
      <c r="G10" t="s">
        <v>61</v>
      </c>
      <c r="H10" t="s">
        <v>62</v>
      </c>
      <c r="I10">
        <v>130000</v>
      </c>
      <c r="J10">
        <v>0</v>
      </c>
      <c r="K10">
        <v>5</v>
      </c>
      <c r="L10" s="7">
        <v>2</v>
      </c>
      <c r="M10">
        <v>6</v>
      </c>
      <c r="N10">
        <v>4</v>
      </c>
      <c r="O10" s="8">
        <f t="shared" si="0"/>
        <v>1.707825127659933</v>
      </c>
      <c r="P10">
        <f t="shared" si="1"/>
        <v>4.25</v>
      </c>
      <c r="Q10">
        <f t="shared" si="2"/>
        <v>4</v>
      </c>
    </row>
    <row r="11" spans="1:17" ht="30" x14ac:dyDescent="0.25">
      <c r="B11" t="s">
        <v>57</v>
      </c>
      <c r="C11" t="s">
        <v>59</v>
      </c>
      <c r="K11" t="s">
        <v>57</v>
      </c>
      <c r="L11" s="1" t="s">
        <v>67</v>
      </c>
      <c r="M11" s="1" t="s">
        <v>67</v>
      </c>
      <c r="N11" t="s">
        <v>70</v>
      </c>
    </row>
    <row r="12" spans="1:17" x14ac:dyDescent="0.25">
      <c r="K12">
        <f>F9+F6+F4</f>
        <v>15000</v>
      </c>
      <c r="L12">
        <f>F5+F10</f>
        <v>12400</v>
      </c>
      <c r="M12">
        <f>F5+F9</f>
        <v>11300</v>
      </c>
      <c r="N12">
        <f>F9+F7</f>
        <v>10400</v>
      </c>
    </row>
    <row r="14" spans="1:17" ht="75" x14ac:dyDescent="0.25">
      <c r="E14" t="s">
        <v>115</v>
      </c>
      <c r="F14" s="1" t="str">
        <f>G2</f>
        <v>várható élettartam (hó) kezelés nélkül</v>
      </c>
      <c r="G14" s="1" t="str">
        <f>H2</f>
        <v>várható élettartam (hó) kezeléssel</v>
      </c>
      <c r="H14" s="1" t="str">
        <f>I2</f>
        <v>érintettek száma</v>
      </c>
      <c r="I14" t="str">
        <f>O2</f>
        <v>szórás</v>
      </c>
      <c r="J14" t="str">
        <f>F2</f>
        <v>ár (eFt)</v>
      </c>
    </row>
    <row r="15" spans="1:17" x14ac:dyDescent="0.25">
      <c r="E15" t="str">
        <f>E3</f>
        <v>protézis</v>
      </c>
      <c r="F15">
        <v>3</v>
      </c>
      <c r="G15">
        <v>1</v>
      </c>
      <c r="H15">
        <f>RANK(I3,I$3:I$10,I$1)</f>
        <v>4</v>
      </c>
      <c r="I15">
        <f>RANK(O3,O$3:O$10,O$1)</f>
        <v>2</v>
      </c>
      <c r="J15">
        <f t="shared" ref="J15:J22" si="3">F3</f>
        <v>14400</v>
      </c>
    </row>
    <row r="16" spans="1:17" x14ac:dyDescent="0.25">
      <c r="E16" t="str">
        <f t="shared" ref="E16:E22" si="4">E4</f>
        <v>testi hiba</v>
      </c>
      <c r="F16">
        <v>3</v>
      </c>
      <c r="G16">
        <v>1</v>
      </c>
      <c r="H16">
        <f t="shared" ref="H16:H22" si="5">RANK(I4,I$3:I$10,I$1)</f>
        <v>6</v>
      </c>
      <c r="I16">
        <f t="shared" ref="I16:I22" si="6">RANK(O4,O$3:O$10,O$1)</f>
        <v>6</v>
      </c>
      <c r="J16">
        <f t="shared" si="3"/>
        <v>2400</v>
      </c>
    </row>
    <row r="17" spans="5:10" x14ac:dyDescent="0.25">
      <c r="E17" t="str">
        <f t="shared" si="4"/>
        <v>szív</v>
      </c>
      <c r="F17">
        <v>2</v>
      </c>
      <c r="G17">
        <v>2</v>
      </c>
      <c r="H17">
        <f t="shared" si="5"/>
        <v>6</v>
      </c>
      <c r="I17">
        <f t="shared" si="6"/>
        <v>8</v>
      </c>
      <c r="J17">
        <f t="shared" si="3"/>
        <v>5200</v>
      </c>
    </row>
    <row r="18" spans="5:10" x14ac:dyDescent="0.25">
      <c r="E18" t="str">
        <f t="shared" si="4"/>
        <v>rák</v>
      </c>
      <c r="F18">
        <v>1</v>
      </c>
      <c r="G18">
        <v>3</v>
      </c>
      <c r="H18">
        <f t="shared" si="5"/>
        <v>6</v>
      </c>
      <c r="I18">
        <f t="shared" si="6"/>
        <v>1</v>
      </c>
      <c r="J18">
        <f t="shared" si="3"/>
        <v>6500</v>
      </c>
    </row>
    <row r="19" spans="5:10" x14ac:dyDescent="0.25">
      <c r="E19" t="str">
        <f t="shared" si="4"/>
        <v>felújítás</v>
      </c>
      <c r="F19">
        <v>3</v>
      </c>
      <c r="G19">
        <v>1</v>
      </c>
      <c r="H19">
        <f t="shared" si="5"/>
        <v>4</v>
      </c>
      <c r="I19">
        <f t="shared" si="6"/>
        <v>7</v>
      </c>
      <c r="J19">
        <f t="shared" si="3"/>
        <v>4300</v>
      </c>
    </row>
    <row r="20" spans="5:10" x14ac:dyDescent="0.25">
      <c r="E20" t="str">
        <f t="shared" si="4"/>
        <v>lobby</v>
      </c>
      <c r="F20">
        <v>3</v>
      </c>
      <c r="G20">
        <v>1</v>
      </c>
      <c r="H20">
        <f t="shared" si="5"/>
        <v>1</v>
      </c>
      <c r="I20">
        <f t="shared" si="6"/>
        <v>4</v>
      </c>
      <c r="J20">
        <f t="shared" si="3"/>
        <v>5600</v>
      </c>
    </row>
    <row r="21" spans="5:10" x14ac:dyDescent="0.25">
      <c r="E21" t="str">
        <f t="shared" si="4"/>
        <v>műszer</v>
      </c>
      <c r="F21">
        <v>3</v>
      </c>
      <c r="G21">
        <v>1</v>
      </c>
      <c r="H21">
        <f t="shared" si="5"/>
        <v>1</v>
      </c>
      <c r="I21">
        <f t="shared" si="6"/>
        <v>3</v>
      </c>
      <c r="J21">
        <f t="shared" si="3"/>
        <v>6100</v>
      </c>
    </row>
    <row r="22" spans="5:10" x14ac:dyDescent="0.25">
      <c r="E22" t="str">
        <f t="shared" si="4"/>
        <v>szűrőprogram</v>
      </c>
      <c r="F22">
        <v>3</v>
      </c>
      <c r="G22">
        <v>1</v>
      </c>
      <c r="H22">
        <f t="shared" si="5"/>
        <v>1</v>
      </c>
      <c r="I22">
        <f t="shared" si="6"/>
        <v>5</v>
      </c>
      <c r="J22">
        <f t="shared" si="3"/>
        <v>7200</v>
      </c>
    </row>
  </sheetData>
  <conditionalFormatting sqref="O3:O1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3:P1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165"/>
  <sheetViews>
    <sheetView zoomScale="80" zoomScaleNormal="80" workbookViewId="0"/>
  </sheetViews>
  <sheetFormatPr defaultRowHeight="15" x14ac:dyDescent="0.25"/>
  <cols>
    <col min="1" max="1" width="37.85546875" customWidth="1"/>
  </cols>
  <sheetData>
    <row r="3" spans="1:17" ht="31.5" x14ac:dyDescent="0.25">
      <c r="A3" s="9" t="s">
        <v>2</v>
      </c>
      <c r="B3" s="10">
        <v>5672648</v>
      </c>
      <c r="C3" s="9" t="s">
        <v>3</v>
      </c>
      <c r="D3" s="10">
        <v>8</v>
      </c>
      <c r="E3" s="9" t="s">
        <v>4</v>
      </c>
      <c r="F3" s="10">
        <v>4</v>
      </c>
      <c r="G3" s="9" t="s">
        <v>5</v>
      </c>
      <c r="H3" s="10">
        <v>8</v>
      </c>
      <c r="I3" s="9" t="s">
        <v>6</v>
      </c>
      <c r="J3" s="10">
        <v>0</v>
      </c>
      <c r="K3" s="9" t="s">
        <v>7</v>
      </c>
      <c r="L3" s="10" t="s">
        <v>71</v>
      </c>
    </row>
    <row r="4" spans="1:17" ht="16.5" thickBot="1" x14ac:dyDescent="0.3">
      <c r="A4" s="11"/>
    </row>
    <row r="5" spans="1:17" ht="15.75" thickBot="1" x14ac:dyDescent="0.3">
      <c r="A5" s="2" t="s">
        <v>8</v>
      </c>
      <c r="B5" s="2" t="s">
        <v>9</v>
      </c>
      <c r="C5" s="2" t="s">
        <v>10</v>
      </c>
      <c r="D5" s="2" t="s">
        <v>11</v>
      </c>
      <c r="E5" s="2" t="s">
        <v>12</v>
      </c>
      <c r="F5" s="2" t="s">
        <v>13</v>
      </c>
      <c r="P5" t="s">
        <v>97</v>
      </c>
    </row>
    <row r="6" spans="1:17" ht="15.75" thickBot="1" x14ac:dyDescent="0.3">
      <c r="A6" s="2" t="s">
        <v>14</v>
      </c>
      <c r="B6" s="3">
        <v>3</v>
      </c>
      <c r="C6" s="3">
        <v>1</v>
      </c>
      <c r="D6" s="3">
        <v>4</v>
      </c>
      <c r="E6" s="3">
        <v>2</v>
      </c>
      <c r="F6" s="3">
        <v>14400</v>
      </c>
      <c r="H6" s="3">
        <v>3</v>
      </c>
      <c r="I6" s="3">
        <v>1</v>
      </c>
      <c r="J6" s="3">
        <v>4</v>
      </c>
      <c r="K6" s="3">
        <v>14400</v>
      </c>
      <c r="M6" s="3">
        <v>3</v>
      </c>
      <c r="N6" s="3">
        <v>1</v>
      </c>
      <c r="O6" s="3">
        <v>4</v>
      </c>
      <c r="P6" s="3">
        <f>human!Q3</f>
        <v>5</v>
      </c>
      <c r="Q6" s="3">
        <v>14400</v>
      </c>
    </row>
    <row r="7" spans="1:17" ht="15.75" thickBot="1" x14ac:dyDescent="0.3">
      <c r="A7" s="2" t="s">
        <v>15</v>
      </c>
      <c r="B7" s="3">
        <v>3</v>
      </c>
      <c r="C7" s="3">
        <v>1</v>
      </c>
      <c r="D7" s="3">
        <v>6</v>
      </c>
      <c r="E7" s="3">
        <v>6</v>
      </c>
      <c r="F7" s="3">
        <v>2400</v>
      </c>
      <c r="H7" s="3">
        <v>3</v>
      </c>
      <c r="I7" s="3">
        <v>1</v>
      </c>
      <c r="J7" s="3">
        <v>6</v>
      </c>
      <c r="K7" s="3">
        <v>2400</v>
      </c>
      <c r="M7" s="3">
        <v>3</v>
      </c>
      <c r="N7" s="3">
        <v>1</v>
      </c>
      <c r="O7" s="3">
        <v>6</v>
      </c>
      <c r="P7" s="3">
        <f>human!Q4</f>
        <v>7</v>
      </c>
      <c r="Q7" s="3">
        <v>2400</v>
      </c>
    </row>
    <row r="8" spans="1:17" ht="15.75" thickBot="1" x14ac:dyDescent="0.3">
      <c r="A8" s="2" t="s">
        <v>16</v>
      </c>
      <c r="B8" s="3">
        <v>2</v>
      </c>
      <c r="C8" s="3">
        <v>2</v>
      </c>
      <c r="D8" s="3">
        <v>6</v>
      </c>
      <c r="E8" s="3">
        <v>8</v>
      </c>
      <c r="F8" s="3">
        <v>5200</v>
      </c>
      <c r="H8" s="3">
        <v>2</v>
      </c>
      <c r="I8" s="3">
        <v>2</v>
      </c>
      <c r="J8" s="3">
        <v>6</v>
      </c>
      <c r="K8" s="3">
        <v>5200</v>
      </c>
      <c r="M8" s="3">
        <v>2</v>
      </c>
      <c r="N8" s="3">
        <v>2</v>
      </c>
      <c r="O8" s="3">
        <v>6</v>
      </c>
      <c r="P8" s="3">
        <f>human!Q5</f>
        <v>3</v>
      </c>
      <c r="Q8" s="3">
        <v>5200</v>
      </c>
    </row>
    <row r="9" spans="1:17" ht="15.75" thickBot="1" x14ac:dyDescent="0.3">
      <c r="A9" s="2" t="s">
        <v>17</v>
      </c>
      <c r="B9" s="3">
        <v>1</v>
      </c>
      <c r="C9" s="3">
        <v>3</v>
      </c>
      <c r="D9" s="3">
        <v>6</v>
      </c>
      <c r="E9" s="3">
        <v>1</v>
      </c>
      <c r="F9" s="3">
        <v>6500</v>
      </c>
      <c r="H9" s="3">
        <v>1</v>
      </c>
      <c r="I9" s="3">
        <v>3</v>
      </c>
      <c r="J9" s="3">
        <v>6</v>
      </c>
      <c r="K9" s="3">
        <v>6500</v>
      </c>
      <c r="M9" s="3">
        <v>1</v>
      </c>
      <c r="N9" s="3">
        <v>3</v>
      </c>
      <c r="O9" s="3">
        <v>6</v>
      </c>
      <c r="P9" s="3">
        <f>human!Q6</f>
        <v>2</v>
      </c>
      <c r="Q9" s="3">
        <v>6500</v>
      </c>
    </row>
    <row r="10" spans="1:17" ht="15.75" thickBot="1" x14ac:dyDescent="0.3">
      <c r="A10" s="2" t="s">
        <v>18</v>
      </c>
      <c r="B10" s="3">
        <v>3</v>
      </c>
      <c r="C10" s="3">
        <v>1</v>
      </c>
      <c r="D10" s="3">
        <v>4</v>
      </c>
      <c r="E10" s="3">
        <v>7</v>
      </c>
      <c r="F10" s="3">
        <v>4300</v>
      </c>
      <c r="H10" s="3">
        <v>3</v>
      </c>
      <c r="I10" s="3">
        <v>1</v>
      </c>
      <c r="J10" s="3">
        <v>4</v>
      </c>
      <c r="K10" s="3">
        <v>4300</v>
      </c>
      <c r="M10" s="3">
        <v>3</v>
      </c>
      <c r="N10" s="3">
        <v>1</v>
      </c>
      <c r="O10" s="3">
        <v>4</v>
      </c>
      <c r="P10" s="3">
        <f>human!Q7</f>
        <v>5</v>
      </c>
      <c r="Q10" s="3">
        <v>4300</v>
      </c>
    </row>
    <row r="11" spans="1:17" ht="15.75" thickBot="1" x14ac:dyDescent="0.3">
      <c r="A11" s="2" t="s">
        <v>72</v>
      </c>
      <c r="B11" s="3">
        <v>3</v>
      </c>
      <c r="C11" s="3">
        <v>1</v>
      </c>
      <c r="D11" s="3">
        <v>1</v>
      </c>
      <c r="E11" s="3">
        <v>4</v>
      </c>
      <c r="F11" s="3">
        <v>5600</v>
      </c>
      <c r="H11" s="3">
        <v>3</v>
      </c>
      <c r="I11" s="3">
        <v>1</v>
      </c>
      <c r="J11" s="3">
        <v>1</v>
      </c>
      <c r="K11" s="3">
        <v>5600</v>
      </c>
      <c r="M11" s="3">
        <v>3</v>
      </c>
      <c r="N11" s="3">
        <v>1</v>
      </c>
      <c r="O11" s="3">
        <v>1</v>
      </c>
      <c r="P11" s="3">
        <f>human!Q8</f>
        <v>8</v>
      </c>
      <c r="Q11" s="3">
        <v>5600</v>
      </c>
    </row>
    <row r="12" spans="1:17" ht="15.75" thickBot="1" x14ac:dyDescent="0.3">
      <c r="A12" s="2" t="s">
        <v>73</v>
      </c>
      <c r="B12" s="3">
        <v>3</v>
      </c>
      <c r="C12" s="3">
        <v>1</v>
      </c>
      <c r="D12" s="3">
        <v>1</v>
      </c>
      <c r="E12" s="3">
        <v>3</v>
      </c>
      <c r="F12" s="3">
        <v>6100</v>
      </c>
      <c r="H12" s="3">
        <v>3</v>
      </c>
      <c r="I12" s="3">
        <v>1</v>
      </c>
      <c r="J12" s="3">
        <v>1</v>
      </c>
      <c r="K12" s="3">
        <v>6100</v>
      </c>
      <c r="M12" s="3">
        <v>3</v>
      </c>
      <c r="N12" s="3">
        <v>1</v>
      </c>
      <c r="O12" s="3">
        <v>1</v>
      </c>
      <c r="P12" s="3">
        <f>human!Q9</f>
        <v>1</v>
      </c>
      <c r="Q12" s="3">
        <v>6100</v>
      </c>
    </row>
    <row r="13" spans="1:17" ht="15.75" thickBot="1" x14ac:dyDescent="0.3">
      <c r="A13" s="2" t="s">
        <v>74</v>
      </c>
      <c r="B13" s="3">
        <v>3</v>
      </c>
      <c r="C13" s="3">
        <v>1</v>
      </c>
      <c r="D13" s="3">
        <v>1</v>
      </c>
      <c r="E13" s="3">
        <v>5</v>
      </c>
      <c r="F13" s="3">
        <v>7200</v>
      </c>
      <c r="H13" s="3">
        <v>3</v>
      </c>
      <c r="I13" s="3">
        <v>1</v>
      </c>
      <c r="J13" s="3">
        <v>1</v>
      </c>
      <c r="K13" s="3">
        <v>7200</v>
      </c>
      <c r="M13" s="3">
        <v>3</v>
      </c>
      <c r="N13" s="3">
        <v>1</v>
      </c>
      <c r="O13" s="3">
        <v>1</v>
      </c>
      <c r="P13" s="3">
        <f>human!Q10</f>
        <v>4</v>
      </c>
      <c r="Q13" s="3">
        <v>7200</v>
      </c>
    </row>
    <row r="14" spans="1:17" ht="16.5" thickBot="1" x14ac:dyDescent="0.3">
      <c r="A14" s="11"/>
    </row>
    <row r="15" spans="1:17" ht="15.75" thickBot="1" x14ac:dyDescent="0.3">
      <c r="A15" s="2" t="s">
        <v>19</v>
      </c>
      <c r="B15" s="2" t="s">
        <v>9</v>
      </c>
      <c r="C15" s="2" t="s">
        <v>10</v>
      </c>
      <c r="D15" s="2" t="s">
        <v>11</v>
      </c>
      <c r="E15" s="2" t="s">
        <v>12</v>
      </c>
    </row>
    <row r="16" spans="1:17" ht="32.25" thickBot="1" x14ac:dyDescent="0.3">
      <c r="A16" s="2" t="s">
        <v>20</v>
      </c>
      <c r="B16" s="3" t="s">
        <v>81</v>
      </c>
      <c r="C16" s="3" t="s">
        <v>75</v>
      </c>
      <c r="D16" s="3" t="s">
        <v>82</v>
      </c>
      <c r="E16" s="3" t="s">
        <v>83</v>
      </c>
    </row>
    <row r="17" spans="1:5" ht="32.25" thickBot="1" x14ac:dyDescent="0.3">
      <c r="A17" s="2" t="s">
        <v>21</v>
      </c>
      <c r="B17" s="3" t="s">
        <v>81</v>
      </c>
      <c r="C17" s="3" t="s">
        <v>75</v>
      </c>
      <c r="D17" s="3" t="s">
        <v>84</v>
      </c>
      <c r="E17" s="3" t="s">
        <v>83</v>
      </c>
    </row>
    <row r="18" spans="1:5" ht="32.25" thickBot="1" x14ac:dyDescent="0.3">
      <c r="A18" s="2" t="s">
        <v>22</v>
      </c>
      <c r="B18" s="3" t="s">
        <v>25</v>
      </c>
      <c r="C18" s="3" t="s">
        <v>25</v>
      </c>
      <c r="D18" s="3" t="s">
        <v>84</v>
      </c>
      <c r="E18" s="3" t="s">
        <v>85</v>
      </c>
    </row>
    <row r="19" spans="1:5" ht="32.25" thickBot="1" x14ac:dyDescent="0.3">
      <c r="A19" s="2" t="s">
        <v>23</v>
      </c>
      <c r="B19" s="3" t="s">
        <v>25</v>
      </c>
      <c r="C19" s="3" t="s">
        <v>25</v>
      </c>
      <c r="D19" s="3" t="s">
        <v>84</v>
      </c>
      <c r="E19" s="3" t="s">
        <v>86</v>
      </c>
    </row>
    <row r="20" spans="1:5" ht="32.25" thickBot="1" x14ac:dyDescent="0.3">
      <c r="A20" s="2" t="s">
        <v>24</v>
      </c>
      <c r="B20" s="3" t="s">
        <v>25</v>
      </c>
      <c r="C20" s="3" t="s">
        <v>25</v>
      </c>
      <c r="D20" s="3" t="s">
        <v>25</v>
      </c>
      <c r="E20" s="3" t="s">
        <v>86</v>
      </c>
    </row>
    <row r="21" spans="1:5" ht="21.75" thickBot="1" x14ac:dyDescent="0.3">
      <c r="A21" s="2" t="s">
        <v>76</v>
      </c>
      <c r="B21" s="3" t="s">
        <v>25</v>
      </c>
      <c r="C21" s="3" t="s">
        <v>25</v>
      </c>
      <c r="D21" s="3" t="s">
        <v>25</v>
      </c>
      <c r="E21" s="3" t="s">
        <v>25</v>
      </c>
    </row>
    <row r="22" spans="1:5" ht="21.75" thickBot="1" x14ac:dyDescent="0.3">
      <c r="A22" s="2" t="s">
        <v>77</v>
      </c>
      <c r="B22" s="3" t="s">
        <v>25</v>
      </c>
      <c r="C22" s="3" t="s">
        <v>25</v>
      </c>
      <c r="D22" s="3" t="s">
        <v>25</v>
      </c>
      <c r="E22" s="3" t="s">
        <v>25</v>
      </c>
    </row>
    <row r="23" spans="1:5" ht="21.75" thickBot="1" x14ac:dyDescent="0.3">
      <c r="A23" s="2" t="s">
        <v>78</v>
      </c>
      <c r="B23" s="3" t="s">
        <v>25</v>
      </c>
      <c r="C23" s="3" t="s">
        <v>25</v>
      </c>
      <c r="D23" s="3" t="s">
        <v>25</v>
      </c>
      <c r="E23" s="3" t="s">
        <v>25</v>
      </c>
    </row>
    <row r="24" spans="1:5" ht="16.5" thickBot="1" x14ac:dyDescent="0.3">
      <c r="A24" s="11"/>
    </row>
    <row r="25" spans="1:5" ht="15.75" thickBot="1" x14ac:dyDescent="0.3">
      <c r="A25" s="2" t="s">
        <v>26</v>
      </c>
      <c r="B25" s="2" t="s">
        <v>9</v>
      </c>
      <c r="C25" s="2" t="s">
        <v>10</v>
      </c>
      <c r="D25" s="2" t="s">
        <v>11</v>
      </c>
      <c r="E25" s="2" t="s">
        <v>12</v>
      </c>
    </row>
    <row r="26" spans="1:5" ht="15.75" thickBot="1" x14ac:dyDescent="0.3">
      <c r="A26" s="2" t="s">
        <v>20</v>
      </c>
      <c r="B26" s="3">
        <v>2770.8</v>
      </c>
      <c r="C26" s="3">
        <v>2375</v>
      </c>
      <c r="D26" s="3">
        <v>2523.4</v>
      </c>
      <c r="E26" s="3">
        <v>6828.1</v>
      </c>
    </row>
    <row r="27" spans="1:5" ht="15.75" thickBot="1" x14ac:dyDescent="0.3">
      <c r="A27" s="2" t="s">
        <v>21</v>
      </c>
      <c r="B27" s="3">
        <v>2770.8</v>
      </c>
      <c r="C27" s="3">
        <v>2375</v>
      </c>
      <c r="D27" s="3">
        <v>1880.2</v>
      </c>
      <c r="E27" s="3">
        <v>6828.1</v>
      </c>
    </row>
    <row r="28" spans="1:5" ht="15.75" thickBot="1" x14ac:dyDescent="0.3">
      <c r="A28" s="2" t="s">
        <v>22</v>
      </c>
      <c r="B28" s="3">
        <v>0</v>
      </c>
      <c r="C28" s="3">
        <v>0</v>
      </c>
      <c r="D28" s="3">
        <v>1880.2</v>
      </c>
      <c r="E28" s="3">
        <v>1682.3</v>
      </c>
    </row>
    <row r="29" spans="1:5" ht="15.75" thickBot="1" x14ac:dyDescent="0.3">
      <c r="A29" s="2" t="s">
        <v>23</v>
      </c>
      <c r="B29" s="3">
        <v>0</v>
      </c>
      <c r="C29" s="3">
        <v>0</v>
      </c>
      <c r="D29" s="3">
        <v>1880.2</v>
      </c>
      <c r="E29" s="3">
        <v>1434.9</v>
      </c>
    </row>
    <row r="30" spans="1:5" ht="15.75" thickBot="1" x14ac:dyDescent="0.3">
      <c r="A30" s="2" t="s">
        <v>24</v>
      </c>
      <c r="B30" s="3">
        <v>0</v>
      </c>
      <c r="C30" s="3">
        <v>0</v>
      </c>
      <c r="D30" s="3">
        <v>0</v>
      </c>
      <c r="E30" s="3">
        <v>1434.9</v>
      </c>
    </row>
    <row r="31" spans="1:5" ht="15.75" thickBot="1" x14ac:dyDescent="0.3">
      <c r="A31" s="2" t="s">
        <v>76</v>
      </c>
      <c r="B31" s="3">
        <v>0</v>
      </c>
      <c r="C31" s="3">
        <v>0</v>
      </c>
      <c r="D31" s="3">
        <v>0</v>
      </c>
      <c r="E31" s="3">
        <v>0</v>
      </c>
    </row>
    <row r="32" spans="1:5" ht="15.75" thickBot="1" x14ac:dyDescent="0.3">
      <c r="A32" s="2" t="s">
        <v>77</v>
      </c>
      <c r="B32" s="3">
        <v>0</v>
      </c>
      <c r="C32" s="3">
        <v>0</v>
      </c>
      <c r="D32" s="3">
        <v>0</v>
      </c>
      <c r="E32" s="3">
        <v>0</v>
      </c>
    </row>
    <row r="33" spans="1:9" ht="15.75" thickBot="1" x14ac:dyDescent="0.3">
      <c r="A33" s="2" t="s">
        <v>78</v>
      </c>
      <c r="B33" s="3">
        <v>0</v>
      </c>
      <c r="C33" s="3">
        <v>0</v>
      </c>
      <c r="D33" s="3">
        <v>0</v>
      </c>
      <c r="E33" s="3">
        <v>0</v>
      </c>
    </row>
    <row r="34" spans="1:9" ht="16.5" thickBot="1" x14ac:dyDescent="0.3">
      <c r="A34" s="11"/>
    </row>
    <row r="35" spans="1:9" ht="15.75" thickBot="1" x14ac:dyDescent="0.3">
      <c r="A35" s="2" t="s">
        <v>79</v>
      </c>
      <c r="B35" s="2" t="s">
        <v>9</v>
      </c>
      <c r="C35" s="2" t="s">
        <v>10</v>
      </c>
      <c r="D35" s="2" t="s">
        <v>11</v>
      </c>
      <c r="E35" s="2" t="s">
        <v>12</v>
      </c>
      <c r="F35" s="2" t="s">
        <v>27</v>
      </c>
      <c r="G35" s="2" t="s">
        <v>28</v>
      </c>
      <c r="H35" s="2" t="s">
        <v>29</v>
      </c>
      <c r="I35" s="2" t="s">
        <v>30</v>
      </c>
    </row>
    <row r="36" spans="1:9" ht="15.75" thickBot="1" x14ac:dyDescent="0.3">
      <c r="A36" s="2" t="str">
        <f>human!E15</f>
        <v>protézis</v>
      </c>
      <c r="B36" s="3">
        <v>0</v>
      </c>
      <c r="C36" s="3">
        <v>2375</v>
      </c>
      <c r="D36" s="3">
        <v>1880.2</v>
      </c>
      <c r="E36" s="3">
        <v>6828.1</v>
      </c>
      <c r="F36" s="3">
        <v>11083.3</v>
      </c>
      <c r="G36" s="3">
        <v>14400</v>
      </c>
      <c r="H36" s="3">
        <v>3316.7</v>
      </c>
      <c r="I36" s="3">
        <v>23.03</v>
      </c>
    </row>
    <row r="37" spans="1:9" ht="15.75" thickBot="1" x14ac:dyDescent="0.3">
      <c r="A37" s="2" t="str">
        <f>human!E16</f>
        <v>testi hiba</v>
      </c>
      <c r="B37" s="3">
        <v>0</v>
      </c>
      <c r="C37" s="3">
        <v>2375</v>
      </c>
      <c r="D37" s="3">
        <v>0</v>
      </c>
      <c r="E37" s="3">
        <v>0</v>
      </c>
      <c r="F37" s="3">
        <v>2375</v>
      </c>
      <c r="G37" s="15">
        <v>2400</v>
      </c>
      <c r="H37" s="3">
        <v>25</v>
      </c>
      <c r="I37" s="3">
        <v>1.04</v>
      </c>
    </row>
    <row r="38" spans="1:9" ht="15.75" thickBot="1" x14ac:dyDescent="0.3">
      <c r="A38" s="2" t="str">
        <f>human!E17</f>
        <v>szív</v>
      </c>
      <c r="B38" s="3">
        <v>2770.8</v>
      </c>
      <c r="C38" s="3">
        <v>2375</v>
      </c>
      <c r="D38" s="3">
        <v>0</v>
      </c>
      <c r="E38" s="3">
        <v>0</v>
      </c>
      <c r="F38" s="3">
        <v>5145.8</v>
      </c>
      <c r="G38" s="15">
        <v>5200</v>
      </c>
      <c r="H38" s="3">
        <v>54.2</v>
      </c>
      <c r="I38" s="3">
        <v>1.04</v>
      </c>
    </row>
    <row r="39" spans="1:9" ht="15.75" thickBot="1" x14ac:dyDescent="0.3">
      <c r="A39" s="2" t="str">
        <f>human!E18</f>
        <v>rák</v>
      </c>
      <c r="B39" s="3">
        <v>2770.8</v>
      </c>
      <c r="C39" s="3">
        <v>0</v>
      </c>
      <c r="D39" s="3">
        <v>0</v>
      </c>
      <c r="E39" s="3">
        <v>6828.1</v>
      </c>
      <c r="F39" s="3">
        <v>9599</v>
      </c>
      <c r="G39" s="15">
        <v>6500</v>
      </c>
      <c r="H39" s="3">
        <v>-3099</v>
      </c>
      <c r="I39" s="3">
        <v>-47.68</v>
      </c>
    </row>
    <row r="40" spans="1:9" ht="15.75" thickBot="1" x14ac:dyDescent="0.3">
      <c r="A40" s="2" t="str">
        <f>human!E19</f>
        <v>felújítás</v>
      </c>
      <c r="B40" s="3">
        <v>0</v>
      </c>
      <c r="C40" s="3">
        <v>2375</v>
      </c>
      <c r="D40" s="3">
        <v>1880.2</v>
      </c>
      <c r="E40" s="3">
        <v>0</v>
      </c>
      <c r="F40" s="3">
        <v>4255.2</v>
      </c>
      <c r="G40" s="3">
        <v>4300</v>
      </c>
      <c r="H40" s="3">
        <v>44.8</v>
      </c>
      <c r="I40" s="3">
        <v>1.04</v>
      </c>
    </row>
    <row r="41" spans="1:9" ht="15.75" thickBot="1" x14ac:dyDescent="0.3">
      <c r="A41" s="2" t="str">
        <f>human!E20</f>
        <v>lobby</v>
      </c>
      <c r="B41" s="3">
        <v>0</v>
      </c>
      <c r="C41" s="3">
        <v>2375</v>
      </c>
      <c r="D41" s="3">
        <v>2523.4</v>
      </c>
      <c r="E41" s="3">
        <v>1434.9</v>
      </c>
      <c r="F41" s="3">
        <v>6333.3</v>
      </c>
      <c r="G41" s="15">
        <v>5600</v>
      </c>
      <c r="H41" s="3">
        <v>-733.3</v>
      </c>
      <c r="I41" s="3">
        <v>-13.09</v>
      </c>
    </row>
    <row r="42" spans="1:9" ht="15.75" thickBot="1" x14ac:dyDescent="0.3">
      <c r="A42" s="2" t="str">
        <f>human!E21</f>
        <v>műszer</v>
      </c>
      <c r="B42" s="3">
        <v>0</v>
      </c>
      <c r="C42" s="3">
        <v>2375</v>
      </c>
      <c r="D42" s="3">
        <v>2523.4</v>
      </c>
      <c r="E42" s="3">
        <v>1682.3</v>
      </c>
      <c r="F42" s="3">
        <v>6580.7</v>
      </c>
      <c r="G42" s="3">
        <v>6100</v>
      </c>
      <c r="H42" s="3">
        <v>-480.7</v>
      </c>
      <c r="I42" s="3">
        <v>-7.88</v>
      </c>
    </row>
    <row r="43" spans="1:9" ht="15.75" thickBot="1" x14ac:dyDescent="0.3">
      <c r="A43" s="2" t="str">
        <f>human!E22</f>
        <v>szűrőprogram</v>
      </c>
      <c r="B43" s="3">
        <v>0</v>
      </c>
      <c r="C43" s="3">
        <v>2375</v>
      </c>
      <c r="D43" s="3">
        <v>2523.4</v>
      </c>
      <c r="E43" s="3">
        <v>1434.9</v>
      </c>
      <c r="F43" s="3">
        <v>6333.3</v>
      </c>
      <c r="G43" s="3">
        <v>7200</v>
      </c>
      <c r="H43" s="3">
        <v>866.7</v>
      </c>
      <c r="I43" s="3">
        <v>12.04</v>
      </c>
    </row>
    <row r="44" spans="1:9" ht="16.5" thickBot="1" x14ac:dyDescent="0.3">
      <c r="A44" s="11"/>
    </row>
    <row r="45" spans="1:9" ht="15.75" thickBot="1" x14ac:dyDescent="0.3">
      <c r="A45" s="12" t="s">
        <v>31</v>
      </c>
      <c r="B45" s="13">
        <v>14497.3</v>
      </c>
    </row>
    <row r="46" spans="1:9" ht="15.75" thickBot="1" x14ac:dyDescent="0.3">
      <c r="A46" s="12" t="s">
        <v>80</v>
      </c>
      <c r="B46" s="13">
        <v>0</v>
      </c>
    </row>
    <row r="47" spans="1:9" ht="15.75" thickBot="1" x14ac:dyDescent="0.3">
      <c r="A47" s="12" t="s">
        <v>32</v>
      </c>
      <c r="B47" s="13">
        <v>51705.599999999999</v>
      </c>
    </row>
    <row r="48" spans="1:9" ht="15.75" thickBot="1" x14ac:dyDescent="0.3">
      <c r="A48" s="12" t="s">
        <v>33</v>
      </c>
      <c r="B48" s="13">
        <v>51700</v>
      </c>
    </row>
    <row r="49" spans="1:12" ht="15.75" thickBot="1" x14ac:dyDescent="0.3">
      <c r="A49" s="12" t="s">
        <v>34</v>
      </c>
      <c r="B49" s="13">
        <v>5.6</v>
      </c>
    </row>
    <row r="50" spans="1:12" ht="15.75" thickBot="1" x14ac:dyDescent="0.3">
      <c r="A50" s="12" t="s">
        <v>35</v>
      </c>
      <c r="B50" s="14"/>
    </row>
    <row r="51" spans="1:12" ht="15.75" thickBot="1" x14ac:dyDescent="0.3">
      <c r="A51" s="12" t="s">
        <v>36</v>
      </c>
      <c r="B51" s="14"/>
    </row>
    <row r="52" spans="1:12" ht="15.75" thickBot="1" x14ac:dyDescent="0.3">
      <c r="A52" s="12" t="s">
        <v>37</v>
      </c>
      <c r="B52" s="13">
        <v>0</v>
      </c>
    </row>
    <row r="58" spans="1:12" ht="31.5" x14ac:dyDescent="0.25">
      <c r="A58" s="9" t="s">
        <v>2</v>
      </c>
      <c r="B58" s="10">
        <v>9255003</v>
      </c>
      <c r="C58" s="9" t="s">
        <v>3</v>
      </c>
      <c r="D58" s="10">
        <v>8</v>
      </c>
      <c r="E58" s="9" t="s">
        <v>4</v>
      </c>
      <c r="F58" s="10">
        <v>3</v>
      </c>
      <c r="G58" s="9" t="s">
        <v>5</v>
      </c>
      <c r="H58" s="10">
        <v>8</v>
      </c>
      <c r="I58" s="9" t="s">
        <v>6</v>
      </c>
      <c r="J58" s="10">
        <v>0</v>
      </c>
      <c r="K58" s="9" t="s">
        <v>7</v>
      </c>
      <c r="L58" s="10" t="s">
        <v>87</v>
      </c>
    </row>
    <row r="59" spans="1:12" ht="16.5" thickBot="1" x14ac:dyDescent="0.3">
      <c r="A59" s="11"/>
    </row>
    <row r="60" spans="1:12" ht="15.75" thickBot="1" x14ac:dyDescent="0.3">
      <c r="A60" s="2" t="s">
        <v>8</v>
      </c>
      <c r="B60" s="2" t="s">
        <v>9</v>
      </c>
      <c r="C60" s="2" t="s">
        <v>10</v>
      </c>
      <c r="D60" s="2" t="s">
        <v>11</v>
      </c>
      <c r="E60" s="2" t="s">
        <v>88</v>
      </c>
    </row>
    <row r="61" spans="1:12" ht="15.75" thickBot="1" x14ac:dyDescent="0.3">
      <c r="A61" s="2" t="s">
        <v>14</v>
      </c>
      <c r="B61" s="3">
        <v>3</v>
      </c>
      <c r="C61" s="3">
        <v>1</v>
      </c>
      <c r="D61" s="3">
        <v>4</v>
      </c>
      <c r="E61" s="3">
        <v>14400</v>
      </c>
    </row>
    <row r="62" spans="1:12" ht="15.75" thickBot="1" x14ac:dyDescent="0.3">
      <c r="A62" s="2" t="s">
        <v>15</v>
      </c>
      <c r="B62" s="3">
        <v>3</v>
      </c>
      <c r="C62" s="3">
        <v>1</v>
      </c>
      <c r="D62" s="3">
        <v>6</v>
      </c>
      <c r="E62" s="3">
        <v>2400</v>
      </c>
    </row>
    <row r="63" spans="1:12" ht="15.75" thickBot="1" x14ac:dyDescent="0.3">
      <c r="A63" s="2" t="s">
        <v>16</v>
      </c>
      <c r="B63" s="3">
        <v>2</v>
      </c>
      <c r="C63" s="3">
        <v>2</v>
      </c>
      <c r="D63" s="3">
        <v>6</v>
      </c>
      <c r="E63" s="3">
        <v>5200</v>
      </c>
    </row>
    <row r="64" spans="1:12" ht="15.75" thickBot="1" x14ac:dyDescent="0.3">
      <c r="A64" s="2" t="s">
        <v>17</v>
      </c>
      <c r="B64" s="3">
        <v>1</v>
      </c>
      <c r="C64" s="3">
        <v>3</v>
      </c>
      <c r="D64" s="3">
        <v>6</v>
      </c>
      <c r="E64" s="3">
        <v>6500</v>
      </c>
    </row>
    <row r="65" spans="1:5" ht="15.75" thickBot="1" x14ac:dyDescent="0.3">
      <c r="A65" s="2" t="s">
        <v>18</v>
      </c>
      <c r="B65" s="3">
        <v>3</v>
      </c>
      <c r="C65" s="3">
        <v>1</v>
      </c>
      <c r="D65" s="3">
        <v>4</v>
      </c>
      <c r="E65" s="3">
        <v>4300</v>
      </c>
    </row>
    <row r="66" spans="1:5" ht="15.75" thickBot="1" x14ac:dyDescent="0.3">
      <c r="A66" s="2" t="s">
        <v>72</v>
      </c>
      <c r="B66" s="3">
        <v>3</v>
      </c>
      <c r="C66" s="3">
        <v>1</v>
      </c>
      <c r="D66" s="3">
        <v>1</v>
      </c>
      <c r="E66" s="3">
        <v>5600</v>
      </c>
    </row>
    <row r="67" spans="1:5" ht="15.75" thickBot="1" x14ac:dyDescent="0.3">
      <c r="A67" s="2" t="s">
        <v>73</v>
      </c>
      <c r="B67" s="3">
        <v>3</v>
      </c>
      <c r="C67" s="3">
        <v>1</v>
      </c>
      <c r="D67" s="3">
        <v>1</v>
      </c>
      <c r="E67" s="3">
        <v>6100</v>
      </c>
    </row>
    <row r="68" spans="1:5" ht="15.75" thickBot="1" x14ac:dyDescent="0.3">
      <c r="A68" s="2" t="s">
        <v>74</v>
      </c>
      <c r="B68" s="3">
        <v>3</v>
      </c>
      <c r="C68" s="3">
        <v>1</v>
      </c>
      <c r="D68" s="3">
        <v>1</v>
      </c>
      <c r="E68" s="3">
        <v>7200</v>
      </c>
    </row>
    <row r="69" spans="1:5" ht="16.5" thickBot="1" x14ac:dyDescent="0.3">
      <c r="A69" s="11"/>
    </row>
    <row r="70" spans="1:5" ht="15.75" thickBot="1" x14ac:dyDescent="0.3">
      <c r="A70" s="2" t="s">
        <v>19</v>
      </c>
      <c r="B70" s="2" t="s">
        <v>9</v>
      </c>
      <c r="C70" s="2" t="s">
        <v>10</v>
      </c>
      <c r="D70" s="2" t="s">
        <v>11</v>
      </c>
    </row>
    <row r="71" spans="1:5" ht="32.25" thickBot="1" x14ac:dyDescent="0.3">
      <c r="A71" s="2" t="s">
        <v>20</v>
      </c>
      <c r="B71" s="3" t="s">
        <v>89</v>
      </c>
      <c r="C71" s="3" t="s">
        <v>90</v>
      </c>
      <c r="D71" s="3" t="s">
        <v>91</v>
      </c>
    </row>
    <row r="72" spans="1:5" ht="32.25" thickBot="1" x14ac:dyDescent="0.3">
      <c r="A72" s="2" t="s">
        <v>21</v>
      </c>
      <c r="B72" s="3" t="s">
        <v>92</v>
      </c>
      <c r="C72" s="3" t="s">
        <v>25</v>
      </c>
      <c r="D72" s="3" t="s">
        <v>93</v>
      </c>
    </row>
    <row r="73" spans="1:5" ht="32.25" thickBot="1" x14ac:dyDescent="0.3">
      <c r="A73" s="2" t="s">
        <v>22</v>
      </c>
      <c r="B73" s="3" t="s">
        <v>25</v>
      </c>
      <c r="C73" s="3" t="s">
        <v>25</v>
      </c>
      <c r="D73" s="3" t="s">
        <v>93</v>
      </c>
    </row>
    <row r="74" spans="1:5" ht="32.25" thickBot="1" x14ac:dyDescent="0.3">
      <c r="A74" s="2" t="s">
        <v>23</v>
      </c>
      <c r="B74" s="3" t="s">
        <v>25</v>
      </c>
      <c r="C74" s="3" t="s">
        <v>25</v>
      </c>
      <c r="D74" s="3" t="s">
        <v>93</v>
      </c>
    </row>
    <row r="75" spans="1:5" ht="32.25" thickBot="1" x14ac:dyDescent="0.3">
      <c r="A75" s="2" t="s">
        <v>24</v>
      </c>
      <c r="B75" s="3" t="s">
        <v>25</v>
      </c>
      <c r="C75" s="3" t="s">
        <v>25</v>
      </c>
      <c r="D75" s="3" t="s">
        <v>94</v>
      </c>
    </row>
    <row r="76" spans="1:5" ht="32.25" thickBot="1" x14ac:dyDescent="0.3">
      <c r="A76" s="2" t="s">
        <v>76</v>
      </c>
      <c r="B76" s="3" t="s">
        <v>25</v>
      </c>
      <c r="C76" s="3" t="s">
        <v>25</v>
      </c>
      <c r="D76" s="3" t="s">
        <v>94</v>
      </c>
    </row>
    <row r="77" spans="1:5" ht="21.75" thickBot="1" x14ac:dyDescent="0.3">
      <c r="A77" s="2" t="s">
        <v>77</v>
      </c>
      <c r="B77" s="3" t="s">
        <v>25</v>
      </c>
      <c r="C77" s="3" t="s">
        <v>25</v>
      </c>
      <c r="D77" s="3" t="s">
        <v>25</v>
      </c>
    </row>
    <row r="78" spans="1:5" ht="21.75" thickBot="1" x14ac:dyDescent="0.3">
      <c r="A78" s="2" t="s">
        <v>78</v>
      </c>
      <c r="B78" s="3" t="s">
        <v>25</v>
      </c>
      <c r="C78" s="3" t="s">
        <v>25</v>
      </c>
      <c r="D78" s="3" t="s">
        <v>25</v>
      </c>
    </row>
    <row r="79" spans="1:5" ht="16.5" thickBot="1" x14ac:dyDescent="0.3">
      <c r="A79" s="11"/>
    </row>
    <row r="80" spans="1:5" ht="15.75" thickBot="1" x14ac:dyDescent="0.3">
      <c r="A80" s="2" t="s">
        <v>26</v>
      </c>
      <c r="B80" s="2" t="s">
        <v>9</v>
      </c>
      <c r="C80" s="2" t="s">
        <v>10</v>
      </c>
      <c r="D80" s="2" t="s">
        <v>11</v>
      </c>
    </row>
    <row r="81" spans="1:8" ht="15.75" thickBot="1" x14ac:dyDescent="0.3">
      <c r="A81" s="2" t="s">
        <v>20</v>
      </c>
      <c r="B81" s="3">
        <v>4503.8999999999996</v>
      </c>
      <c r="C81" s="3">
        <v>1019.8</v>
      </c>
      <c r="D81" s="3">
        <v>7478.2</v>
      </c>
    </row>
    <row r="82" spans="1:8" ht="15.75" thickBot="1" x14ac:dyDescent="0.3">
      <c r="A82" s="2" t="s">
        <v>21</v>
      </c>
      <c r="B82" s="3">
        <v>3399.2</v>
      </c>
      <c r="C82" s="3">
        <v>0</v>
      </c>
      <c r="D82" s="3">
        <v>6925.8</v>
      </c>
    </row>
    <row r="83" spans="1:8" ht="15.75" thickBot="1" x14ac:dyDescent="0.3">
      <c r="A83" s="2" t="s">
        <v>22</v>
      </c>
      <c r="B83" s="3">
        <v>0</v>
      </c>
      <c r="C83" s="3">
        <v>0</v>
      </c>
      <c r="D83" s="3">
        <v>6925.8</v>
      </c>
    </row>
    <row r="84" spans="1:8" ht="15.75" thickBot="1" x14ac:dyDescent="0.3">
      <c r="A84" s="2" t="s">
        <v>23</v>
      </c>
      <c r="B84" s="3">
        <v>0</v>
      </c>
      <c r="C84" s="3">
        <v>0</v>
      </c>
      <c r="D84" s="3">
        <v>6925.8</v>
      </c>
    </row>
    <row r="85" spans="1:8" ht="15.75" thickBot="1" x14ac:dyDescent="0.3">
      <c r="A85" s="2" t="s">
        <v>24</v>
      </c>
      <c r="B85" s="3">
        <v>0</v>
      </c>
      <c r="C85" s="3">
        <v>0</v>
      </c>
      <c r="D85" s="3">
        <v>1019.8</v>
      </c>
    </row>
    <row r="86" spans="1:8" ht="15.75" thickBot="1" x14ac:dyDescent="0.3">
      <c r="A86" s="2" t="s">
        <v>76</v>
      </c>
      <c r="B86" s="3">
        <v>0</v>
      </c>
      <c r="C86" s="3">
        <v>0</v>
      </c>
      <c r="D86" s="3">
        <v>1019.8</v>
      </c>
    </row>
    <row r="87" spans="1:8" ht="15.75" thickBot="1" x14ac:dyDescent="0.3">
      <c r="A87" s="2" t="s">
        <v>77</v>
      </c>
      <c r="B87" s="3">
        <v>0</v>
      </c>
      <c r="C87" s="3">
        <v>0</v>
      </c>
      <c r="D87" s="3">
        <v>0</v>
      </c>
    </row>
    <row r="88" spans="1:8" ht="15.75" thickBot="1" x14ac:dyDescent="0.3">
      <c r="A88" s="2" t="s">
        <v>78</v>
      </c>
      <c r="B88" s="3">
        <v>0</v>
      </c>
      <c r="C88" s="3">
        <v>0</v>
      </c>
      <c r="D88" s="3">
        <v>0</v>
      </c>
    </row>
    <row r="89" spans="1:8" ht="16.5" thickBot="1" x14ac:dyDescent="0.3">
      <c r="A89" s="11"/>
    </row>
    <row r="90" spans="1:8" ht="15.75" thickBot="1" x14ac:dyDescent="0.3">
      <c r="A90" s="2" t="s">
        <v>79</v>
      </c>
      <c r="B90" s="2" t="s">
        <v>9</v>
      </c>
      <c r="C90" s="2" t="s">
        <v>10</v>
      </c>
      <c r="D90" s="2" t="s">
        <v>11</v>
      </c>
      <c r="E90" s="2" t="s">
        <v>27</v>
      </c>
      <c r="F90" s="2" t="s">
        <v>28</v>
      </c>
      <c r="G90" s="2" t="s">
        <v>29</v>
      </c>
      <c r="H90" s="2" t="s">
        <v>30</v>
      </c>
    </row>
    <row r="91" spans="1:8" ht="15.75" thickBot="1" x14ac:dyDescent="0.3">
      <c r="A91" s="2" t="str">
        <f>A36</f>
        <v>protézis</v>
      </c>
      <c r="B91" s="3">
        <v>0</v>
      </c>
      <c r="C91" s="3">
        <v>1019.8</v>
      </c>
      <c r="D91" s="3">
        <v>6925.8</v>
      </c>
      <c r="E91" s="3">
        <v>7945.6</v>
      </c>
      <c r="F91" s="3">
        <v>14400</v>
      </c>
      <c r="G91" s="3">
        <v>6454.4</v>
      </c>
      <c r="H91" s="3">
        <v>44.82</v>
      </c>
    </row>
    <row r="92" spans="1:8" ht="15.75" thickBot="1" x14ac:dyDescent="0.3">
      <c r="A92" s="2" t="str">
        <f t="shared" ref="A92:A98" si="0">A37</f>
        <v>testi hiba</v>
      </c>
      <c r="B92" s="3">
        <v>0</v>
      </c>
      <c r="C92" s="3">
        <v>1019.8</v>
      </c>
      <c r="D92" s="3">
        <v>1019.8</v>
      </c>
      <c r="E92" s="3">
        <v>2039.5</v>
      </c>
      <c r="F92" s="3">
        <v>2400</v>
      </c>
      <c r="G92" s="3">
        <v>360.5</v>
      </c>
      <c r="H92" s="3">
        <v>15.02</v>
      </c>
    </row>
    <row r="93" spans="1:8" ht="15.75" thickBot="1" x14ac:dyDescent="0.3">
      <c r="A93" s="2" t="str">
        <f t="shared" si="0"/>
        <v>szív</v>
      </c>
      <c r="B93" s="3">
        <v>3399.2</v>
      </c>
      <c r="C93" s="3">
        <v>0</v>
      </c>
      <c r="D93" s="3">
        <v>1019.8</v>
      </c>
      <c r="E93" s="3">
        <v>4418.8999999999996</v>
      </c>
      <c r="F93" s="3">
        <v>5200</v>
      </c>
      <c r="G93" s="3">
        <v>781.1</v>
      </c>
      <c r="H93" s="3">
        <v>15.02</v>
      </c>
    </row>
    <row r="94" spans="1:8" ht="15.75" thickBot="1" x14ac:dyDescent="0.3">
      <c r="A94" s="2" t="str">
        <f t="shared" si="0"/>
        <v>rák</v>
      </c>
      <c r="B94" s="3">
        <v>4503.8999999999996</v>
      </c>
      <c r="C94" s="3">
        <v>0</v>
      </c>
      <c r="D94" s="3">
        <v>1019.8</v>
      </c>
      <c r="E94" s="3">
        <v>5523.7</v>
      </c>
      <c r="F94" s="3">
        <v>6500</v>
      </c>
      <c r="G94" s="3">
        <v>976.3</v>
      </c>
      <c r="H94" s="3">
        <v>15.02</v>
      </c>
    </row>
    <row r="95" spans="1:8" ht="15.75" thickBot="1" x14ac:dyDescent="0.3">
      <c r="A95" s="2" t="str">
        <f t="shared" si="0"/>
        <v>felújítás</v>
      </c>
      <c r="B95" s="3">
        <v>0</v>
      </c>
      <c r="C95" s="3">
        <v>1019.8</v>
      </c>
      <c r="D95" s="3">
        <v>6925.8</v>
      </c>
      <c r="E95" s="3">
        <v>7945.6</v>
      </c>
      <c r="F95" s="15">
        <v>4300</v>
      </c>
      <c r="G95" s="3">
        <v>-3645.6</v>
      </c>
      <c r="H95" s="3">
        <v>-84.78</v>
      </c>
    </row>
    <row r="96" spans="1:8" ht="15.75" thickBot="1" x14ac:dyDescent="0.3">
      <c r="A96" s="2" t="str">
        <f t="shared" si="0"/>
        <v>lobby</v>
      </c>
      <c r="B96" s="3">
        <v>0</v>
      </c>
      <c r="C96" s="3">
        <v>1019.8</v>
      </c>
      <c r="D96" s="3">
        <v>7478.2</v>
      </c>
      <c r="E96" s="3">
        <v>8498</v>
      </c>
      <c r="F96" s="15">
        <v>5600</v>
      </c>
      <c r="G96" s="3">
        <v>-2898</v>
      </c>
      <c r="H96" s="3">
        <v>-51.75</v>
      </c>
    </row>
    <row r="97" spans="1:12" ht="15.75" thickBot="1" x14ac:dyDescent="0.3">
      <c r="A97" s="2" t="str">
        <f t="shared" si="0"/>
        <v>műszer</v>
      </c>
      <c r="B97" s="3">
        <v>0</v>
      </c>
      <c r="C97" s="3">
        <v>1019.8</v>
      </c>
      <c r="D97" s="3">
        <v>7478.2</v>
      </c>
      <c r="E97" s="3">
        <v>8498</v>
      </c>
      <c r="F97" s="3">
        <v>6100</v>
      </c>
      <c r="G97" s="3">
        <v>-2398</v>
      </c>
      <c r="H97" s="3">
        <v>-39.31</v>
      </c>
    </row>
    <row r="98" spans="1:12" ht="15.75" thickBot="1" x14ac:dyDescent="0.3">
      <c r="A98" s="2" t="str">
        <f t="shared" si="0"/>
        <v>szűrőprogram</v>
      </c>
      <c r="B98" s="3">
        <v>0</v>
      </c>
      <c r="C98" s="3">
        <v>1019.8</v>
      </c>
      <c r="D98" s="3">
        <v>7478.2</v>
      </c>
      <c r="E98" s="3">
        <v>8498</v>
      </c>
      <c r="F98" s="3">
        <v>7200</v>
      </c>
      <c r="G98" s="3">
        <v>-1298</v>
      </c>
      <c r="H98" s="3">
        <v>-18.03</v>
      </c>
    </row>
    <row r="99" spans="1:12" ht="16.5" thickBot="1" x14ac:dyDescent="0.3">
      <c r="A99" s="11"/>
    </row>
    <row r="100" spans="1:12" ht="15.75" thickBot="1" x14ac:dyDescent="0.3">
      <c r="A100" s="12" t="s">
        <v>31</v>
      </c>
      <c r="B100" s="13">
        <v>13001.9</v>
      </c>
    </row>
    <row r="101" spans="1:12" ht="15.75" thickBot="1" x14ac:dyDescent="0.3">
      <c r="A101" s="12" t="s">
        <v>80</v>
      </c>
      <c r="B101" s="13">
        <v>0</v>
      </c>
    </row>
    <row r="102" spans="1:12" ht="15.75" thickBot="1" x14ac:dyDescent="0.3">
      <c r="A102" s="12" t="s">
        <v>32</v>
      </c>
      <c r="B102" s="13">
        <v>53367.3</v>
      </c>
    </row>
    <row r="103" spans="1:12" ht="15.75" thickBot="1" x14ac:dyDescent="0.3">
      <c r="A103" s="12" t="s">
        <v>33</v>
      </c>
      <c r="B103" s="13">
        <v>51700</v>
      </c>
    </row>
    <row r="104" spans="1:12" ht="15.75" thickBot="1" x14ac:dyDescent="0.3">
      <c r="A104" s="12" t="s">
        <v>34</v>
      </c>
      <c r="B104" s="13">
        <v>1667.3</v>
      </c>
    </row>
    <row r="105" spans="1:12" ht="15.75" thickBot="1" x14ac:dyDescent="0.3">
      <c r="A105" s="12" t="s">
        <v>35</v>
      </c>
      <c r="B105" s="14"/>
    </row>
    <row r="106" spans="1:12" ht="15.75" thickBot="1" x14ac:dyDescent="0.3">
      <c r="A106" s="12" t="s">
        <v>36</v>
      </c>
      <c r="B106" s="14"/>
    </row>
    <row r="107" spans="1:12" ht="15.75" thickBot="1" x14ac:dyDescent="0.3">
      <c r="A107" s="12" t="s">
        <v>37</v>
      </c>
      <c r="B107" s="13">
        <v>0</v>
      </c>
    </row>
    <row r="111" spans="1:12" ht="31.5" x14ac:dyDescent="0.25">
      <c r="A111" s="9" t="s">
        <v>2</v>
      </c>
      <c r="B111" s="10">
        <v>1977946</v>
      </c>
      <c r="C111" s="9" t="s">
        <v>3</v>
      </c>
      <c r="D111" s="10">
        <v>8</v>
      </c>
      <c r="E111" s="9" t="s">
        <v>4</v>
      </c>
      <c r="F111" s="10">
        <v>4</v>
      </c>
      <c r="G111" s="9" t="s">
        <v>5</v>
      </c>
      <c r="H111" s="10">
        <v>8</v>
      </c>
      <c r="I111" s="9" t="s">
        <v>6</v>
      </c>
      <c r="J111" s="10">
        <v>0</v>
      </c>
      <c r="K111" s="9" t="s">
        <v>7</v>
      </c>
      <c r="L111" s="10" t="s">
        <v>98</v>
      </c>
    </row>
    <row r="112" spans="1:12" ht="16.5" thickBot="1" x14ac:dyDescent="0.3">
      <c r="A112" s="11"/>
    </row>
    <row r="113" spans="1:6" ht="15.75" thickBot="1" x14ac:dyDescent="0.3">
      <c r="A113" s="2" t="s">
        <v>8</v>
      </c>
      <c r="B113" s="2" t="s">
        <v>9</v>
      </c>
      <c r="C113" s="2" t="s">
        <v>10</v>
      </c>
      <c r="D113" s="2" t="s">
        <v>11</v>
      </c>
      <c r="E113" s="2" t="s">
        <v>12</v>
      </c>
      <c r="F113" s="2" t="s">
        <v>13</v>
      </c>
    </row>
    <row r="114" spans="1:6" ht="15.75" thickBot="1" x14ac:dyDescent="0.3">
      <c r="A114" s="2" t="s">
        <v>14</v>
      </c>
      <c r="B114" s="3">
        <v>3</v>
      </c>
      <c r="C114" s="3">
        <v>1</v>
      </c>
      <c r="D114" s="3">
        <v>4</v>
      </c>
      <c r="E114" s="3">
        <v>5</v>
      </c>
      <c r="F114" s="3">
        <v>14400</v>
      </c>
    </row>
    <row r="115" spans="1:6" ht="15.75" thickBot="1" x14ac:dyDescent="0.3">
      <c r="A115" s="2" t="s">
        <v>15</v>
      </c>
      <c r="B115" s="3">
        <v>3</v>
      </c>
      <c r="C115" s="3">
        <v>1</v>
      </c>
      <c r="D115" s="3">
        <v>6</v>
      </c>
      <c r="E115" s="3">
        <v>7</v>
      </c>
      <c r="F115" s="3">
        <v>2400</v>
      </c>
    </row>
    <row r="116" spans="1:6" ht="15.75" thickBot="1" x14ac:dyDescent="0.3">
      <c r="A116" s="2" t="s">
        <v>16</v>
      </c>
      <c r="B116" s="3">
        <v>2</v>
      </c>
      <c r="C116" s="3">
        <v>2</v>
      </c>
      <c r="D116" s="3">
        <v>6</v>
      </c>
      <c r="E116" s="3">
        <v>3</v>
      </c>
      <c r="F116" s="3">
        <v>5200</v>
      </c>
    </row>
    <row r="117" spans="1:6" ht="15.75" thickBot="1" x14ac:dyDescent="0.3">
      <c r="A117" s="2" t="s">
        <v>17</v>
      </c>
      <c r="B117" s="3">
        <v>1</v>
      </c>
      <c r="C117" s="3">
        <v>3</v>
      </c>
      <c r="D117" s="3">
        <v>6</v>
      </c>
      <c r="E117" s="3">
        <v>2</v>
      </c>
      <c r="F117" s="3">
        <v>6500</v>
      </c>
    </row>
    <row r="118" spans="1:6" ht="15.75" thickBot="1" x14ac:dyDescent="0.3">
      <c r="A118" s="2" t="s">
        <v>18</v>
      </c>
      <c r="B118" s="3">
        <v>3</v>
      </c>
      <c r="C118" s="3">
        <v>1</v>
      </c>
      <c r="D118" s="3">
        <v>4</v>
      </c>
      <c r="E118" s="3">
        <v>5</v>
      </c>
      <c r="F118" s="3">
        <v>4300</v>
      </c>
    </row>
    <row r="119" spans="1:6" ht="15.75" thickBot="1" x14ac:dyDescent="0.3">
      <c r="A119" s="2" t="s">
        <v>72</v>
      </c>
      <c r="B119" s="3">
        <v>3</v>
      </c>
      <c r="C119" s="3">
        <v>1</v>
      </c>
      <c r="D119" s="3">
        <v>1</v>
      </c>
      <c r="E119" s="3">
        <v>8</v>
      </c>
      <c r="F119" s="3">
        <v>5600</v>
      </c>
    </row>
    <row r="120" spans="1:6" ht="15.75" thickBot="1" x14ac:dyDescent="0.3">
      <c r="A120" s="2" t="s">
        <v>73</v>
      </c>
      <c r="B120" s="3">
        <v>3</v>
      </c>
      <c r="C120" s="3">
        <v>1</v>
      </c>
      <c r="D120" s="3">
        <v>1</v>
      </c>
      <c r="E120" s="3">
        <v>1</v>
      </c>
      <c r="F120" s="3">
        <v>6100</v>
      </c>
    </row>
    <row r="121" spans="1:6" ht="15.75" thickBot="1" x14ac:dyDescent="0.3">
      <c r="A121" s="2" t="s">
        <v>74</v>
      </c>
      <c r="B121" s="3">
        <v>3</v>
      </c>
      <c r="C121" s="3">
        <v>1</v>
      </c>
      <c r="D121" s="3">
        <v>1</v>
      </c>
      <c r="E121" s="3">
        <v>4</v>
      </c>
      <c r="F121" s="3">
        <v>7200</v>
      </c>
    </row>
    <row r="122" spans="1:6" ht="16.5" thickBot="1" x14ac:dyDescent="0.3">
      <c r="A122" s="11"/>
    </row>
    <row r="123" spans="1:6" ht="15.75" thickBot="1" x14ac:dyDescent="0.3">
      <c r="A123" s="2" t="s">
        <v>19</v>
      </c>
      <c r="B123" s="2" t="s">
        <v>9</v>
      </c>
      <c r="C123" s="2" t="s">
        <v>10</v>
      </c>
      <c r="D123" s="2" t="s">
        <v>11</v>
      </c>
      <c r="E123" s="2" t="s">
        <v>12</v>
      </c>
    </row>
    <row r="124" spans="1:6" ht="32.25" thickBot="1" x14ac:dyDescent="0.3">
      <c r="A124" s="2" t="s">
        <v>20</v>
      </c>
      <c r="B124" s="3" t="s">
        <v>99</v>
      </c>
      <c r="C124" s="3" t="s">
        <v>100</v>
      </c>
      <c r="D124" s="3" t="s">
        <v>101</v>
      </c>
      <c r="E124" s="3" t="s">
        <v>102</v>
      </c>
    </row>
    <row r="125" spans="1:6" ht="32.25" thickBot="1" x14ac:dyDescent="0.3">
      <c r="A125" s="2" t="s">
        <v>21</v>
      </c>
      <c r="B125" s="3" t="s">
        <v>103</v>
      </c>
      <c r="C125" s="3" t="s">
        <v>25</v>
      </c>
      <c r="D125" s="3" t="s">
        <v>104</v>
      </c>
      <c r="E125" s="3" t="s">
        <v>102</v>
      </c>
    </row>
    <row r="126" spans="1:6" ht="32.25" thickBot="1" x14ac:dyDescent="0.3">
      <c r="A126" s="2" t="s">
        <v>22</v>
      </c>
      <c r="B126" s="3" t="s">
        <v>25</v>
      </c>
      <c r="C126" s="3" t="s">
        <v>25</v>
      </c>
      <c r="D126" s="3" t="s">
        <v>104</v>
      </c>
      <c r="E126" s="3" t="s">
        <v>102</v>
      </c>
    </row>
    <row r="127" spans="1:6" ht="32.25" thickBot="1" x14ac:dyDescent="0.3">
      <c r="A127" s="2" t="s">
        <v>23</v>
      </c>
      <c r="B127" s="3" t="s">
        <v>25</v>
      </c>
      <c r="C127" s="3" t="s">
        <v>25</v>
      </c>
      <c r="D127" s="3" t="s">
        <v>104</v>
      </c>
      <c r="E127" s="3" t="s">
        <v>102</v>
      </c>
    </row>
    <row r="128" spans="1:6" ht="32.25" thickBot="1" x14ac:dyDescent="0.3">
      <c r="A128" s="2" t="s">
        <v>24</v>
      </c>
      <c r="B128" s="3" t="s">
        <v>25</v>
      </c>
      <c r="C128" s="3" t="s">
        <v>25</v>
      </c>
      <c r="D128" s="3" t="s">
        <v>25</v>
      </c>
      <c r="E128" s="3" t="s">
        <v>102</v>
      </c>
    </row>
    <row r="129" spans="1:9" ht="32.25" thickBot="1" x14ac:dyDescent="0.3">
      <c r="A129" s="2" t="s">
        <v>76</v>
      </c>
      <c r="B129" s="3" t="s">
        <v>25</v>
      </c>
      <c r="C129" s="3" t="s">
        <v>25</v>
      </c>
      <c r="D129" s="3" t="s">
        <v>25</v>
      </c>
      <c r="E129" s="3" t="s">
        <v>105</v>
      </c>
    </row>
    <row r="130" spans="1:9" ht="32.25" thickBot="1" x14ac:dyDescent="0.3">
      <c r="A130" s="2" t="s">
        <v>77</v>
      </c>
      <c r="B130" s="3" t="s">
        <v>25</v>
      </c>
      <c r="C130" s="3" t="s">
        <v>25</v>
      </c>
      <c r="D130" s="3" t="s">
        <v>25</v>
      </c>
      <c r="E130" s="3" t="s">
        <v>105</v>
      </c>
    </row>
    <row r="131" spans="1:9" ht="21.75" thickBot="1" x14ac:dyDescent="0.3">
      <c r="A131" s="2" t="s">
        <v>78</v>
      </c>
      <c r="B131" s="3" t="s">
        <v>25</v>
      </c>
      <c r="C131" s="3" t="s">
        <v>25</v>
      </c>
      <c r="D131" s="3" t="s">
        <v>25</v>
      </c>
      <c r="E131" s="3" t="s">
        <v>25</v>
      </c>
    </row>
    <row r="132" spans="1:9" ht="16.5" thickBot="1" x14ac:dyDescent="0.3">
      <c r="A132" s="11"/>
    </row>
    <row r="133" spans="1:9" ht="15.75" thickBot="1" x14ac:dyDescent="0.3">
      <c r="A133" s="2" t="s">
        <v>26</v>
      </c>
      <c r="B133" s="2" t="s">
        <v>9</v>
      </c>
      <c r="C133" s="2" t="s">
        <v>10</v>
      </c>
      <c r="D133" s="2" t="s">
        <v>11</v>
      </c>
      <c r="E133" s="2" t="s">
        <v>12</v>
      </c>
    </row>
    <row r="134" spans="1:9" ht="15.75" thickBot="1" x14ac:dyDescent="0.3">
      <c r="A134" s="2" t="s">
        <v>20</v>
      </c>
      <c r="B134" s="3">
        <v>3178.7</v>
      </c>
      <c r="C134" s="3">
        <v>1045.0999999999999</v>
      </c>
      <c r="D134" s="3">
        <v>5399.4</v>
      </c>
      <c r="E134" s="3">
        <v>2482</v>
      </c>
    </row>
    <row r="135" spans="1:9" ht="15.75" thickBot="1" x14ac:dyDescent="0.3">
      <c r="A135" s="2" t="s">
        <v>21</v>
      </c>
      <c r="B135" s="3">
        <v>2046.6</v>
      </c>
      <c r="C135" s="3">
        <v>0</v>
      </c>
      <c r="D135" s="3">
        <v>4615.6000000000004</v>
      </c>
      <c r="E135" s="3">
        <v>2482</v>
      </c>
    </row>
    <row r="136" spans="1:9" ht="15.75" thickBot="1" x14ac:dyDescent="0.3">
      <c r="A136" s="2" t="s">
        <v>22</v>
      </c>
      <c r="B136" s="3">
        <v>0</v>
      </c>
      <c r="C136" s="3">
        <v>0</v>
      </c>
      <c r="D136" s="3">
        <v>4615.6000000000004</v>
      </c>
      <c r="E136" s="3">
        <v>2482</v>
      </c>
    </row>
    <row r="137" spans="1:9" ht="15.75" thickBot="1" x14ac:dyDescent="0.3">
      <c r="A137" s="2" t="s">
        <v>23</v>
      </c>
      <c r="B137" s="3">
        <v>0</v>
      </c>
      <c r="C137" s="3">
        <v>0</v>
      </c>
      <c r="D137" s="3">
        <v>4615.6000000000004</v>
      </c>
      <c r="E137" s="3">
        <v>2482</v>
      </c>
    </row>
    <row r="138" spans="1:9" ht="15.75" thickBot="1" x14ac:dyDescent="0.3">
      <c r="A138" s="2" t="s">
        <v>24</v>
      </c>
      <c r="B138" s="3">
        <v>0</v>
      </c>
      <c r="C138" s="3">
        <v>0</v>
      </c>
      <c r="D138" s="3">
        <v>0</v>
      </c>
      <c r="E138" s="3">
        <v>2482</v>
      </c>
    </row>
    <row r="139" spans="1:9" ht="15.75" thickBot="1" x14ac:dyDescent="0.3">
      <c r="A139" s="2" t="s">
        <v>76</v>
      </c>
      <c r="B139" s="3">
        <v>0</v>
      </c>
      <c r="C139" s="3">
        <v>0</v>
      </c>
      <c r="D139" s="3">
        <v>0</v>
      </c>
      <c r="E139" s="3">
        <v>1045.0999999999999</v>
      </c>
    </row>
    <row r="140" spans="1:9" ht="15.75" thickBot="1" x14ac:dyDescent="0.3">
      <c r="A140" s="2" t="s">
        <v>77</v>
      </c>
      <c r="B140" s="3">
        <v>0</v>
      </c>
      <c r="C140" s="3">
        <v>0</v>
      </c>
      <c r="D140" s="3">
        <v>0</v>
      </c>
      <c r="E140" s="3">
        <v>1045.0999999999999</v>
      </c>
    </row>
    <row r="141" spans="1:9" ht="15.75" thickBot="1" x14ac:dyDescent="0.3">
      <c r="A141" s="2" t="s">
        <v>78</v>
      </c>
      <c r="B141" s="3">
        <v>0</v>
      </c>
      <c r="C141" s="3">
        <v>0</v>
      </c>
      <c r="D141" s="3">
        <v>0</v>
      </c>
      <c r="E141" s="3">
        <v>0</v>
      </c>
    </row>
    <row r="142" spans="1:9" ht="16.5" thickBot="1" x14ac:dyDescent="0.3">
      <c r="A142" s="11"/>
    </row>
    <row r="143" spans="1:9" ht="15.75" thickBot="1" x14ac:dyDescent="0.3">
      <c r="A143" s="2" t="s">
        <v>79</v>
      </c>
      <c r="B143" s="2" t="s">
        <v>9</v>
      </c>
      <c r="C143" s="2" t="s">
        <v>10</v>
      </c>
      <c r="D143" s="2" t="s">
        <v>11</v>
      </c>
      <c r="E143" s="2" t="s">
        <v>12</v>
      </c>
      <c r="F143" s="2" t="s">
        <v>27</v>
      </c>
      <c r="G143" s="2" t="s">
        <v>28</v>
      </c>
      <c r="H143" s="2" t="s">
        <v>29</v>
      </c>
      <c r="I143" s="2" t="s">
        <v>30</v>
      </c>
    </row>
    <row r="144" spans="1:9" ht="15.75" thickBot="1" x14ac:dyDescent="0.3">
      <c r="A144" s="2" t="str">
        <f>A91</f>
        <v>protézis</v>
      </c>
      <c r="B144" s="3">
        <v>0</v>
      </c>
      <c r="C144" s="3">
        <v>1045.0999999999999</v>
      </c>
      <c r="D144" s="3">
        <v>4615.6000000000004</v>
      </c>
      <c r="E144" s="3">
        <v>2482</v>
      </c>
      <c r="F144" s="3">
        <v>8142.7</v>
      </c>
      <c r="G144" s="3">
        <v>14400</v>
      </c>
      <c r="H144" s="3">
        <v>6257.3</v>
      </c>
      <c r="I144" s="3">
        <v>43.45</v>
      </c>
    </row>
    <row r="145" spans="1:9" ht="15.75" thickBot="1" x14ac:dyDescent="0.3">
      <c r="A145" s="2" t="str">
        <f t="shared" ref="A145:A151" si="1">A92</f>
        <v>testi hiba</v>
      </c>
      <c r="B145" s="3">
        <v>0</v>
      </c>
      <c r="C145" s="3">
        <v>1045.0999999999999</v>
      </c>
      <c r="D145" s="3">
        <v>0</v>
      </c>
      <c r="E145" s="3">
        <v>1045.0999999999999</v>
      </c>
      <c r="F145" s="3">
        <v>2090.1</v>
      </c>
      <c r="G145" s="3">
        <v>2400</v>
      </c>
      <c r="H145" s="3">
        <v>309.89999999999998</v>
      </c>
      <c r="I145" s="3">
        <v>12.91</v>
      </c>
    </row>
    <row r="146" spans="1:9" ht="15.75" thickBot="1" x14ac:dyDescent="0.3">
      <c r="A146" s="2" t="str">
        <f t="shared" si="1"/>
        <v>szív</v>
      </c>
      <c r="B146" s="3">
        <v>2046.6</v>
      </c>
      <c r="C146" s="3">
        <v>0</v>
      </c>
      <c r="D146" s="3">
        <v>0</v>
      </c>
      <c r="E146" s="3">
        <v>2482</v>
      </c>
      <c r="F146" s="3">
        <v>4528.6000000000004</v>
      </c>
      <c r="G146" s="3">
        <v>5200</v>
      </c>
      <c r="H146" s="3">
        <v>671.4</v>
      </c>
      <c r="I146" s="3">
        <v>12.91</v>
      </c>
    </row>
    <row r="147" spans="1:9" ht="15.75" thickBot="1" x14ac:dyDescent="0.3">
      <c r="A147" s="2" t="str">
        <f t="shared" si="1"/>
        <v>rák</v>
      </c>
      <c r="B147" s="3">
        <v>3178.7</v>
      </c>
      <c r="C147" s="3">
        <v>0</v>
      </c>
      <c r="D147" s="3">
        <v>0</v>
      </c>
      <c r="E147" s="3">
        <v>2482</v>
      </c>
      <c r="F147" s="3">
        <v>5660.7</v>
      </c>
      <c r="G147" s="3">
        <v>6500</v>
      </c>
      <c r="H147" s="3">
        <v>839.3</v>
      </c>
      <c r="I147" s="3">
        <v>12.91</v>
      </c>
    </row>
    <row r="148" spans="1:9" ht="15.75" thickBot="1" x14ac:dyDescent="0.3">
      <c r="A148" s="2" t="str">
        <f t="shared" si="1"/>
        <v>felújítás</v>
      </c>
      <c r="B148" s="3">
        <v>0</v>
      </c>
      <c r="C148" s="3">
        <v>1045.0999999999999</v>
      </c>
      <c r="D148" s="3">
        <v>4615.6000000000004</v>
      </c>
      <c r="E148" s="3">
        <v>2482</v>
      </c>
      <c r="F148" s="3">
        <v>8142.7</v>
      </c>
      <c r="G148" s="3">
        <v>4300</v>
      </c>
      <c r="H148" s="3">
        <v>-3842.7</v>
      </c>
      <c r="I148" s="3">
        <v>-89.37</v>
      </c>
    </row>
    <row r="149" spans="1:9" ht="15.75" thickBot="1" x14ac:dyDescent="0.3">
      <c r="A149" s="2" t="str">
        <f t="shared" si="1"/>
        <v>lobby</v>
      </c>
      <c r="B149" s="3">
        <v>0</v>
      </c>
      <c r="C149" s="3">
        <v>1045.0999999999999</v>
      </c>
      <c r="D149" s="3">
        <v>5399.4</v>
      </c>
      <c r="E149" s="3">
        <v>0</v>
      </c>
      <c r="F149" s="3">
        <v>6444.5</v>
      </c>
      <c r="G149" s="3">
        <v>5600</v>
      </c>
      <c r="H149" s="3">
        <v>-844.5</v>
      </c>
      <c r="I149" s="3">
        <v>-15.08</v>
      </c>
    </row>
    <row r="150" spans="1:9" ht="15.75" thickBot="1" x14ac:dyDescent="0.3">
      <c r="A150" s="2" t="str">
        <f t="shared" si="1"/>
        <v>műszer</v>
      </c>
      <c r="B150" s="3">
        <v>0</v>
      </c>
      <c r="C150" s="3">
        <v>1045.0999999999999</v>
      </c>
      <c r="D150" s="3">
        <v>5399.4</v>
      </c>
      <c r="E150" s="3">
        <v>2482</v>
      </c>
      <c r="F150" s="3">
        <v>8926.5</v>
      </c>
      <c r="G150" s="3">
        <v>6100</v>
      </c>
      <c r="H150" s="3">
        <v>-2826.5</v>
      </c>
      <c r="I150" s="3">
        <v>-46.34</v>
      </c>
    </row>
    <row r="151" spans="1:9" ht="15.75" thickBot="1" x14ac:dyDescent="0.3">
      <c r="A151" s="2" t="str">
        <f t="shared" si="1"/>
        <v>szűrőprogram</v>
      </c>
      <c r="B151" s="3">
        <v>0</v>
      </c>
      <c r="C151" s="3">
        <v>1045.0999999999999</v>
      </c>
      <c r="D151" s="3">
        <v>5399.4</v>
      </c>
      <c r="E151" s="3">
        <v>2482</v>
      </c>
      <c r="F151" s="3">
        <v>8926.5</v>
      </c>
      <c r="G151" s="3">
        <v>7200</v>
      </c>
      <c r="H151" s="3">
        <v>-1726.5</v>
      </c>
      <c r="I151" s="3">
        <v>-23.98</v>
      </c>
    </row>
    <row r="152" spans="1:9" ht="16.5" thickBot="1" x14ac:dyDescent="0.3">
      <c r="A152" s="11"/>
    </row>
    <row r="153" spans="1:9" ht="15.75" thickBot="1" x14ac:dyDescent="0.3">
      <c r="A153" s="12" t="s">
        <v>31</v>
      </c>
      <c r="B153" s="13">
        <v>12105.2</v>
      </c>
    </row>
    <row r="154" spans="1:9" ht="15.75" thickBot="1" x14ac:dyDescent="0.3">
      <c r="A154" s="12" t="s">
        <v>80</v>
      </c>
      <c r="B154" s="13">
        <v>0</v>
      </c>
    </row>
    <row r="155" spans="1:9" ht="15.75" thickBot="1" x14ac:dyDescent="0.3">
      <c r="A155" s="12" t="s">
        <v>32</v>
      </c>
      <c r="B155" s="13">
        <v>52862.3</v>
      </c>
    </row>
    <row r="156" spans="1:9" ht="15.75" thickBot="1" x14ac:dyDescent="0.3">
      <c r="A156" s="12" t="s">
        <v>33</v>
      </c>
      <c r="B156" s="13">
        <v>51700</v>
      </c>
    </row>
    <row r="157" spans="1:9" ht="15.75" thickBot="1" x14ac:dyDescent="0.3">
      <c r="A157" s="12" t="s">
        <v>34</v>
      </c>
      <c r="B157" s="13">
        <v>1162.3</v>
      </c>
    </row>
    <row r="158" spans="1:9" ht="15.75" thickBot="1" x14ac:dyDescent="0.3">
      <c r="A158" s="12" t="s">
        <v>35</v>
      </c>
      <c r="B158" s="14"/>
    </row>
    <row r="159" spans="1:9" ht="15.75" thickBot="1" x14ac:dyDescent="0.3">
      <c r="A159" s="12" t="s">
        <v>36</v>
      </c>
      <c r="B159" s="14"/>
    </row>
    <row r="160" spans="1:9" ht="15.75" thickBot="1" x14ac:dyDescent="0.3">
      <c r="A160" s="12" t="s">
        <v>37</v>
      </c>
      <c r="B160" s="13">
        <v>0</v>
      </c>
    </row>
    <row r="161" spans="1:1" x14ac:dyDescent="0.25">
      <c r="A161" s="16"/>
    </row>
    <row r="162" spans="1:1" x14ac:dyDescent="0.25">
      <c r="A162" s="17" t="s">
        <v>38</v>
      </c>
    </row>
    <row r="163" spans="1:1" x14ac:dyDescent="0.25">
      <c r="A163" s="16"/>
    </row>
    <row r="164" spans="1:1" x14ac:dyDescent="0.25">
      <c r="A164" s="18" t="s">
        <v>106</v>
      </c>
    </row>
    <row r="165" spans="1:1" x14ac:dyDescent="0.25">
      <c r="A165" s="18" t="s">
        <v>107</v>
      </c>
    </row>
  </sheetData>
  <conditionalFormatting sqref="H36:H43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36:I43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91:H98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144:I151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162" r:id="rId1" display="http://miau.gau.hu/myx-free/coco/test/197794620151203094425.html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workbookViewId="0"/>
  </sheetViews>
  <sheetFormatPr defaultRowHeight="15" x14ac:dyDescent="0.25"/>
  <cols>
    <col min="8" max="8" width="14" customWidth="1"/>
    <col min="9" max="9" width="12.85546875" bestFit="1" customWidth="1"/>
  </cols>
  <sheetData>
    <row r="1" spans="1:9" x14ac:dyDescent="0.25">
      <c r="A1" t="s">
        <v>64</v>
      </c>
      <c r="B1" t="s">
        <v>66</v>
      </c>
      <c r="C1" t="s">
        <v>68</v>
      </c>
      <c r="D1" t="s">
        <v>69</v>
      </c>
    </row>
    <row r="2" spans="1:9" x14ac:dyDescent="0.25">
      <c r="A2" t="s">
        <v>65</v>
      </c>
      <c r="B2" t="s">
        <v>65</v>
      </c>
      <c r="C2" t="s">
        <v>65</v>
      </c>
      <c r="D2" t="s">
        <v>65</v>
      </c>
      <c r="E2" t="s">
        <v>108</v>
      </c>
      <c r="F2" t="s">
        <v>109</v>
      </c>
      <c r="G2" t="s">
        <v>95</v>
      </c>
      <c r="H2" t="s">
        <v>117</v>
      </c>
      <c r="I2" t="s">
        <v>116</v>
      </c>
    </row>
    <row r="3" spans="1:9" x14ac:dyDescent="0.25">
      <c r="A3">
        <v>6</v>
      </c>
      <c r="B3">
        <v>6</v>
      </c>
      <c r="C3">
        <v>4</v>
      </c>
      <c r="D3">
        <v>5</v>
      </c>
      <c r="E3">
        <f>RANK(myx!I144,myx!I$144:I$151,1)</f>
        <v>8</v>
      </c>
      <c r="F3">
        <f>RANK(myx!H91,myx!H$91:H$98,1)</f>
        <v>8</v>
      </c>
      <c r="G3" s="19">
        <f>AVERAGE(A3:F3)</f>
        <v>6.166666666666667</v>
      </c>
      <c r="H3" t="str">
        <f>myx!A91</f>
        <v>protézis</v>
      </c>
      <c r="I3">
        <f>RANK(G3,G$3:G$10,1)</f>
        <v>8</v>
      </c>
    </row>
    <row r="4" spans="1:9" x14ac:dyDescent="0.25">
      <c r="A4">
        <v>3</v>
      </c>
      <c r="B4">
        <v>8</v>
      </c>
      <c r="C4">
        <v>7</v>
      </c>
      <c r="D4">
        <v>7</v>
      </c>
      <c r="E4">
        <f>RANK(myx!I145,myx!I$144:I$151,1)</f>
        <v>5</v>
      </c>
      <c r="F4">
        <f>RANK(myx!H92,myx!H$91:H$98,1)</f>
        <v>5</v>
      </c>
      <c r="G4" s="19">
        <f t="shared" ref="G4:G10" si="0">AVERAGE(A4:F4)</f>
        <v>5.833333333333333</v>
      </c>
      <c r="H4" t="str">
        <f>myx!A92</f>
        <v>testi hiba</v>
      </c>
      <c r="I4">
        <f t="shared" ref="I4:I10" si="1">RANK(G4,G$3:G$10,1)</f>
        <v>6</v>
      </c>
    </row>
    <row r="5" spans="1:9" x14ac:dyDescent="0.25">
      <c r="A5">
        <v>4</v>
      </c>
      <c r="B5">
        <v>1</v>
      </c>
      <c r="C5">
        <v>1</v>
      </c>
      <c r="D5">
        <v>6</v>
      </c>
      <c r="E5">
        <f>RANK(myx!I146,myx!I$144:I$151,1)</f>
        <v>5</v>
      </c>
      <c r="F5">
        <f>RANK(myx!H93,myx!H$91:H$98,1)</f>
        <v>5</v>
      </c>
      <c r="G5" s="19">
        <f t="shared" si="0"/>
        <v>3.6666666666666665</v>
      </c>
      <c r="H5" t="str">
        <f>myx!A93</f>
        <v>szív</v>
      </c>
      <c r="I5">
        <f t="shared" si="1"/>
        <v>3</v>
      </c>
    </row>
    <row r="6" spans="1:9" x14ac:dyDescent="0.25">
      <c r="A6">
        <v>2</v>
      </c>
      <c r="B6">
        <v>3</v>
      </c>
      <c r="C6">
        <v>3</v>
      </c>
      <c r="D6">
        <v>3</v>
      </c>
      <c r="E6">
        <f>RANK(myx!I147,myx!I$144:I$151,1)</f>
        <v>5</v>
      </c>
      <c r="F6">
        <f>RANK(myx!H94,myx!H$91:H$98,1)</f>
        <v>5</v>
      </c>
      <c r="G6" s="19">
        <f t="shared" si="0"/>
        <v>3.5</v>
      </c>
      <c r="H6" t="str">
        <f>myx!A94</f>
        <v>rák</v>
      </c>
      <c r="I6">
        <f t="shared" si="1"/>
        <v>2</v>
      </c>
    </row>
    <row r="7" spans="1:9" x14ac:dyDescent="0.25">
      <c r="A7">
        <v>7</v>
      </c>
      <c r="B7">
        <v>7</v>
      </c>
      <c r="C7">
        <v>5</v>
      </c>
      <c r="D7">
        <v>2</v>
      </c>
      <c r="E7">
        <f>RANK(myx!I148,myx!I$144:I$151,1)</f>
        <v>1</v>
      </c>
      <c r="F7">
        <f>RANK(myx!H95,myx!H$91:H$98,1)</f>
        <v>1</v>
      </c>
      <c r="G7" s="19">
        <f t="shared" si="0"/>
        <v>3.8333333333333335</v>
      </c>
      <c r="H7" t="str">
        <f>myx!A95</f>
        <v>felújítás</v>
      </c>
      <c r="I7">
        <f t="shared" si="1"/>
        <v>4</v>
      </c>
    </row>
    <row r="8" spans="1:9" x14ac:dyDescent="0.25">
      <c r="A8">
        <v>8</v>
      </c>
      <c r="B8">
        <v>5</v>
      </c>
      <c r="C8">
        <v>8</v>
      </c>
      <c r="D8">
        <v>8</v>
      </c>
      <c r="E8">
        <f>RANK(myx!I149,myx!I$144:I$151,1)</f>
        <v>4</v>
      </c>
      <c r="F8">
        <f>RANK(myx!H96,myx!H$91:H$98,1)</f>
        <v>2</v>
      </c>
      <c r="G8" s="19">
        <f t="shared" si="0"/>
        <v>5.833333333333333</v>
      </c>
      <c r="H8" t="str">
        <f>myx!A96</f>
        <v>lobby</v>
      </c>
      <c r="I8">
        <f t="shared" si="1"/>
        <v>6</v>
      </c>
    </row>
    <row r="9" spans="1:9" x14ac:dyDescent="0.25">
      <c r="A9">
        <v>1</v>
      </c>
      <c r="B9">
        <v>4</v>
      </c>
      <c r="C9">
        <v>2</v>
      </c>
      <c r="D9">
        <v>1</v>
      </c>
      <c r="E9">
        <f>RANK(myx!I150,myx!I$144:I$151,1)</f>
        <v>2</v>
      </c>
      <c r="F9">
        <f>RANK(myx!H97,myx!H$91:H$98,1)</f>
        <v>3</v>
      </c>
      <c r="G9" s="19">
        <f t="shared" si="0"/>
        <v>2.1666666666666665</v>
      </c>
      <c r="H9" t="str">
        <f>myx!A97</f>
        <v>műszer</v>
      </c>
      <c r="I9">
        <f t="shared" si="1"/>
        <v>1</v>
      </c>
    </row>
    <row r="10" spans="1:9" x14ac:dyDescent="0.25">
      <c r="A10">
        <v>5</v>
      </c>
      <c r="B10">
        <v>2</v>
      </c>
      <c r="C10">
        <v>6</v>
      </c>
      <c r="D10">
        <v>4</v>
      </c>
      <c r="E10">
        <f>RANK(myx!I151,myx!I$144:I$151,1)</f>
        <v>3</v>
      </c>
      <c r="F10">
        <f>RANK(myx!H98,myx!H$91:H$98,1)</f>
        <v>4</v>
      </c>
      <c r="G10" s="19">
        <f t="shared" si="0"/>
        <v>4</v>
      </c>
      <c r="H10" t="str">
        <f>myx!A98</f>
        <v>szűrőprogram</v>
      </c>
      <c r="I10">
        <f t="shared" si="1"/>
        <v>5</v>
      </c>
    </row>
    <row r="11" spans="1:9" x14ac:dyDescent="0.25">
      <c r="A11" s="8">
        <f>CORREL(A3:A10,$I$3:$I$10)</f>
        <v>0.66442338275939794</v>
      </c>
      <c r="B11" s="8">
        <f t="shared" ref="B11:I11" si="2">CORREL(B3:B10,$I$3:$I$10)</f>
        <v>0.48891531938899097</v>
      </c>
      <c r="C11" s="8">
        <f t="shared" si="2"/>
        <v>0.6393508022779113</v>
      </c>
      <c r="D11" s="8">
        <f t="shared" si="2"/>
        <v>0.6393508022779113</v>
      </c>
      <c r="E11" s="8">
        <f t="shared" si="2"/>
        <v>0.55616091368815401</v>
      </c>
      <c r="F11" s="8">
        <f t="shared" si="2"/>
        <v>0.38612445600005596</v>
      </c>
      <c r="G11" s="8">
        <f t="shared" si="2"/>
        <v>0.94132768396234667</v>
      </c>
      <c r="H11" t="s">
        <v>118</v>
      </c>
      <c r="I11" s="8">
        <f t="shared" si="2"/>
        <v>0.99999999999999978</v>
      </c>
    </row>
  </sheetData>
  <conditionalFormatting sqref="A3:F1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3:G1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tabSelected="1" workbookViewId="0"/>
  </sheetViews>
  <sheetFormatPr defaultRowHeight="15" x14ac:dyDescent="0.25"/>
  <cols>
    <col min="1" max="1" width="127.42578125" customWidth="1"/>
  </cols>
  <sheetData>
    <row r="1" spans="1:1" x14ac:dyDescent="0.25">
      <c r="A1" t="s">
        <v>110</v>
      </c>
    </row>
    <row r="2" spans="1:1" x14ac:dyDescent="0.25">
      <c r="A2" t="s">
        <v>111</v>
      </c>
    </row>
    <row r="4" spans="1:1" x14ac:dyDescent="0.25">
      <c r="A4" t="s">
        <v>112</v>
      </c>
    </row>
    <row r="5" spans="1:1" x14ac:dyDescent="0.25">
      <c r="A5" t="s">
        <v>113</v>
      </c>
    </row>
    <row r="6" spans="1:1" x14ac:dyDescent="0.25">
      <c r="A6" t="s">
        <v>114</v>
      </c>
    </row>
    <row r="7" spans="1:1" x14ac:dyDescent="0.25">
      <c r="A7" t="s">
        <v>119</v>
      </c>
    </row>
    <row r="8" spans="1:1" x14ac:dyDescent="0.25">
      <c r="A8" t="s">
        <v>120</v>
      </c>
    </row>
    <row r="9" spans="1:1" ht="30" x14ac:dyDescent="0.25">
      <c r="A9" s="1" t="s">
        <v>121</v>
      </c>
    </row>
    <row r="10" spans="1:1" x14ac:dyDescent="0.25">
      <c r="A10" t="s">
        <v>122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50" zoomScaleNormal="5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6</vt:i4>
      </vt:variant>
    </vt:vector>
  </HeadingPairs>
  <TitlesOfParts>
    <vt:vector size="6" baseType="lpstr">
      <vt:lpstr>human</vt:lpstr>
      <vt:lpstr>myx</vt:lpstr>
      <vt:lpstr>alternativak</vt:lpstr>
      <vt:lpstr>info</vt:lpstr>
      <vt:lpstr>feladat1</vt:lpstr>
      <vt:lpstr>feladat2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pl16</cp:lastModifiedBy>
  <dcterms:created xsi:type="dcterms:W3CDTF">2015-11-26T12:04:51Z</dcterms:created>
  <dcterms:modified xsi:type="dcterms:W3CDTF">2016-02-11T16:17:30Z</dcterms:modified>
</cp:coreProperties>
</file>