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itlikl\AppData\Local\Temp\scp47446\disk2\www\data\miau\214\"/>
    </mc:Choice>
  </mc:AlternateContent>
  <bookViews>
    <workbookView xWindow="0" yWindow="0" windowWidth="20490" windowHeight="7755" tabRatio="680" activeTab="5"/>
  </bookViews>
  <sheets>
    <sheet name="database" sheetId="1" r:id="rId1"/>
    <sheet name="fitting_error_kpi" sheetId="2" r:id="rId2"/>
    <sheet name="view" sheetId="6" r:id="rId3"/>
    <sheet name="OAM" sheetId="3" r:id="rId4"/>
    <sheet name="best of" sheetId="4" r:id="rId5"/>
    <sheet name="info" sheetId="5" r:id="rId6"/>
    <sheet name="catalogue" sheetId="7" r:id="rId7"/>
  </sheets>
  <calcPr calcId="152511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4" l="1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74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P27" i="4"/>
  <c r="O27" i="4"/>
  <c r="N27" i="4"/>
  <c r="M27" i="4"/>
  <c r="L27" i="4"/>
  <c r="K27" i="4"/>
  <c r="P26" i="4"/>
  <c r="O26" i="4"/>
  <c r="N26" i="4"/>
  <c r="M26" i="4"/>
  <c r="L26" i="4"/>
  <c r="K26" i="4"/>
  <c r="P25" i="4"/>
  <c r="O25" i="4"/>
  <c r="N25" i="4"/>
  <c r="M25" i="4"/>
  <c r="L25" i="4"/>
  <c r="K25" i="4"/>
  <c r="P24" i="4"/>
  <c r="O24" i="4"/>
  <c r="N24" i="4"/>
  <c r="M24" i="4"/>
  <c r="L24" i="4"/>
  <c r="K24" i="4"/>
  <c r="P23" i="4"/>
  <c r="O23" i="4"/>
  <c r="N23" i="4"/>
  <c r="M23" i="4"/>
  <c r="L23" i="4"/>
  <c r="K23" i="4"/>
  <c r="P22" i="4"/>
  <c r="O22" i="4"/>
  <c r="N22" i="4"/>
  <c r="M22" i="4"/>
  <c r="L22" i="4"/>
  <c r="K22" i="4"/>
  <c r="P21" i="4"/>
  <c r="O21" i="4"/>
  <c r="N21" i="4"/>
  <c r="M21" i="4"/>
  <c r="L21" i="4"/>
  <c r="K21" i="4"/>
  <c r="P20" i="4"/>
  <c r="O20" i="4"/>
  <c r="N20" i="4"/>
  <c r="M20" i="4"/>
  <c r="L20" i="4"/>
  <c r="K20" i="4"/>
  <c r="P19" i="4"/>
  <c r="O19" i="4"/>
  <c r="N19" i="4"/>
  <c r="M19" i="4"/>
  <c r="L19" i="4"/>
  <c r="K19" i="4"/>
  <c r="P18" i="4"/>
  <c r="O18" i="4"/>
  <c r="N18" i="4"/>
  <c r="M18" i="4"/>
  <c r="L18" i="4"/>
  <c r="K18" i="4"/>
  <c r="P17" i="4"/>
  <c r="O17" i="4"/>
  <c r="N17" i="4"/>
  <c r="M17" i="4"/>
  <c r="L17" i="4"/>
  <c r="K17" i="4"/>
  <c r="P16" i="4"/>
  <c r="O16" i="4"/>
  <c r="N16" i="4"/>
  <c r="M16" i="4"/>
  <c r="L16" i="4"/>
  <c r="K16" i="4"/>
  <c r="P15" i="4"/>
  <c r="O15" i="4"/>
  <c r="N15" i="4"/>
  <c r="M15" i="4"/>
  <c r="L15" i="4"/>
  <c r="K15" i="4"/>
  <c r="P14" i="4"/>
  <c r="O14" i="4"/>
  <c r="N14" i="4"/>
  <c r="M14" i="4"/>
  <c r="L14" i="4"/>
  <c r="K14" i="4"/>
  <c r="P13" i="4"/>
  <c r="O13" i="4"/>
  <c r="N13" i="4"/>
  <c r="M13" i="4"/>
  <c r="L13" i="4"/>
  <c r="K13" i="4"/>
  <c r="P12" i="4"/>
  <c r="O12" i="4"/>
  <c r="N12" i="4"/>
  <c r="M12" i="4"/>
  <c r="L12" i="4"/>
  <c r="K12" i="4"/>
  <c r="P11" i="4"/>
  <c r="O11" i="4"/>
  <c r="N11" i="4"/>
  <c r="M11" i="4"/>
  <c r="L11" i="4"/>
  <c r="K11" i="4"/>
  <c r="P10" i="4"/>
  <c r="O10" i="4"/>
  <c r="N10" i="4"/>
  <c r="M10" i="4"/>
  <c r="L10" i="4"/>
  <c r="K10" i="4"/>
  <c r="P9" i="4"/>
  <c r="O9" i="4"/>
  <c r="N9" i="4"/>
  <c r="M9" i="4"/>
  <c r="L9" i="4"/>
  <c r="K9" i="4"/>
  <c r="P8" i="4"/>
  <c r="O8" i="4"/>
  <c r="N8" i="4"/>
  <c r="M8" i="4"/>
  <c r="L8" i="4"/>
  <c r="K8" i="4"/>
  <c r="C3" i="6"/>
  <c r="C4" i="6"/>
  <c r="C5" i="6"/>
  <c r="C2" i="6"/>
  <c r="A3" i="6"/>
  <c r="O5" i="6"/>
  <c r="N5" i="6"/>
  <c r="M5" i="6"/>
  <c r="L5" i="6"/>
  <c r="K5" i="6"/>
  <c r="J5" i="6"/>
  <c r="I5" i="6"/>
  <c r="H5" i="6"/>
  <c r="G5" i="6"/>
  <c r="F5" i="6"/>
  <c r="E5" i="6"/>
  <c r="D5" i="6"/>
  <c r="B5" i="6"/>
  <c r="O4" i="6"/>
  <c r="N4" i="6"/>
  <c r="M4" i="6"/>
  <c r="L4" i="6"/>
  <c r="K4" i="6"/>
  <c r="J4" i="6"/>
  <c r="I4" i="6"/>
  <c r="H4" i="6"/>
  <c r="G4" i="6"/>
  <c r="F4" i="6"/>
  <c r="E4" i="6"/>
  <c r="D4" i="6"/>
  <c r="B4" i="6"/>
  <c r="A4" i="6"/>
  <c r="A5" i="6" s="1"/>
  <c r="O3" i="6"/>
  <c r="N3" i="6"/>
  <c r="M3" i="6"/>
  <c r="L3" i="6"/>
  <c r="K3" i="6"/>
  <c r="J3" i="6"/>
  <c r="I3" i="6"/>
  <c r="H3" i="6"/>
  <c r="G3" i="6"/>
  <c r="F3" i="6"/>
  <c r="E3" i="6"/>
  <c r="D3" i="6"/>
  <c r="B3" i="6"/>
  <c r="O2" i="6"/>
  <c r="N2" i="6"/>
  <c r="M2" i="6"/>
  <c r="L2" i="6"/>
  <c r="K2" i="6"/>
  <c r="J2" i="6"/>
  <c r="I2" i="6"/>
  <c r="H2" i="6"/>
  <c r="G2" i="6"/>
  <c r="F2" i="6"/>
  <c r="E2" i="6"/>
  <c r="D2" i="6"/>
  <c r="B2" i="6"/>
  <c r="A2" i="6"/>
  <c r="O1" i="6"/>
  <c r="N1" i="6"/>
  <c r="M1" i="6"/>
  <c r="L1" i="6"/>
  <c r="K1" i="6"/>
  <c r="J1" i="6"/>
  <c r="I1" i="6"/>
  <c r="H1" i="6"/>
  <c r="G1" i="6"/>
  <c r="F1" i="6"/>
  <c r="E1" i="6"/>
  <c r="D1" i="6"/>
  <c r="W92" i="4"/>
  <c r="W90" i="4"/>
  <c r="W88" i="4"/>
  <c r="W86" i="4"/>
  <c r="W84" i="4"/>
  <c r="W82" i="4"/>
  <c r="W80" i="4"/>
  <c r="W78" i="4"/>
  <c r="W76" i="4"/>
  <c r="W74" i="4"/>
  <c r="V92" i="4"/>
  <c r="U92" i="4"/>
  <c r="V90" i="4"/>
  <c r="U90" i="4"/>
  <c r="V88" i="4"/>
  <c r="U88" i="4"/>
  <c r="V86" i="4"/>
  <c r="U86" i="4"/>
  <c r="V84" i="4"/>
  <c r="U84" i="4"/>
  <c r="V82" i="4"/>
  <c r="U82" i="4"/>
  <c r="V80" i="4"/>
  <c r="U80" i="4"/>
  <c r="V78" i="4"/>
  <c r="U78" i="4"/>
  <c r="V76" i="4"/>
  <c r="U76" i="4"/>
  <c r="V74" i="4"/>
  <c r="S77" i="4"/>
  <c r="S76" i="4"/>
  <c r="S75" i="4"/>
  <c r="S7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75" i="4"/>
  <c r="A76" i="4"/>
  <c r="A77" i="4"/>
  <c r="A78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G73" i="4"/>
  <c r="F73" i="4"/>
  <c r="E73" i="4"/>
  <c r="D73" i="4"/>
  <c r="C73" i="4"/>
  <c r="B73" i="4"/>
  <c r="G51" i="4"/>
  <c r="F51" i="4"/>
  <c r="E51" i="4"/>
  <c r="D51" i="4"/>
  <c r="C51" i="4"/>
  <c r="B51" i="4"/>
  <c r="H7" i="4"/>
  <c r="G7" i="4"/>
  <c r="F7" i="4"/>
  <c r="E7" i="4"/>
  <c r="D7" i="4"/>
  <c r="C7" i="4"/>
  <c r="B7" i="4"/>
  <c r="K19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A79" i="4" s="1"/>
  <c r="I7" i="3"/>
  <c r="I6" i="3"/>
  <c r="I5" i="3"/>
  <c r="I4" i="3"/>
  <c r="O2" i="3"/>
  <c r="N2" i="3"/>
  <c r="M2" i="3"/>
  <c r="L2" i="3"/>
  <c r="K2" i="3"/>
  <c r="J2" i="3"/>
  <c r="AN44" i="2"/>
  <c r="AN42" i="2"/>
  <c r="AN40" i="2"/>
  <c r="AN38" i="2"/>
  <c r="AN36" i="2"/>
  <c r="AN34" i="2"/>
  <c r="AN32" i="2"/>
  <c r="AN30" i="2"/>
  <c r="AN28" i="2"/>
  <c r="AN26" i="2"/>
  <c r="AN24" i="2"/>
  <c r="AN22" i="2"/>
  <c r="AN20" i="2"/>
  <c r="AN18" i="2"/>
  <c r="AN16" i="2"/>
  <c r="AN14" i="2"/>
  <c r="AN12" i="2"/>
  <c r="AN10" i="2"/>
  <c r="AN8" i="2"/>
  <c r="AN6" i="2"/>
  <c r="A3" i="3" s="1"/>
  <c r="A8" i="4" s="1"/>
  <c r="AO6" i="2"/>
  <c r="B3" i="3" s="1"/>
  <c r="AM45" i="2"/>
  <c r="AL45" i="2"/>
  <c r="AK45" i="2"/>
  <c r="AJ45" i="2"/>
  <c r="X45" i="2" s="1"/>
  <c r="AI45" i="2"/>
  <c r="AH45" i="2"/>
  <c r="AG45" i="2"/>
  <c r="AF45" i="2"/>
  <c r="T45" i="2" s="1"/>
  <c r="AE45" i="2"/>
  <c r="AD45" i="2"/>
  <c r="AC45" i="2"/>
  <c r="AT44" i="2"/>
  <c r="AP44" i="2"/>
  <c r="AP42" i="2"/>
  <c r="AS40" i="2"/>
  <c r="AP40" i="2"/>
  <c r="AT38" i="2"/>
  <c r="AP38" i="2"/>
  <c r="AP36" i="2"/>
  <c r="AP34" i="2"/>
  <c r="AP32" i="2"/>
  <c r="AP30" i="2"/>
  <c r="AS28" i="2"/>
  <c r="AP28" i="2"/>
  <c r="AP26" i="2"/>
  <c r="AP24" i="2"/>
  <c r="AP22" i="2"/>
  <c r="AP20" i="2"/>
  <c r="AP18" i="2"/>
  <c r="AP16" i="2"/>
  <c r="AP14" i="2"/>
  <c r="AS12" i="2"/>
  <c r="AP12" i="2"/>
  <c r="AP10" i="2"/>
  <c r="AP8" i="2"/>
  <c r="U45" i="2"/>
  <c r="AA44" i="2"/>
  <c r="Z44" i="2"/>
  <c r="Y44" i="2"/>
  <c r="X44" i="2"/>
  <c r="W44" i="2"/>
  <c r="V44" i="2"/>
  <c r="U44" i="2"/>
  <c r="T44" i="2"/>
  <c r="S44" i="2"/>
  <c r="R44" i="2"/>
  <c r="Q44" i="2"/>
  <c r="P44" i="2"/>
  <c r="Z43" i="2"/>
  <c r="S43" i="2"/>
  <c r="AA42" i="2"/>
  <c r="Z42" i="2"/>
  <c r="Y42" i="2"/>
  <c r="X42" i="2"/>
  <c r="W42" i="2"/>
  <c r="V42" i="2"/>
  <c r="U42" i="2"/>
  <c r="T42" i="2"/>
  <c r="S42" i="2"/>
  <c r="R42" i="2"/>
  <c r="Q42" i="2"/>
  <c r="P42" i="2"/>
  <c r="U41" i="2"/>
  <c r="T41" i="2"/>
  <c r="AA40" i="2"/>
  <c r="Z40" i="2"/>
  <c r="Y40" i="2"/>
  <c r="X40" i="2"/>
  <c r="W40" i="2"/>
  <c r="V40" i="2"/>
  <c r="U40" i="2"/>
  <c r="T40" i="2"/>
  <c r="S40" i="2"/>
  <c r="R40" i="2"/>
  <c r="Q40" i="2"/>
  <c r="P40" i="2"/>
  <c r="W39" i="2"/>
  <c r="AA38" i="2"/>
  <c r="Z38" i="2"/>
  <c r="Y38" i="2"/>
  <c r="X38" i="2"/>
  <c r="W38" i="2"/>
  <c r="V38" i="2"/>
  <c r="U38" i="2"/>
  <c r="T38" i="2"/>
  <c r="S38" i="2"/>
  <c r="R38" i="2"/>
  <c r="Q38" i="2"/>
  <c r="P38" i="2"/>
  <c r="V37" i="2"/>
  <c r="AA36" i="2"/>
  <c r="Z36" i="2"/>
  <c r="Y36" i="2"/>
  <c r="X36" i="2"/>
  <c r="W36" i="2"/>
  <c r="V36" i="2"/>
  <c r="U36" i="2"/>
  <c r="T36" i="2"/>
  <c r="S36" i="2"/>
  <c r="R36" i="2"/>
  <c r="AO36" i="2" s="1"/>
  <c r="Q36" i="2"/>
  <c r="P36" i="2"/>
  <c r="AA35" i="2"/>
  <c r="Z35" i="2"/>
  <c r="W35" i="2"/>
  <c r="AA34" i="2"/>
  <c r="Z34" i="2"/>
  <c r="Y34" i="2"/>
  <c r="X34" i="2"/>
  <c r="W34" i="2"/>
  <c r="V34" i="2"/>
  <c r="U34" i="2"/>
  <c r="T34" i="2"/>
  <c r="S34" i="2"/>
  <c r="R34" i="2"/>
  <c r="Q34" i="2"/>
  <c r="P34" i="2"/>
  <c r="X33" i="2"/>
  <c r="U33" i="2"/>
  <c r="Q33" i="2"/>
  <c r="AA32" i="2"/>
  <c r="Z32" i="2"/>
  <c r="Y32" i="2"/>
  <c r="X32" i="2"/>
  <c r="W32" i="2"/>
  <c r="V32" i="2"/>
  <c r="U32" i="2"/>
  <c r="T32" i="2"/>
  <c r="S32" i="2"/>
  <c r="R32" i="2"/>
  <c r="Q32" i="2"/>
  <c r="P32" i="2"/>
  <c r="AA31" i="2"/>
  <c r="S31" i="2"/>
  <c r="Q31" i="2"/>
  <c r="AA30" i="2"/>
  <c r="Z30" i="2"/>
  <c r="Y30" i="2"/>
  <c r="X30" i="2"/>
  <c r="W30" i="2"/>
  <c r="V30" i="2"/>
  <c r="U30" i="2"/>
  <c r="T30" i="2"/>
  <c r="S30" i="2"/>
  <c r="R30" i="2"/>
  <c r="Q30" i="2"/>
  <c r="P30" i="2"/>
  <c r="V29" i="2"/>
  <c r="AA28" i="2"/>
  <c r="Z28" i="2"/>
  <c r="Y28" i="2"/>
  <c r="X28" i="2"/>
  <c r="W28" i="2"/>
  <c r="V28" i="2"/>
  <c r="U28" i="2"/>
  <c r="T28" i="2"/>
  <c r="S28" i="2"/>
  <c r="AR28" i="2" s="1"/>
  <c r="R28" i="2"/>
  <c r="Q28" i="2"/>
  <c r="AO28" i="2" s="1"/>
  <c r="P28" i="2"/>
  <c r="AT28" i="2" s="1"/>
  <c r="V27" i="2"/>
  <c r="S27" i="2"/>
  <c r="AA26" i="2"/>
  <c r="Z26" i="2"/>
  <c r="Y26" i="2"/>
  <c r="X26" i="2"/>
  <c r="W26" i="2"/>
  <c r="V26" i="2"/>
  <c r="U26" i="2"/>
  <c r="T26" i="2"/>
  <c r="S26" i="2"/>
  <c r="R26" i="2"/>
  <c r="Q26" i="2"/>
  <c r="AT26" i="2" s="1"/>
  <c r="P26" i="2"/>
  <c r="Y25" i="2"/>
  <c r="X25" i="2"/>
  <c r="V25" i="2"/>
  <c r="Q25" i="2"/>
  <c r="AA24" i="2"/>
  <c r="Z24" i="2"/>
  <c r="Y24" i="2"/>
  <c r="X24" i="2"/>
  <c r="W24" i="2"/>
  <c r="V24" i="2"/>
  <c r="U24" i="2"/>
  <c r="T24" i="2"/>
  <c r="S24" i="2"/>
  <c r="R24" i="2"/>
  <c r="Q24" i="2"/>
  <c r="P24" i="2"/>
  <c r="Y23" i="2"/>
  <c r="W23" i="2"/>
  <c r="S23" i="2"/>
  <c r="AA22" i="2"/>
  <c r="Z22" i="2"/>
  <c r="Y22" i="2"/>
  <c r="X22" i="2"/>
  <c r="W22" i="2"/>
  <c r="V22" i="2"/>
  <c r="U22" i="2"/>
  <c r="T22" i="2"/>
  <c r="S22" i="2"/>
  <c r="R22" i="2"/>
  <c r="AT22" i="2" s="1"/>
  <c r="Q22" i="2"/>
  <c r="P22" i="2"/>
  <c r="Z21" i="2"/>
  <c r="X21" i="2"/>
  <c r="AA20" i="2"/>
  <c r="Z20" i="2"/>
  <c r="Y20" i="2"/>
  <c r="X20" i="2"/>
  <c r="W20" i="2"/>
  <c r="V20" i="2"/>
  <c r="U20" i="2"/>
  <c r="T20" i="2"/>
  <c r="S20" i="2"/>
  <c r="AR20" i="2" s="1"/>
  <c r="R20" i="2"/>
  <c r="Q20" i="2"/>
  <c r="AO20" i="2" s="1"/>
  <c r="P20" i="2"/>
  <c r="AA19" i="2"/>
  <c r="W19" i="2"/>
  <c r="V19" i="2"/>
  <c r="S19" i="2"/>
  <c r="AA18" i="2"/>
  <c r="Z18" i="2"/>
  <c r="Y18" i="2"/>
  <c r="X18" i="2"/>
  <c r="W18" i="2"/>
  <c r="V18" i="2"/>
  <c r="U18" i="2"/>
  <c r="T18" i="2"/>
  <c r="S18" i="2"/>
  <c r="R18" i="2"/>
  <c r="Q18" i="2"/>
  <c r="P18" i="2"/>
  <c r="Y17" i="2"/>
  <c r="X17" i="2"/>
  <c r="R17" i="2"/>
  <c r="Q17" i="2"/>
  <c r="AA16" i="2"/>
  <c r="Z16" i="2"/>
  <c r="Y16" i="2"/>
  <c r="X16" i="2"/>
  <c r="W16" i="2"/>
  <c r="V16" i="2"/>
  <c r="U16" i="2"/>
  <c r="T16" i="2"/>
  <c r="S16" i="2"/>
  <c r="R16" i="2"/>
  <c r="Q16" i="2"/>
  <c r="P16" i="2"/>
  <c r="W15" i="2"/>
  <c r="T15" i="2"/>
  <c r="AA14" i="2"/>
  <c r="Z14" i="2"/>
  <c r="Y14" i="2"/>
  <c r="X14" i="2"/>
  <c r="W14" i="2"/>
  <c r="V14" i="2"/>
  <c r="U14" i="2"/>
  <c r="T14" i="2"/>
  <c r="S14" i="2"/>
  <c r="R14" i="2"/>
  <c r="Q14" i="2"/>
  <c r="P14" i="2"/>
  <c r="Z13" i="2"/>
  <c r="X13" i="2"/>
  <c r="S13" i="2"/>
  <c r="R13" i="2"/>
  <c r="AA12" i="2"/>
  <c r="Z12" i="2"/>
  <c r="Y12" i="2"/>
  <c r="X12" i="2"/>
  <c r="W12" i="2"/>
  <c r="V12" i="2"/>
  <c r="U12" i="2"/>
  <c r="T12" i="2"/>
  <c r="S12" i="2"/>
  <c r="R12" i="2"/>
  <c r="Q12" i="2"/>
  <c r="AR12" i="2" s="1"/>
  <c r="P12" i="2"/>
  <c r="Y11" i="2"/>
  <c r="R11" i="2"/>
  <c r="AA10" i="2"/>
  <c r="Z10" i="2"/>
  <c r="Y10" i="2"/>
  <c r="X10" i="2"/>
  <c r="W10" i="2"/>
  <c r="V10" i="2"/>
  <c r="U10" i="2"/>
  <c r="T10" i="2"/>
  <c r="S10" i="2"/>
  <c r="R10" i="2"/>
  <c r="Q10" i="2"/>
  <c r="P10" i="2"/>
  <c r="Y9" i="2"/>
  <c r="X9" i="2"/>
  <c r="T9" i="2"/>
  <c r="R9" i="2"/>
  <c r="AA8" i="2"/>
  <c r="Z8" i="2"/>
  <c r="Y8" i="2"/>
  <c r="X8" i="2"/>
  <c r="W8" i="2"/>
  <c r="V8" i="2"/>
  <c r="U8" i="2"/>
  <c r="T8" i="2"/>
  <c r="S8" i="2"/>
  <c r="R8" i="2"/>
  <c r="Q8" i="2"/>
  <c r="AS8" i="2" s="1"/>
  <c r="P8" i="2"/>
  <c r="Y7" i="2"/>
  <c r="S7" i="2"/>
  <c r="AM44" i="2"/>
  <c r="AA45" i="2" s="1"/>
  <c r="AL44" i="2"/>
  <c r="AK44" i="2"/>
  <c r="Y45" i="2" s="1"/>
  <c r="AJ44" i="2"/>
  <c r="AI44" i="2"/>
  <c r="W45" i="2" s="1"/>
  <c r="AH44" i="2"/>
  <c r="AG44" i="2"/>
  <c r="AF44" i="2"/>
  <c r="AE44" i="2"/>
  <c r="S45" i="2" s="1"/>
  <c r="AD44" i="2"/>
  <c r="AC44" i="2"/>
  <c r="Q45" i="2" s="1"/>
  <c r="AM43" i="2"/>
  <c r="AL43" i="2"/>
  <c r="AK43" i="2"/>
  <c r="AJ43" i="2"/>
  <c r="AI43" i="2"/>
  <c r="AH43" i="2"/>
  <c r="V43" i="2" s="1"/>
  <c r="AG43" i="2"/>
  <c r="AF43" i="2"/>
  <c r="AE43" i="2"/>
  <c r="AD43" i="2"/>
  <c r="AC43" i="2"/>
  <c r="Q43" i="2" s="1"/>
  <c r="AM42" i="2"/>
  <c r="AA43" i="2" s="1"/>
  <c r="AL42" i="2"/>
  <c r="AK42" i="2"/>
  <c r="Y43" i="2" s="1"/>
  <c r="AJ42" i="2"/>
  <c r="X43" i="2" s="1"/>
  <c r="AI42" i="2"/>
  <c r="AH42" i="2"/>
  <c r="AG42" i="2"/>
  <c r="AF42" i="2"/>
  <c r="T43" i="2" s="1"/>
  <c r="AE42" i="2"/>
  <c r="AD42" i="2"/>
  <c r="AC42" i="2"/>
  <c r="AM41" i="2"/>
  <c r="AL41" i="2"/>
  <c r="AK41" i="2"/>
  <c r="AJ41" i="2"/>
  <c r="AI41" i="2"/>
  <c r="AH41" i="2"/>
  <c r="AG41" i="2"/>
  <c r="AF41" i="2"/>
  <c r="AE41" i="2"/>
  <c r="AD41" i="2"/>
  <c r="AC41" i="2"/>
  <c r="AM40" i="2"/>
  <c r="AL40" i="2"/>
  <c r="Z41" i="2" s="1"/>
  <c r="AK40" i="2"/>
  <c r="Y41" i="2" s="1"/>
  <c r="AJ40" i="2"/>
  <c r="AI40" i="2"/>
  <c r="AH40" i="2"/>
  <c r="V41" i="2" s="1"/>
  <c r="AG40" i="2"/>
  <c r="AF40" i="2"/>
  <c r="AE40" i="2"/>
  <c r="AD40" i="2"/>
  <c r="R41" i="2" s="1"/>
  <c r="AC40" i="2"/>
  <c r="Q41" i="2" s="1"/>
  <c r="AM39" i="2"/>
  <c r="AA39" i="2" s="1"/>
  <c r="AL39" i="2"/>
  <c r="AK39" i="2"/>
  <c r="AJ39" i="2"/>
  <c r="AI39" i="2"/>
  <c r="AH39" i="2"/>
  <c r="AG39" i="2"/>
  <c r="AF39" i="2"/>
  <c r="AE39" i="2"/>
  <c r="AD39" i="2"/>
  <c r="AC39" i="2"/>
  <c r="AM38" i="2"/>
  <c r="AL38" i="2"/>
  <c r="AK38" i="2"/>
  <c r="Y39" i="2" s="1"/>
  <c r="AJ38" i="2"/>
  <c r="X39" i="2" s="1"/>
  <c r="AI38" i="2"/>
  <c r="AH38" i="2"/>
  <c r="AG38" i="2"/>
  <c r="AF38" i="2"/>
  <c r="T39" i="2" s="1"/>
  <c r="AE38" i="2"/>
  <c r="AD38" i="2"/>
  <c r="AC38" i="2"/>
  <c r="Q39" i="2" s="1"/>
  <c r="AM37" i="2"/>
  <c r="AL37" i="2"/>
  <c r="AK37" i="2"/>
  <c r="AJ37" i="2"/>
  <c r="AI37" i="2"/>
  <c r="W37" i="2" s="1"/>
  <c r="AH37" i="2"/>
  <c r="AG37" i="2"/>
  <c r="AF37" i="2"/>
  <c r="AE37" i="2"/>
  <c r="AD37" i="2"/>
  <c r="AC37" i="2"/>
  <c r="AM36" i="2"/>
  <c r="AA37" i="2" s="1"/>
  <c r="AL36" i="2"/>
  <c r="Z37" i="2" s="1"/>
  <c r="AK36" i="2"/>
  <c r="AJ36" i="2"/>
  <c r="AI36" i="2"/>
  <c r="AH36" i="2"/>
  <c r="AG36" i="2"/>
  <c r="AF36" i="2"/>
  <c r="T37" i="2" s="1"/>
  <c r="AE36" i="2"/>
  <c r="AD36" i="2"/>
  <c r="R37" i="2" s="1"/>
  <c r="AC36" i="2"/>
  <c r="AM35" i="2"/>
  <c r="AL35" i="2"/>
  <c r="AK35" i="2"/>
  <c r="AJ35" i="2"/>
  <c r="AI35" i="2"/>
  <c r="AH35" i="2"/>
  <c r="AG35" i="2"/>
  <c r="AF35" i="2"/>
  <c r="AE35" i="2"/>
  <c r="AD35" i="2"/>
  <c r="R35" i="2" s="1"/>
  <c r="AC35" i="2"/>
  <c r="Q35" i="2" s="1"/>
  <c r="AM34" i="2"/>
  <c r="AL34" i="2"/>
  <c r="AK34" i="2"/>
  <c r="AJ34" i="2"/>
  <c r="X35" i="2" s="1"/>
  <c r="AI34" i="2"/>
  <c r="AH34" i="2"/>
  <c r="AG34" i="2"/>
  <c r="U35" i="2" s="1"/>
  <c r="AF34" i="2"/>
  <c r="T35" i="2" s="1"/>
  <c r="AE34" i="2"/>
  <c r="AD34" i="2"/>
  <c r="AC34" i="2"/>
  <c r="AM33" i="2"/>
  <c r="AL33" i="2"/>
  <c r="AK33" i="2"/>
  <c r="AJ33" i="2"/>
  <c r="AI33" i="2"/>
  <c r="AH33" i="2"/>
  <c r="AG33" i="2"/>
  <c r="AF33" i="2"/>
  <c r="AE33" i="2"/>
  <c r="AD33" i="2"/>
  <c r="AC33" i="2"/>
  <c r="AM32" i="2"/>
  <c r="AL32" i="2"/>
  <c r="Z33" i="2" s="1"/>
  <c r="AK32" i="2"/>
  <c r="AJ32" i="2"/>
  <c r="AI32" i="2"/>
  <c r="AH32" i="2"/>
  <c r="V33" i="2" s="1"/>
  <c r="AG32" i="2"/>
  <c r="AF32" i="2"/>
  <c r="AE32" i="2"/>
  <c r="AD32" i="2"/>
  <c r="R33" i="2" s="1"/>
  <c r="AC32" i="2"/>
  <c r="AM31" i="2"/>
  <c r="AL31" i="2"/>
  <c r="AK31" i="2"/>
  <c r="AJ31" i="2"/>
  <c r="AI31" i="2"/>
  <c r="AH31" i="2"/>
  <c r="AG31" i="2"/>
  <c r="AF31" i="2"/>
  <c r="AE31" i="2"/>
  <c r="AD31" i="2"/>
  <c r="AC31" i="2"/>
  <c r="AM30" i="2"/>
  <c r="AL30" i="2"/>
  <c r="AK30" i="2"/>
  <c r="AJ30" i="2"/>
  <c r="X31" i="2" s="1"/>
  <c r="AI30" i="2"/>
  <c r="W31" i="2" s="1"/>
  <c r="AH30" i="2"/>
  <c r="AG30" i="2"/>
  <c r="U31" i="2" s="1"/>
  <c r="AF30" i="2"/>
  <c r="T31" i="2" s="1"/>
  <c r="AE30" i="2"/>
  <c r="AD30" i="2"/>
  <c r="AC30" i="2"/>
  <c r="AM29" i="2"/>
  <c r="AL29" i="2"/>
  <c r="AK29" i="2"/>
  <c r="AJ29" i="2"/>
  <c r="AI29" i="2"/>
  <c r="AH29" i="2"/>
  <c r="AG29" i="2"/>
  <c r="AF29" i="2"/>
  <c r="AE29" i="2"/>
  <c r="AD29" i="2"/>
  <c r="AC29" i="2"/>
  <c r="AM28" i="2"/>
  <c r="AL28" i="2"/>
  <c r="Z29" i="2" s="1"/>
  <c r="AK28" i="2"/>
  <c r="AJ28" i="2"/>
  <c r="X29" i="2" s="1"/>
  <c r="AI28" i="2"/>
  <c r="W29" i="2" s="1"/>
  <c r="AH28" i="2"/>
  <c r="AG28" i="2"/>
  <c r="AF28" i="2"/>
  <c r="AE28" i="2"/>
  <c r="AD28" i="2"/>
  <c r="R29" i="2" s="1"/>
  <c r="AC28" i="2"/>
  <c r="AM27" i="2"/>
  <c r="AA27" i="2" s="1"/>
  <c r="AL27" i="2"/>
  <c r="AK27" i="2"/>
  <c r="AJ27" i="2"/>
  <c r="AI27" i="2"/>
  <c r="AH27" i="2"/>
  <c r="AG27" i="2"/>
  <c r="AF27" i="2"/>
  <c r="AE27" i="2"/>
  <c r="AD27" i="2"/>
  <c r="AC27" i="2"/>
  <c r="AM26" i="2"/>
  <c r="AL26" i="2"/>
  <c r="AK26" i="2"/>
  <c r="Y27" i="2" s="1"/>
  <c r="AJ26" i="2"/>
  <c r="X27" i="2" s="1"/>
  <c r="AI26" i="2"/>
  <c r="W27" i="2" s="1"/>
  <c r="AH26" i="2"/>
  <c r="AG26" i="2"/>
  <c r="AF26" i="2"/>
  <c r="T27" i="2" s="1"/>
  <c r="AE26" i="2"/>
  <c r="AD26" i="2"/>
  <c r="R27" i="2" s="1"/>
  <c r="AC26" i="2"/>
  <c r="AM25" i="2"/>
  <c r="AL25" i="2"/>
  <c r="AK25" i="2"/>
  <c r="AJ25" i="2"/>
  <c r="AI25" i="2"/>
  <c r="AH25" i="2"/>
  <c r="AG25" i="2"/>
  <c r="AF25" i="2"/>
  <c r="AE25" i="2"/>
  <c r="AD25" i="2"/>
  <c r="AC25" i="2"/>
  <c r="AM24" i="2"/>
  <c r="AL24" i="2"/>
  <c r="Z25" i="2" s="1"/>
  <c r="AK24" i="2"/>
  <c r="AJ24" i="2"/>
  <c r="AI24" i="2"/>
  <c r="AH24" i="2"/>
  <c r="AG24" i="2"/>
  <c r="AF24" i="2"/>
  <c r="AE24" i="2"/>
  <c r="AD24" i="2"/>
  <c r="R25" i="2" s="1"/>
  <c r="AC24" i="2"/>
  <c r="AM23" i="2"/>
  <c r="AL23" i="2"/>
  <c r="AK23" i="2"/>
  <c r="AJ23" i="2"/>
  <c r="AI23" i="2"/>
  <c r="AH23" i="2"/>
  <c r="AG23" i="2"/>
  <c r="AF23" i="2"/>
  <c r="AE23" i="2"/>
  <c r="AD23" i="2"/>
  <c r="AC23" i="2"/>
  <c r="AM22" i="2"/>
  <c r="AL22" i="2"/>
  <c r="AK22" i="2"/>
  <c r="AJ22" i="2"/>
  <c r="X23" i="2" s="1"/>
  <c r="AI22" i="2"/>
  <c r="AH22" i="2"/>
  <c r="AG22" i="2"/>
  <c r="AF22" i="2"/>
  <c r="T23" i="2" s="1"/>
  <c r="AE22" i="2"/>
  <c r="AD22" i="2"/>
  <c r="AC22" i="2"/>
  <c r="AM21" i="2"/>
  <c r="AL21" i="2"/>
  <c r="AK21" i="2"/>
  <c r="AJ21" i="2"/>
  <c r="AI21" i="2"/>
  <c r="AH21" i="2"/>
  <c r="AG21" i="2"/>
  <c r="AF21" i="2"/>
  <c r="AE21" i="2"/>
  <c r="AD21" i="2"/>
  <c r="AC21" i="2"/>
  <c r="AM20" i="2"/>
  <c r="AL20" i="2"/>
  <c r="AK20" i="2"/>
  <c r="AJ20" i="2"/>
  <c r="AI20" i="2"/>
  <c r="W21" i="2" s="1"/>
  <c r="AH20" i="2"/>
  <c r="V21" i="2" s="1"/>
  <c r="AG20" i="2"/>
  <c r="AF20" i="2"/>
  <c r="AE20" i="2"/>
  <c r="S21" i="2" s="1"/>
  <c r="AD20" i="2"/>
  <c r="R21" i="2" s="1"/>
  <c r="AC20" i="2"/>
  <c r="AM19" i="2"/>
  <c r="AL19" i="2"/>
  <c r="AK19" i="2"/>
  <c r="AJ19" i="2"/>
  <c r="AI19" i="2"/>
  <c r="AH19" i="2"/>
  <c r="AG19" i="2"/>
  <c r="AF19" i="2"/>
  <c r="AE19" i="2"/>
  <c r="AD19" i="2"/>
  <c r="AC19" i="2"/>
  <c r="AM18" i="2"/>
  <c r="AL18" i="2"/>
  <c r="AK18" i="2"/>
  <c r="Y19" i="2" s="1"/>
  <c r="AJ18" i="2"/>
  <c r="X19" i="2" s="1"/>
  <c r="AI18" i="2"/>
  <c r="AH18" i="2"/>
  <c r="AG18" i="2"/>
  <c r="AF18" i="2"/>
  <c r="T19" i="2" s="1"/>
  <c r="AE18" i="2"/>
  <c r="AD18" i="2"/>
  <c r="R19" i="2" s="1"/>
  <c r="AC18" i="2"/>
  <c r="Q19" i="2" s="1"/>
  <c r="AM17" i="2"/>
  <c r="AL17" i="2"/>
  <c r="AK17" i="2"/>
  <c r="AJ17" i="2"/>
  <c r="AI17" i="2"/>
  <c r="AH17" i="2"/>
  <c r="AG17" i="2"/>
  <c r="AF17" i="2"/>
  <c r="T17" i="2" s="1"/>
  <c r="AE17" i="2"/>
  <c r="AD17" i="2"/>
  <c r="AC17" i="2"/>
  <c r="AM16" i="2"/>
  <c r="AL16" i="2"/>
  <c r="Z17" i="2" s="1"/>
  <c r="AK16" i="2"/>
  <c r="AJ16" i="2"/>
  <c r="AI16" i="2"/>
  <c r="AH16" i="2"/>
  <c r="V17" i="2" s="1"/>
  <c r="AG16" i="2"/>
  <c r="U17" i="2" s="1"/>
  <c r="AF16" i="2"/>
  <c r="AE16" i="2"/>
  <c r="AD16" i="2"/>
  <c r="AC16" i="2"/>
  <c r="AM15" i="2"/>
  <c r="AL15" i="2"/>
  <c r="AK15" i="2"/>
  <c r="AJ15" i="2"/>
  <c r="AI15" i="2"/>
  <c r="AH15" i="2"/>
  <c r="AG15" i="2"/>
  <c r="AF15" i="2"/>
  <c r="AE15" i="2"/>
  <c r="S15" i="2" s="1"/>
  <c r="AD15" i="2"/>
  <c r="AC15" i="2"/>
  <c r="AM14" i="2"/>
  <c r="AA15" i="2" s="1"/>
  <c r="AL14" i="2"/>
  <c r="AK14" i="2"/>
  <c r="Y15" i="2" s="1"/>
  <c r="AJ14" i="2"/>
  <c r="X15" i="2" s="1"/>
  <c r="AI14" i="2"/>
  <c r="AH14" i="2"/>
  <c r="AG14" i="2"/>
  <c r="AF14" i="2"/>
  <c r="AE14" i="2"/>
  <c r="AD14" i="2"/>
  <c r="AC14" i="2"/>
  <c r="Q15" i="2" s="1"/>
  <c r="AM13" i="2"/>
  <c r="AL13" i="2"/>
  <c r="AK13" i="2"/>
  <c r="AJ13" i="2"/>
  <c r="AI13" i="2"/>
  <c r="AH13" i="2"/>
  <c r="AG13" i="2"/>
  <c r="AF13" i="2"/>
  <c r="T13" i="2" s="1"/>
  <c r="AE13" i="2"/>
  <c r="AD13" i="2"/>
  <c r="AC13" i="2"/>
  <c r="AM12" i="2"/>
  <c r="AL12" i="2"/>
  <c r="AK12" i="2"/>
  <c r="AJ12" i="2"/>
  <c r="AI12" i="2"/>
  <c r="W13" i="2" s="1"/>
  <c r="AH12" i="2"/>
  <c r="V13" i="2" s="1"/>
  <c r="AG12" i="2"/>
  <c r="AF12" i="2"/>
  <c r="AE12" i="2"/>
  <c r="AD12" i="2"/>
  <c r="AC12" i="2"/>
  <c r="Q13" i="2" s="1"/>
  <c r="AM11" i="2"/>
  <c r="AL11" i="2"/>
  <c r="Z11" i="2" s="1"/>
  <c r="AK11" i="2"/>
  <c r="AJ11" i="2"/>
  <c r="AI11" i="2"/>
  <c r="AH11" i="2"/>
  <c r="AG11" i="2"/>
  <c r="AF11" i="2"/>
  <c r="AE11" i="2"/>
  <c r="AD11" i="2"/>
  <c r="AC11" i="2"/>
  <c r="AM10" i="2"/>
  <c r="AA11" i="2" s="1"/>
  <c r="AL10" i="2"/>
  <c r="AK10" i="2"/>
  <c r="AJ10" i="2"/>
  <c r="AI10" i="2"/>
  <c r="W11" i="2" s="1"/>
  <c r="AH10" i="2"/>
  <c r="V11" i="2" s="1"/>
  <c r="AG10" i="2"/>
  <c r="U11" i="2" s="1"/>
  <c r="AF10" i="2"/>
  <c r="AE10" i="2"/>
  <c r="S11" i="2" s="1"/>
  <c r="AD10" i="2"/>
  <c r="AC10" i="2"/>
  <c r="Q11" i="2" s="1"/>
  <c r="AM9" i="2"/>
  <c r="AL9" i="2"/>
  <c r="AK9" i="2"/>
  <c r="AJ9" i="2"/>
  <c r="AI9" i="2"/>
  <c r="AH9" i="2"/>
  <c r="AG9" i="2"/>
  <c r="AF9" i="2"/>
  <c r="AE9" i="2"/>
  <c r="AD9" i="2"/>
  <c r="AC9" i="2"/>
  <c r="AM8" i="2"/>
  <c r="AL8" i="2"/>
  <c r="AK8" i="2"/>
  <c r="AJ8" i="2"/>
  <c r="AI8" i="2"/>
  <c r="AH8" i="2"/>
  <c r="AG8" i="2"/>
  <c r="U9" i="2" s="1"/>
  <c r="AF8" i="2"/>
  <c r="AE8" i="2"/>
  <c r="AD8" i="2"/>
  <c r="AC8" i="2"/>
  <c r="Q9" i="2" s="1"/>
  <c r="AM7" i="2"/>
  <c r="AL7" i="2"/>
  <c r="AK7" i="2"/>
  <c r="AJ7" i="2"/>
  <c r="AI7" i="2"/>
  <c r="AH7" i="2"/>
  <c r="AG7" i="2"/>
  <c r="AF7" i="2"/>
  <c r="T7" i="2" s="1"/>
  <c r="AE7" i="2"/>
  <c r="AD7" i="2"/>
  <c r="AC7" i="2"/>
  <c r="AM6" i="2"/>
  <c r="AA7" i="2" s="1"/>
  <c r="AL6" i="2"/>
  <c r="AK6" i="2"/>
  <c r="AJ6" i="2"/>
  <c r="X7" i="2" s="1"/>
  <c r="AI6" i="2"/>
  <c r="W7" i="2" s="1"/>
  <c r="AH6" i="2"/>
  <c r="AG6" i="2"/>
  <c r="U7" i="2" s="1"/>
  <c r="AF6" i="2"/>
  <c r="AE6" i="2"/>
  <c r="AD6" i="2"/>
  <c r="AC6" i="2"/>
  <c r="Q7" i="2" s="1"/>
  <c r="AP6" i="2"/>
  <c r="C3" i="3" s="1"/>
  <c r="AA6" i="2"/>
  <c r="Z6" i="2"/>
  <c r="Y6" i="2"/>
  <c r="X6" i="2"/>
  <c r="W6" i="2"/>
  <c r="V6" i="2"/>
  <c r="U6" i="2"/>
  <c r="T6" i="2"/>
  <c r="S6" i="2"/>
  <c r="R6" i="2"/>
  <c r="Q6" i="2"/>
  <c r="P6" i="2"/>
  <c r="AA5" i="2"/>
  <c r="Z5" i="2"/>
  <c r="Y5" i="2"/>
  <c r="X5" i="2"/>
  <c r="W5" i="2"/>
  <c r="V5" i="2"/>
  <c r="U5" i="2"/>
  <c r="T5" i="2"/>
  <c r="S5" i="2"/>
  <c r="R5" i="2"/>
  <c r="Q5" i="2"/>
  <c r="P5" i="2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122" i="1"/>
  <c r="AO32" i="2" l="1"/>
  <c r="AR32" i="2"/>
  <c r="AT32" i="2"/>
  <c r="AS30" i="2"/>
  <c r="AR30" i="2"/>
  <c r="AT30" i="2"/>
  <c r="AO30" i="2"/>
  <c r="J6" i="3"/>
  <c r="J8" i="3"/>
  <c r="J16" i="3"/>
  <c r="J9" i="3"/>
  <c r="J20" i="3"/>
  <c r="J4" i="3"/>
  <c r="J17" i="3"/>
  <c r="J13" i="3"/>
  <c r="J21" i="3"/>
  <c r="J5" i="3"/>
  <c r="J12" i="3"/>
  <c r="AO10" i="2"/>
  <c r="AT10" i="2"/>
  <c r="AS10" i="2"/>
  <c r="AS26" i="2"/>
  <c r="AO26" i="2"/>
  <c r="AT6" i="2"/>
  <c r="G3" i="3" s="1"/>
  <c r="AR6" i="2"/>
  <c r="E3" i="3" s="1"/>
  <c r="K22" i="3"/>
  <c r="K21" i="3"/>
  <c r="K20" i="3"/>
  <c r="K14" i="3"/>
  <c r="K13" i="3"/>
  <c r="K12" i="3"/>
  <c r="K6" i="3"/>
  <c r="K5" i="3"/>
  <c r="K4" i="3"/>
  <c r="K8" i="3"/>
  <c r="K7" i="3"/>
  <c r="K17" i="3"/>
  <c r="K9" i="3"/>
  <c r="K16" i="3"/>
  <c r="K10" i="3"/>
  <c r="K18" i="3"/>
  <c r="K3" i="3"/>
  <c r="K15" i="3"/>
  <c r="K11" i="3"/>
  <c r="V9" i="2"/>
  <c r="Z9" i="2"/>
  <c r="T11" i="2"/>
  <c r="AQ10" i="2" s="1"/>
  <c r="X11" i="2"/>
  <c r="AO16" i="2"/>
  <c r="AR16" i="2"/>
  <c r="AT16" i="2"/>
  <c r="AO34" i="2"/>
  <c r="AR34" i="2"/>
  <c r="AT34" i="2"/>
  <c r="AS34" i="2"/>
  <c r="AR42" i="2"/>
  <c r="AO42" i="2"/>
  <c r="AT42" i="2"/>
  <c r="AS6" i="2"/>
  <c r="F3" i="3" s="1"/>
  <c r="AS16" i="2"/>
  <c r="AS32" i="2"/>
  <c r="AS42" i="2"/>
  <c r="I3" i="3"/>
  <c r="A74" i="4" s="1"/>
  <c r="U74" i="4" s="1"/>
  <c r="AR36" i="2"/>
  <c r="S9" i="2"/>
  <c r="AQ8" i="2" s="1"/>
  <c r="W9" i="2"/>
  <c r="AA9" i="2"/>
  <c r="AA13" i="2"/>
  <c r="U15" i="2"/>
  <c r="AQ14" i="2" s="1"/>
  <c r="S17" i="2"/>
  <c r="W17" i="2"/>
  <c r="AQ16" i="2" s="1"/>
  <c r="AA17" i="2"/>
  <c r="U19" i="2"/>
  <c r="AQ18" i="2" s="1"/>
  <c r="AA21" i="2"/>
  <c r="Q23" i="2"/>
  <c r="U23" i="2"/>
  <c r="S25" i="2"/>
  <c r="AQ24" i="2" s="1"/>
  <c r="W25" i="2"/>
  <c r="AA25" i="2"/>
  <c r="Q27" i="2"/>
  <c r="U27" i="2"/>
  <c r="S29" i="2"/>
  <c r="AA29" i="2"/>
  <c r="Y31" i="2"/>
  <c r="S33" i="2"/>
  <c r="AQ32" i="2" s="1"/>
  <c r="W33" i="2"/>
  <c r="AA33" i="2"/>
  <c r="Y35" i="2"/>
  <c r="S37" i="2"/>
  <c r="U39" i="2"/>
  <c r="S41" i="2"/>
  <c r="W41" i="2"/>
  <c r="AQ40" i="2" s="1"/>
  <c r="AA41" i="2"/>
  <c r="U43" i="2"/>
  <c r="AS14" i="2"/>
  <c r="AO14" i="2"/>
  <c r="AR14" i="2"/>
  <c r="AR18" i="2"/>
  <c r="AO24" i="2"/>
  <c r="AR24" i="2"/>
  <c r="AT24" i="2"/>
  <c r="AO44" i="2"/>
  <c r="AR44" i="2"/>
  <c r="AT14" i="2"/>
  <c r="AS18" i="2"/>
  <c r="AS20" i="2"/>
  <c r="AS24" i="2"/>
  <c r="AS36" i="2"/>
  <c r="AO18" i="2"/>
  <c r="R7" i="2"/>
  <c r="V7" i="2"/>
  <c r="Z7" i="2"/>
  <c r="AQ6" i="2" s="1"/>
  <c r="D3" i="3" s="1"/>
  <c r="R15" i="2"/>
  <c r="V15" i="2"/>
  <c r="Z15" i="2"/>
  <c r="Z19" i="2"/>
  <c r="T21" i="2"/>
  <c r="R23" i="2"/>
  <c r="V23" i="2"/>
  <c r="Z23" i="2"/>
  <c r="T25" i="2"/>
  <c r="Z27" i="2"/>
  <c r="T29" i="2"/>
  <c r="R31" i="2"/>
  <c r="AQ30" i="2" s="1"/>
  <c r="V31" i="2"/>
  <c r="Z31" i="2"/>
  <c r="T33" i="2"/>
  <c r="V35" i="2"/>
  <c r="X37" i="2"/>
  <c r="R39" i="2"/>
  <c r="V39" i="2"/>
  <c r="Z39" i="2"/>
  <c r="AQ38" i="2" s="1"/>
  <c r="X41" i="2"/>
  <c r="R43" i="2"/>
  <c r="AO8" i="2"/>
  <c r="AR8" i="2"/>
  <c r="AT8" i="2"/>
  <c r="AR10" i="2"/>
  <c r="AS38" i="2"/>
  <c r="AR38" i="2"/>
  <c r="AT18" i="2"/>
  <c r="AS44" i="2"/>
  <c r="AO38" i="2"/>
  <c r="U13" i="2"/>
  <c r="AQ12" i="2" s="1"/>
  <c r="Y13" i="2"/>
  <c r="Q21" i="2"/>
  <c r="U21" i="2"/>
  <c r="Y21" i="2"/>
  <c r="AA23" i="2"/>
  <c r="U25" i="2"/>
  <c r="Q29" i="2"/>
  <c r="U29" i="2"/>
  <c r="Y29" i="2"/>
  <c r="Y33" i="2"/>
  <c r="S35" i="2"/>
  <c r="AQ34" i="2" s="1"/>
  <c r="Q37" i="2"/>
  <c r="AQ36" i="2" s="1"/>
  <c r="U37" i="2"/>
  <c r="Y37" i="2"/>
  <c r="S39" i="2"/>
  <c r="W43" i="2"/>
  <c r="AQ42" i="2" s="1"/>
  <c r="AT12" i="2"/>
  <c r="AO12" i="2"/>
  <c r="AS22" i="2"/>
  <c r="AO22" i="2"/>
  <c r="AR26" i="2"/>
  <c r="AT36" i="2"/>
  <c r="AO40" i="2"/>
  <c r="AR40" i="2"/>
  <c r="AR22" i="2"/>
  <c r="AT40" i="2"/>
  <c r="AT20" i="2"/>
  <c r="R45" i="2"/>
  <c r="AQ44" i="2" s="1"/>
  <c r="V45" i="2"/>
  <c r="Z45" i="2"/>
  <c r="O4" i="3"/>
  <c r="O8" i="3"/>
  <c r="O12" i="3"/>
  <c r="O16" i="3"/>
  <c r="O20" i="3"/>
  <c r="O5" i="3"/>
  <c r="O9" i="3"/>
  <c r="O13" i="3"/>
  <c r="O17" i="3"/>
  <c r="J3" i="3"/>
  <c r="J19" i="3"/>
  <c r="J15" i="3"/>
  <c r="J11" i="3"/>
  <c r="J7" i="3"/>
  <c r="J22" i="3"/>
  <c r="J18" i="3"/>
  <c r="J14" i="3"/>
  <c r="J10" i="3"/>
  <c r="L19" i="3" l="1"/>
  <c r="L11" i="3"/>
  <c r="L3" i="3"/>
  <c r="L21" i="3"/>
  <c r="L16" i="3"/>
  <c r="L15" i="3"/>
  <c r="L14" i="3"/>
  <c r="L9" i="3"/>
  <c r="L20" i="3"/>
  <c r="L12" i="3"/>
  <c r="L6" i="3"/>
  <c r="L4" i="3"/>
  <c r="L18" i="3"/>
  <c r="L22" i="3"/>
  <c r="L7" i="3"/>
  <c r="L5" i="3"/>
  <c r="L17" i="3"/>
  <c r="L13" i="3"/>
  <c r="L10" i="3"/>
  <c r="L8" i="3"/>
  <c r="AQ28" i="2"/>
  <c r="AQ26" i="2"/>
  <c r="AQ20" i="2"/>
  <c r="AQ22" i="2"/>
  <c r="N15" i="3"/>
  <c r="N7" i="3"/>
  <c r="N17" i="3"/>
  <c r="N12" i="3"/>
  <c r="N11" i="3"/>
  <c r="N10" i="3"/>
  <c r="N5" i="3"/>
  <c r="N21" i="3"/>
  <c r="N18" i="3"/>
  <c r="N13" i="3"/>
  <c r="N22" i="3"/>
  <c r="N3" i="3"/>
  <c r="N19" i="3"/>
  <c r="N9" i="3"/>
  <c r="N8" i="3"/>
  <c r="N6" i="3"/>
  <c r="N4" i="3"/>
  <c r="N14" i="3"/>
  <c r="N20" i="3"/>
  <c r="N16" i="3"/>
  <c r="M18" i="3"/>
  <c r="M17" i="3"/>
  <c r="M16" i="3"/>
  <c r="M10" i="3"/>
  <c r="M9" i="3"/>
  <c r="M8" i="3"/>
  <c r="M22" i="3"/>
  <c r="M4" i="3"/>
  <c r="M3" i="3"/>
  <c r="M15" i="3"/>
  <c r="M7" i="3"/>
  <c r="M20" i="3"/>
  <c r="M14" i="3"/>
  <c r="M5" i="3"/>
  <c r="M13" i="3"/>
  <c r="M11" i="3"/>
  <c r="M21" i="3"/>
  <c r="M19" i="3"/>
  <c r="M6" i="3"/>
  <c r="M12" i="3"/>
  <c r="O21" i="3"/>
  <c r="O22" i="3"/>
  <c r="O14" i="3"/>
  <c r="O6" i="3"/>
  <c r="O19" i="3"/>
  <c r="O18" i="3"/>
  <c r="O10" i="3"/>
  <c r="O11" i="3"/>
  <c r="O7" i="3"/>
  <c r="O15" i="3"/>
  <c r="O3" i="3"/>
</calcChain>
</file>

<file path=xl/sharedStrings.xml><?xml version="1.0" encoding="utf-8"?>
<sst xmlns="http://schemas.openxmlformats.org/spreadsheetml/2006/main" count="2338" uniqueCount="321">
  <si>
    <t>id</t>
  </si>
  <si>
    <t>market/product</t>
  </si>
  <si>
    <t>value</t>
  </si>
  <si>
    <t>unit</t>
  </si>
  <si>
    <t>status</t>
  </si>
  <si>
    <t>method</t>
  </si>
  <si>
    <t>time</t>
  </si>
  <si>
    <t>time-layer</t>
  </si>
  <si>
    <t>M/P_1</t>
  </si>
  <si>
    <t>M/P_2</t>
  </si>
  <si>
    <t>M/P_3</t>
  </si>
  <si>
    <t>M/P_4</t>
  </si>
  <si>
    <t>M/P_5</t>
  </si>
  <si>
    <t>M/P_6</t>
  </si>
  <si>
    <t>M/P_7</t>
  </si>
  <si>
    <t>M/P_8</t>
  </si>
  <si>
    <t>M/P_9</t>
  </si>
  <si>
    <t>M/P_10</t>
  </si>
  <si>
    <t>regression</t>
  </si>
  <si>
    <t>other</t>
  </si>
  <si>
    <t>fact</t>
  </si>
  <si>
    <t>estimation</t>
  </si>
  <si>
    <t>n.a.</t>
  </si>
  <si>
    <t>%</t>
  </si>
  <si>
    <t>M/P_1*</t>
  </si>
  <si>
    <t>M/P_10*</t>
  </si>
  <si>
    <t>M/P_2*</t>
  </si>
  <si>
    <t>M/P_3*</t>
  </si>
  <si>
    <t>M/P_4*</t>
  </si>
  <si>
    <t>M/P_5*</t>
  </si>
  <si>
    <t>M/P_6*</t>
  </si>
  <si>
    <t>M/P_7*</t>
  </si>
  <si>
    <t>M/P_8*</t>
  </si>
  <si>
    <t>M/P_9*</t>
  </si>
  <si>
    <t>Összeg / value</t>
  </si>
  <si>
    <t>(mind)</t>
  </si>
  <si>
    <t>correlation</t>
  </si>
  <si>
    <t>delta</t>
  </si>
  <si>
    <t>direction</t>
  </si>
  <si>
    <t>difference</t>
  </si>
  <si>
    <t>error^2</t>
  </si>
  <si>
    <t>std.dev.</t>
  </si>
  <si>
    <t>sum(abs(error))</t>
  </si>
  <si>
    <t>abs(sum)</t>
  </si>
  <si>
    <t>object</t>
  </si>
  <si>
    <t>ranks</t>
  </si>
  <si>
    <t>Y0</t>
  </si>
  <si>
    <t>Azonosító:</t>
  </si>
  <si>
    <t>Objektumok:</t>
  </si>
  <si>
    <t>Attribútumok:</t>
  </si>
  <si>
    <t>Lepcsők:</t>
  </si>
  <si>
    <t>Eltolás:</t>
  </si>
  <si>
    <t>Leírás:</t>
  </si>
  <si>
    <t>COCO Y0: 8039872</t>
  </si>
  <si>
    <t>Rangsor</t>
  </si>
  <si>
    <t>X(A1)</t>
  </si>
  <si>
    <t>X(A2)</t>
  </si>
  <si>
    <t>X(A3)</t>
  </si>
  <si>
    <t>X(A4)</t>
  </si>
  <si>
    <t>X(A5)</t>
  </si>
  <si>
    <t>X(A6)</t>
  </si>
  <si>
    <t>Y(A7)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</si>
  <si>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</si>
  <si>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</si>
  <si>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</si>
  <si>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</si>
  <si>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</si>
  <si>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</si>
  <si>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</si>
  <si>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</si>
  <si>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</si>
  <si>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</si>
  <si>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</si>
  <si>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</si>
  <si>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</si>
  <si>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</si>
  <si>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</si>
  <si>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</si>
  <si>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</si>
  <si>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</si>
  <si>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</si>
  <si>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</si>
  <si>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Lépcsők(1)</t>
  </si>
  <si>
    <t>S1</t>
  </si>
  <si>
    <t>(50.1+27)/(2)=38.55</t>
  </si>
  <si>
    <t>(19+19)/(2)=19.05</t>
  </si>
  <si>
    <t>(928.4+34.1)/(2)=481.25</t>
  </si>
  <si>
    <t>(19+976.5)/(2)=497.75</t>
  </si>
  <si>
    <t>(19+23)/(2)=21.05</t>
  </si>
  <si>
    <t>S2</t>
  </si>
  <si>
    <t>(49.1+26)/(2)=37.55</t>
  </si>
  <si>
    <t>(18+18)/(2)=18.05</t>
  </si>
  <si>
    <t>(914.4+33.1)/(2)=473.75</t>
  </si>
  <si>
    <t>(18+975.5)/(2)=496.75</t>
  </si>
  <si>
    <t>(18+22)/(2)=20.05</t>
  </si>
  <si>
    <t>S3</t>
  </si>
  <si>
    <t>(48.1+25)/(2)=36.55</t>
  </si>
  <si>
    <t>(17+17)/(2)=17.05</t>
  </si>
  <si>
    <t>(913.4+32)/(2)=472.75</t>
  </si>
  <si>
    <t>(17+974.5)/(2)=495.75</t>
  </si>
  <si>
    <t>(17+21)/(2)=19.05</t>
  </si>
  <si>
    <t>S4</t>
  </si>
  <si>
    <t>(22+24)/(2)=23.05</t>
  </si>
  <si>
    <t>(16+16)/(2)=16</t>
  </si>
  <si>
    <t>(912.4+31)/(2)=471.75</t>
  </si>
  <si>
    <t>(16+973.5)/(2)=494.75</t>
  </si>
  <si>
    <t>(16+20)/(2)=18.05</t>
  </si>
  <si>
    <t>S5</t>
  </si>
  <si>
    <t>(21+23)/(2)=22.05</t>
  </si>
  <si>
    <t>(15+15)/(2)=15</t>
  </si>
  <si>
    <t>(911.4+30)/(2)=470.75</t>
  </si>
  <si>
    <t>(15+972.5)/(2)=493.75</t>
  </si>
  <si>
    <t>(15+19)/(2)=17.05</t>
  </si>
  <si>
    <t>S6</t>
  </si>
  <si>
    <t>(20+22)/(2)=21.05</t>
  </si>
  <si>
    <t>(14+14)/(2)=14</t>
  </si>
  <si>
    <t>(910.4+29)/(2)=469.75</t>
  </si>
  <si>
    <t>(14+971.5)/(2)=492.75</t>
  </si>
  <si>
    <t>(14+18)/(2)=16</t>
  </si>
  <si>
    <t>S7</t>
  </si>
  <si>
    <t>(19+21)/(2)=20.05</t>
  </si>
  <si>
    <t>(13+13)/(2)=13</t>
  </si>
  <si>
    <t>(909.4+28)/(2)=468.75</t>
  </si>
  <si>
    <t>(13+970.5)/(2)=491.75</t>
  </si>
  <si>
    <t>(13+17)/(2)=15</t>
  </si>
  <si>
    <t>S8</t>
  </si>
  <si>
    <t>(12+20)/(2)=16</t>
  </si>
  <si>
    <t>(12+12)/(2)=12</t>
  </si>
  <si>
    <t>(908.4+27)/(2)=467.7</t>
  </si>
  <si>
    <t>(12+969.5)/(2)=490.75</t>
  </si>
  <si>
    <t>(12+16)/(2)=14</t>
  </si>
  <si>
    <t>S9</t>
  </si>
  <si>
    <t>(11+19)/(2)=15</t>
  </si>
  <si>
    <t>(11+11)/(2)=11</t>
  </si>
  <si>
    <t>(907.4+26)/(2)=466.7</t>
  </si>
  <si>
    <t>(11+968.5)/(2)=489.75</t>
  </si>
  <si>
    <t>(11+15)/(2)=13</t>
  </si>
  <si>
    <t>S10</t>
  </si>
  <si>
    <t>(10+18)/(2)=14</t>
  </si>
  <si>
    <t>(10+10)/(2)=10</t>
  </si>
  <si>
    <t>(906.4+25)/(2)=465.7</t>
  </si>
  <si>
    <t>(10+967.5)/(2)=488.75</t>
  </si>
  <si>
    <t>(10+14)/(2)=12</t>
  </si>
  <si>
    <t>S11</t>
  </si>
  <si>
    <t>(9+17)/(2)=13</t>
  </si>
  <si>
    <t>(9+9)/(2)=9</t>
  </si>
  <si>
    <t>(905.4+24)/(2)=464.7</t>
  </si>
  <si>
    <t>(9+966.5)/(2)=487.75</t>
  </si>
  <si>
    <t>(9+13)/(2)=11</t>
  </si>
  <si>
    <t>S12</t>
  </si>
  <si>
    <t>(8+16)/(2)=12</t>
  </si>
  <si>
    <t>(8+8)/(2)=8</t>
  </si>
  <si>
    <t>(904.4+23)/(2)=463.7</t>
  </si>
  <si>
    <t>(8+965.5)/(2)=486.75</t>
  </si>
  <si>
    <t>(8+12)/(2)=10</t>
  </si>
  <si>
    <t>S13</t>
  </si>
  <si>
    <t>(7+7)/(2)=7</t>
  </si>
  <si>
    <t>(903.4+22)/(2)=462.7</t>
  </si>
  <si>
    <t>(7+964.5)/(2)=485.75</t>
  </si>
  <si>
    <t>(7+11)/(2)=9</t>
  </si>
  <si>
    <t>S14</t>
  </si>
  <si>
    <t>(6+6)/(2)=6</t>
  </si>
  <si>
    <t>(902.4+21)/(2)=461.7</t>
  </si>
  <si>
    <t>(6+963.5)/(2)=484.75</t>
  </si>
  <si>
    <t>(6+10)/(2)=8</t>
  </si>
  <si>
    <t>S15</t>
  </si>
  <si>
    <t>(5+5)/(2)=5</t>
  </si>
  <si>
    <t>(901.4+20)/(2)=460.7</t>
  </si>
  <si>
    <t>(5+962.5)/(2)=483.75</t>
  </si>
  <si>
    <t>(5+9)/(2)=7</t>
  </si>
  <si>
    <t>S16</t>
  </si>
  <si>
    <t>(4+4)/(2)=4</t>
  </si>
  <si>
    <t>(900.4+19)/(2)=459.7</t>
  </si>
  <si>
    <t>(4+961.5)/(2)=482.75</t>
  </si>
  <si>
    <t>(4+8)/(2)=6</t>
  </si>
  <si>
    <t>S17</t>
  </si>
  <si>
    <t>(3+3)/(2)=3</t>
  </si>
  <si>
    <t>(899.4+18)/(2)=458.7</t>
  </si>
  <si>
    <t>(3+960.5)/(2)=481.75</t>
  </si>
  <si>
    <t>(3+7)/(2)=5</t>
  </si>
  <si>
    <t>S18</t>
  </si>
  <si>
    <t>(2+2)/(2)=2</t>
  </si>
  <si>
    <t>(898.4+2)/(2)=450.2</t>
  </si>
  <si>
    <t>(2+959.5)/(2)=480.75</t>
  </si>
  <si>
    <t>(2+6)/(2)=4</t>
  </si>
  <si>
    <t>S19</t>
  </si>
  <si>
    <t>(1+1)/(2)=1</t>
  </si>
  <si>
    <t>(897.4+1)/(2)=449.2</t>
  </si>
  <si>
    <t>(1+958.5)/(2)=479.75</t>
  </si>
  <si>
    <t>S20</t>
  </si>
  <si>
    <t>(0+0)/(2)=0</t>
  </si>
  <si>
    <t>(896.4+0)/(2)=448.2</t>
  </si>
  <si>
    <t>(0+957.5)/(2)=478.75</t>
  </si>
  <si>
    <t>Lépcsők(2)</t>
  </si>
  <si>
    <t>COCO:Y0</t>
  </si>
  <si>
    <t>Becslés</t>
  </si>
  <si>
    <t>Tény+0</t>
  </si>
  <si>
    <t>Delta</t>
  </si>
  <si>
    <t>Delta/Tény</t>
  </si>
  <si>
    <t>S1 összeg:</t>
  </si>
  <si>
    <t>S20 összeg:</t>
  </si>
  <si>
    <t>Becslés összeg:</t>
  </si>
  <si>
    <t>Tény összeg:</t>
  </si>
  <si>
    <t>Tény-becslés eltérés:</t>
  </si>
  <si>
    <t>Tény négyzetösszeg:</t>
  </si>
  <si>
    <t>Becslés négyzetösszeg:</t>
  </si>
  <si>
    <t>Négyzetösszeg hiba:</t>
  </si>
  <si>
    <t>Open url</t>
  </si>
  <si>
    <r>
      <t>Maximális memória használat: </t>
    </r>
    <r>
      <rPr>
        <b/>
        <sz val="9"/>
        <color rgb="FF333333"/>
        <rFont val="Verdana"/>
        <family val="2"/>
        <charset val="238"/>
      </rPr>
      <t>1.42 Mb</t>
    </r>
  </si>
  <si>
    <r>
      <t>A futtatás időtartama: </t>
    </r>
    <r>
      <rPr>
        <b/>
        <sz val="9"/>
        <color rgb="FF333333"/>
        <rFont val="Verdana"/>
        <family val="2"/>
        <charset val="238"/>
      </rPr>
      <t>0.43 mp (0.01 p)</t>
    </r>
  </si>
  <si>
    <t>objects</t>
  </si>
  <si>
    <t>attributes</t>
  </si>
  <si>
    <t>stairs</t>
  </si>
  <si>
    <t>shifting</t>
  </si>
  <si>
    <t>description</t>
  </si>
  <si>
    <t>ranking values</t>
  </si>
  <si>
    <t>estimation for fitting</t>
  </si>
  <si>
    <t>delta/fact</t>
  </si>
  <si>
    <t>fitting</t>
  </si>
  <si>
    <t>total</t>
  </si>
  <si>
    <t>total2</t>
  </si>
  <si>
    <t>M/P</t>
  </si>
  <si>
    <t>rank</t>
  </si>
  <si>
    <t>comment</t>
  </si>
  <si>
    <t>most critical</t>
  </si>
  <si>
    <t>most robust</t>
  </si>
  <si>
    <t>Sheet</t>
  </si>
  <si>
    <t>Description</t>
  </si>
  <si>
    <t>databse</t>
  </si>
  <si>
    <t>fitting_error_kpi</t>
  </si>
  <si>
    <t>OAM</t>
  </si>
  <si>
    <t>best of</t>
  </si>
  <si>
    <t>info</t>
  </si>
  <si>
    <t>view</t>
  </si>
  <si>
    <t>catalogue</t>
  </si>
  <si>
    <t>further fitting/error KPI</t>
  </si>
  <si>
    <t>delta trend</t>
  </si>
  <si>
    <t>absolute value of (trend-parameter for facts minus trend-paramter for estimation) should be minimized</t>
  </si>
  <si>
    <t>…</t>
  </si>
  <si>
    <t>potential fitting/error phenomena</t>
  </si>
  <si>
    <t>invers</t>
  </si>
  <si>
    <t>COCO Y0: 8525423</t>
  </si>
  <si>
    <t>(27+995.5)/(2)=511.2</t>
  </si>
  <si>
    <t>(920.6+19)/(2)=469.75</t>
  </si>
  <si>
    <t>(26+32)/(2)=28.95</t>
  </si>
  <si>
    <t>(19+19)/(2)=18.95</t>
  </si>
  <si>
    <t>(23+19)/(2)=20.95</t>
  </si>
  <si>
    <t>(26+994.5)/(2)=510.2</t>
  </si>
  <si>
    <t>(919.6+18)/(2)=468.75</t>
  </si>
  <si>
    <t>(18+31)/(2)=24.45</t>
  </si>
  <si>
    <t>(18+18)/(2)=17.95</t>
  </si>
  <si>
    <t>(22+18)/(2)=19.95</t>
  </si>
  <si>
    <t>(25+993.5)/(2)=509.2</t>
  </si>
  <si>
    <t>(918.6+17)/(2)=467.8</t>
  </si>
  <si>
    <t>(17+30)/(2)=23.45</t>
  </si>
  <si>
    <t>(17+17)/(2)=16.95</t>
  </si>
  <si>
    <t>(24+992.5)/(2)=508.2</t>
  </si>
  <si>
    <t>(917.6+16)/(2)=466.8</t>
  </si>
  <si>
    <t>(16+29)/(2)=22.45</t>
  </si>
  <si>
    <t>(23+991.5)/(2)=507.2</t>
  </si>
  <si>
    <t>(916.6+15)/(2)=465.8</t>
  </si>
  <si>
    <t>(15+28)/(2)=21.45</t>
  </si>
  <si>
    <t>(22+990.5)/(2)=506.2</t>
  </si>
  <si>
    <t>(915.6+14)/(2)=464.8</t>
  </si>
  <si>
    <t>(14+27)/(2)=20.45</t>
  </si>
  <si>
    <t>(21+989.5)/(2)=505.2</t>
  </si>
  <si>
    <t>(914.6+13)/(2)=463.8</t>
  </si>
  <si>
    <t>(13+26)/(2)=19.45</t>
  </si>
  <si>
    <t>(20+988.5)/(2)=504.2</t>
  </si>
  <si>
    <t>(913.6+12)/(2)=462.8</t>
  </si>
  <si>
    <t>(12+25)/(2)=18.45</t>
  </si>
  <si>
    <t>(19+987.5)/(2)=503.2</t>
  </si>
  <si>
    <t>(912.6+11)/(2)=461.8</t>
  </si>
  <si>
    <t>(11+24)/(2)=17.45</t>
  </si>
  <si>
    <t>(10+986.5)/(2)=498.25</t>
  </si>
  <si>
    <t>(911.6+10)/(2)=460.8</t>
  </si>
  <si>
    <t>(10+23)/(2)=16.45</t>
  </si>
  <si>
    <t>(9+985.5)/(2)=497.25</t>
  </si>
  <si>
    <t>(910.6+9)/(2)=459.8</t>
  </si>
  <si>
    <t>(9+22)/(2)=15.5</t>
  </si>
  <si>
    <t>(8+984.5)/(2)=496.25</t>
  </si>
  <si>
    <t>(909.6+8)/(2)=458.8</t>
  </si>
  <si>
    <t>(8+21)/(2)=14.5</t>
  </si>
  <si>
    <t>(7+983.5)/(2)=495.25</t>
  </si>
  <si>
    <t>(908.6+7)/(2)=457.8</t>
  </si>
  <si>
    <t>(7+20)/(2)=13.5</t>
  </si>
  <si>
    <t>(6+976.5)/(2)=491.25</t>
  </si>
  <si>
    <t>(907.6+6)/(2)=456.8</t>
  </si>
  <si>
    <t>(6+19)/(2)=12.5</t>
  </si>
  <si>
    <t>(5+975.5)/(2)=490.25</t>
  </si>
  <si>
    <t>(906.6+5)/(2)=455.8</t>
  </si>
  <si>
    <t>(5+18)/(2)=11.5</t>
  </si>
  <si>
    <t>(4+974.5)/(2)=489.25</t>
  </si>
  <si>
    <t>(905.6+4)/(2)=454.8</t>
  </si>
  <si>
    <t>(4+17)/(2)=10.5</t>
  </si>
  <si>
    <t>(3+973.5)/(2)=488.25</t>
  </si>
  <si>
    <t>(904.6+3)/(2)=453.8</t>
  </si>
  <si>
    <t>(3+16)/(2)=9.5</t>
  </si>
  <si>
    <t>(2+947.5)/(2)=474.75</t>
  </si>
  <si>
    <t>(903.6+2)/(2)=452.8</t>
  </si>
  <si>
    <t>(2+15)/(2)=8.5</t>
  </si>
  <si>
    <t>(1+946.5)/(2)=473.75</t>
  </si>
  <si>
    <t>(902.6+1)/(2)=451.8</t>
  </si>
  <si>
    <t>(0+945.5)/(2)=472.75</t>
  </si>
  <si>
    <t>(901.6+0)/(2)=450.8</t>
  </si>
  <si>
    <r>
      <t>A futtatás időtartama: </t>
    </r>
    <r>
      <rPr>
        <b/>
        <sz val="9"/>
        <color rgb="FF333333"/>
        <rFont val="Verdana"/>
        <family val="2"/>
        <charset val="238"/>
      </rPr>
      <t>0.21 mp (0 p)</t>
    </r>
  </si>
  <si>
    <t>check</t>
  </si>
  <si>
    <t>Hermeneutics of the analytical steps…</t>
  </si>
  <si>
    <t>further status variable like method</t>
  </si>
  <si>
    <t>Random generated facts and estimation for 12 time-layers (e.g. months) in case of 20 markets/products, where the facts and estimation are already standardized (0-100). Estimation as such can be arbitrary, but always for the same time-intervall (e.g. for 3 months in advance).</t>
  </si>
  <si>
    <t>Randomized choosen fitting/error phenomena being able to describe expected behaviour patterns between facts and estimations pro markets/products. Expections are characterized through direction: c.f.  the more the more (fit) or the less the more (fit)</t>
  </si>
  <si>
    <t>Demo figure about facts and estimations in case of a given market/product to see a kind of general fitting through expert's eyes.</t>
  </si>
  <si>
    <t>Object-attribute-matrix for markets/products targeting the best and worst objects based on the principle "whether each constellation can have the same evaluation?" - incl. ranking values for visualizing advantages and disadvantages according to each attribute. The open question is: how should be calculated a risk/fitting-index, where each attribute will be integrated but without any subjective weights for them...?</t>
  </si>
  <si>
    <t>A potential solution incl. evaluation of methods for estimation and markets/products (see: validation), where the model tries to derive valid estimation for fitting potential (characterized through pre-defined directions of the attributes) of markets/products. This is a kind of similarity analysis... based on an online linear programming approach...</t>
  </si>
  <si>
    <t>Titel</t>
  </si>
  <si>
    <t>Series</t>
  </si>
  <si>
    <t>Information without magic of words</t>
  </si>
  <si>
    <t>Autor</t>
  </si>
  <si>
    <t>Pitlik, László</t>
  </si>
  <si>
    <t>Year</t>
  </si>
  <si>
    <t>Risk management of alternative models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</si>
</sst>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7"/>
      <color rgb="FFFFFFFF"/>
      <name val="Verdana"/>
      <family val="2"/>
      <charset val="238"/>
    </font>
    <font>
      <sz val="7"/>
      <color rgb="FF333333"/>
      <name val="Verdana"/>
      <family val="2"/>
      <charset val="238"/>
    </font>
    <font>
      <sz val="10"/>
      <color rgb="FF333333"/>
      <name val="Verdana"/>
      <family val="2"/>
      <charset val="238"/>
    </font>
    <font>
      <sz val="9"/>
      <color rgb="FF333333"/>
      <name val="Verdana"/>
      <family val="2"/>
      <charset val="238"/>
    </font>
    <font>
      <b/>
      <sz val="9"/>
      <color rgb="FF333333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2" borderId="0" xfId="0" applyFill="1"/>
    <xf numFmtId="2" fontId="0" fillId="0" borderId="0" xfId="0" applyNumberFormat="1"/>
    <xf numFmtId="9" fontId="0" fillId="0" borderId="0" xfId="1" applyFo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0" xfId="2"/>
    <xf numFmtId="0" fontId="9" fillId="0" borderId="0" xfId="0" applyFont="1"/>
    <xf numFmtId="1" fontId="0" fillId="0" borderId="0" xfId="0" applyNumberFormat="1"/>
    <xf numFmtId="0" fontId="0" fillId="0" borderId="0" xfId="0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12" fillId="0" borderId="0" xfId="0" applyFont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3">
    <cellStyle name="Hivatkozás" xfId="2" builtinId="8"/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Facts and estimiations - demo</a:t>
            </a:r>
            <a:r>
              <a:rPr lang="hu-HU" baseline="0"/>
              <a:t> figure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view!$C$2</c:f>
              <c:strCache>
                <c:ptCount val="1"/>
                <c:pt idx="0">
                  <c:v>M/P_1estimation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view!$D$1:$O$1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view!$D$2:$O$2</c:f>
              <c:numCache>
                <c:formatCode>General</c:formatCode>
                <c:ptCount val="12"/>
                <c:pt idx="0">
                  <c:v>95</c:v>
                </c:pt>
                <c:pt idx="1">
                  <c:v>80</c:v>
                </c:pt>
                <c:pt idx="2">
                  <c:v>92</c:v>
                </c:pt>
                <c:pt idx="3">
                  <c:v>57</c:v>
                </c:pt>
                <c:pt idx="4">
                  <c:v>56</c:v>
                </c:pt>
                <c:pt idx="5">
                  <c:v>63</c:v>
                </c:pt>
                <c:pt idx="6">
                  <c:v>68</c:v>
                </c:pt>
                <c:pt idx="7">
                  <c:v>67</c:v>
                </c:pt>
                <c:pt idx="8">
                  <c:v>62</c:v>
                </c:pt>
                <c:pt idx="9">
                  <c:v>52</c:v>
                </c:pt>
                <c:pt idx="10">
                  <c:v>60</c:v>
                </c:pt>
                <c:pt idx="11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view!$C$3</c:f>
              <c:strCache>
                <c:ptCount val="1"/>
                <c:pt idx="0">
                  <c:v>M/P_1fact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view!$D$1:$O$1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view!$D$3:$O$3</c:f>
              <c:numCache>
                <c:formatCode>General</c:formatCode>
                <c:ptCount val="12"/>
                <c:pt idx="0">
                  <c:v>73</c:v>
                </c:pt>
                <c:pt idx="1">
                  <c:v>89</c:v>
                </c:pt>
                <c:pt idx="2">
                  <c:v>72</c:v>
                </c:pt>
                <c:pt idx="3">
                  <c:v>64</c:v>
                </c:pt>
                <c:pt idx="4">
                  <c:v>70</c:v>
                </c:pt>
                <c:pt idx="5">
                  <c:v>63</c:v>
                </c:pt>
                <c:pt idx="6">
                  <c:v>91</c:v>
                </c:pt>
                <c:pt idx="7">
                  <c:v>99</c:v>
                </c:pt>
                <c:pt idx="8">
                  <c:v>69</c:v>
                </c:pt>
                <c:pt idx="9">
                  <c:v>52</c:v>
                </c:pt>
                <c:pt idx="10">
                  <c:v>93</c:v>
                </c:pt>
                <c:pt idx="11">
                  <c:v>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8733984"/>
        <c:axId val="268539808"/>
      </c:lineChart>
      <c:catAx>
        <c:axId val="2687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539808"/>
        <c:crosses val="autoZero"/>
        <c:auto val="1"/>
        <c:lblAlgn val="ctr"/>
        <c:lblOffset val="100"/>
        <c:noMultiLvlLbl val="0"/>
      </c:catAx>
      <c:valAx>
        <c:axId val="26853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73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</xdr:row>
      <xdr:rowOff>176212</xdr:rowOff>
    </xdr:from>
    <xdr:to>
      <xdr:col>15</xdr:col>
      <xdr:colOff>9525</xdr:colOff>
      <xdr:row>20</xdr:row>
      <xdr:rowOff>61912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0</xdr:rowOff>
    </xdr:to>
    <xdr:pic>
      <xdr:nvPicPr>
        <xdr:cNvPr id="2" name="Kép 1" descr="CO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3</xdr:col>
      <xdr:colOff>57150</xdr:colOff>
      <xdr:row>111</xdr:row>
      <xdr:rowOff>0</xdr:rowOff>
    </xdr:to>
    <xdr:pic>
      <xdr:nvPicPr>
        <xdr:cNvPr id="3" name="Kép 2" descr="CO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22450"/>
          <a:ext cx="19050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tlik László" refreshedDate="42529.513645370367" createdVersion="5" refreshedVersion="5" minRefreshableVersion="3" recordCount="480">
  <cacheSource type="worksheet">
    <worksheetSource ref="A1:G481" sheet="database"/>
  </cacheSource>
  <cacheFields count="7">
    <cacheField name="id" numFmtId="0">
      <sharedItems containsSemiMixedTypes="0" containsString="0" containsNumber="1" containsInteger="1" minValue="1" maxValue="480"/>
    </cacheField>
    <cacheField name="market/product" numFmtId="0">
      <sharedItems count="20">
        <s v="M/P_1"/>
        <s v="M/P_2"/>
        <s v="M/P_3"/>
        <s v="M/P_4"/>
        <s v="M/P_5"/>
        <s v="M/P_6"/>
        <s v="M/P_7"/>
        <s v="M/P_8"/>
        <s v="M/P_9"/>
        <s v="M/P_10"/>
        <s v="M/P_1*"/>
        <s v="M/P_2*"/>
        <s v="M/P_3*"/>
        <s v="M/P_4*"/>
        <s v="M/P_5*"/>
        <s v="M/P_6*"/>
        <s v="M/P_7*"/>
        <s v="M/P_8*"/>
        <s v="M/P_9*"/>
        <s v="M/P_10*"/>
      </sharedItems>
    </cacheField>
    <cacheField name="value" numFmtId="0">
      <sharedItems containsSemiMixedTypes="0" containsString="0" containsNumber="1" containsInteger="1" minValue="50" maxValue="99"/>
    </cacheField>
    <cacheField name="unit" numFmtId="0">
      <sharedItems count="1">
        <s v="%"/>
      </sharedItems>
    </cacheField>
    <cacheField name="status" numFmtId="0">
      <sharedItems count="2">
        <s v="fact"/>
        <s v="estimation"/>
      </sharedItems>
    </cacheField>
    <cacheField name="method" numFmtId="0">
      <sharedItems count="3">
        <s v="n.a."/>
        <s v="regression"/>
        <s v="other"/>
      </sharedItems>
    </cacheField>
    <cacheField name="time-layer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0">
  <r>
    <n v="1"/>
    <x v="0"/>
    <n v="73"/>
    <x v="0"/>
    <x v="0"/>
    <x v="0"/>
    <x v="0"/>
  </r>
  <r>
    <n v="2"/>
    <x v="0"/>
    <n v="89"/>
    <x v="0"/>
    <x v="0"/>
    <x v="0"/>
    <x v="1"/>
  </r>
  <r>
    <n v="3"/>
    <x v="0"/>
    <n v="72"/>
    <x v="0"/>
    <x v="0"/>
    <x v="0"/>
    <x v="2"/>
  </r>
  <r>
    <n v="4"/>
    <x v="0"/>
    <n v="64"/>
    <x v="0"/>
    <x v="0"/>
    <x v="0"/>
    <x v="3"/>
  </r>
  <r>
    <n v="5"/>
    <x v="0"/>
    <n v="70"/>
    <x v="0"/>
    <x v="0"/>
    <x v="0"/>
    <x v="4"/>
  </r>
  <r>
    <n v="6"/>
    <x v="0"/>
    <n v="63"/>
    <x v="0"/>
    <x v="0"/>
    <x v="0"/>
    <x v="5"/>
  </r>
  <r>
    <n v="7"/>
    <x v="0"/>
    <n v="91"/>
    <x v="0"/>
    <x v="0"/>
    <x v="0"/>
    <x v="6"/>
  </r>
  <r>
    <n v="8"/>
    <x v="0"/>
    <n v="99"/>
    <x v="0"/>
    <x v="0"/>
    <x v="0"/>
    <x v="7"/>
  </r>
  <r>
    <n v="9"/>
    <x v="0"/>
    <n v="69"/>
    <x v="0"/>
    <x v="0"/>
    <x v="0"/>
    <x v="8"/>
  </r>
  <r>
    <n v="10"/>
    <x v="0"/>
    <n v="52"/>
    <x v="0"/>
    <x v="0"/>
    <x v="0"/>
    <x v="9"/>
  </r>
  <r>
    <n v="11"/>
    <x v="0"/>
    <n v="93"/>
    <x v="0"/>
    <x v="0"/>
    <x v="0"/>
    <x v="10"/>
  </r>
  <r>
    <n v="12"/>
    <x v="0"/>
    <n v="53"/>
    <x v="0"/>
    <x v="0"/>
    <x v="0"/>
    <x v="11"/>
  </r>
  <r>
    <n v="13"/>
    <x v="1"/>
    <n v="99"/>
    <x v="0"/>
    <x v="0"/>
    <x v="0"/>
    <x v="0"/>
  </r>
  <r>
    <n v="14"/>
    <x v="1"/>
    <n v="70"/>
    <x v="0"/>
    <x v="0"/>
    <x v="0"/>
    <x v="1"/>
  </r>
  <r>
    <n v="15"/>
    <x v="1"/>
    <n v="54"/>
    <x v="0"/>
    <x v="0"/>
    <x v="0"/>
    <x v="2"/>
  </r>
  <r>
    <n v="16"/>
    <x v="1"/>
    <n v="70"/>
    <x v="0"/>
    <x v="0"/>
    <x v="0"/>
    <x v="3"/>
  </r>
  <r>
    <n v="17"/>
    <x v="1"/>
    <n v="90"/>
    <x v="0"/>
    <x v="0"/>
    <x v="0"/>
    <x v="4"/>
  </r>
  <r>
    <n v="18"/>
    <x v="1"/>
    <n v="80"/>
    <x v="0"/>
    <x v="0"/>
    <x v="0"/>
    <x v="5"/>
  </r>
  <r>
    <n v="19"/>
    <x v="1"/>
    <n v="87"/>
    <x v="0"/>
    <x v="0"/>
    <x v="0"/>
    <x v="6"/>
  </r>
  <r>
    <n v="20"/>
    <x v="1"/>
    <n v="69"/>
    <x v="0"/>
    <x v="0"/>
    <x v="0"/>
    <x v="7"/>
  </r>
  <r>
    <n v="21"/>
    <x v="1"/>
    <n v="66"/>
    <x v="0"/>
    <x v="0"/>
    <x v="0"/>
    <x v="8"/>
  </r>
  <r>
    <n v="22"/>
    <x v="1"/>
    <n v="69"/>
    <x v="0"/>
    <x v="0"/>
    <x v="0"/>
    <x v="9"/>
  </r>
  <r>
    <n v="23"/>
    <x v="1"/>
    <n v="52"/>
    <x v="0"/>
    <x v="0"/>
    <x v="0"/>
    <x v="10"/>
  </r>
  <r>
    <n v="24"/>
    <x v="1"/>
    <n v="54"/>
    <x v="0"/>
    <x v="0"/>
    <x v="0"/>
    <x v="11"/>
  </r>
  <r>
    <n v="25"/>
    <x v="2"/>
    <n v="97"/>
    <x v="0"/>
    <x v="0"/>
    <x v="0"/>
    <x v="0"/>
  </r>
  <r>
    <n v="26"/>
    <x v="2"/>
    <n v="72"/>
    <x v="0"/>
    <x v="0"/>
    <x v="0"/>
    <x v="1"/>
  </r>
  <r>
    <n v="27"/>
    <x v="2"/>
    <n v="62"/>
    <x v="0"/>
    <x v="0"/>
    <x v="0"/>
    <x v="2"/>
  </r>
  <r>
    <n v="28"/>
    <x v="2"/>
    <n v="87"/>
    <x v="0"/>
    <x v="0"/>
    <x v="0"/>
    <x v="3"/>
  </r>
  <r>
    <n v="29"/>
    <x v="2"/>
    <n v="79"/>
    <x v="0"/>
    <x v="0"/>
    <x v="0"/>
    <x v="4"/>
  </r>
  <r>
    <n v="30"/>
    <x v="2"/>
    <n v="98"/>
    <x v="0"/>
    <x v="0"/>
    <x v="0"/>
    <x v="5"/>
  </r>
  <r>
    <n v="31"/>
    <x v="2"/>
    <n v="60"/>
    <x v="0"/>
    <x v="0"/>
    <x v="0"/>
    <x v="6"/>
  </r>
  <r>
    <n v="32"/>
    <x v="2"/>
    <n v="85"/>
    <x v="0"/>
    <x v="0"/>
    <x v="0"/>
    <x v="7"/>
  </r>
  <r>
    <n v="33"/>
    <x v="2"/>
    <n v="89"/>
    <x v="0"/>
    <x v="0"/>
    <x v="0"/>
    <x v="8"/>
  </r>
  <r>
    <n v="34"/>
    <x v="2"/>
    <n v="79"/>
    <x v="0"/>
    <x v="0"/>
    <x v="0"/>
    <x v="9"/>
  </r>
  <r>
    <n v="35"/>
    <x v="2"/>
    <n v="75"/>
    <x v="0"/>
    <x v="0"/>
    <x v="0"/>
    <x v="10"/>
  </r>
  <r>
    <n v="36"/>
    <x v="2"/>
    <n v="77"/>
    <x v="0"/>
    <x v="0"/>
    <x v="0"/>
    <x v="11"/>
  </r>
  <r>
    <n v="37"/>
    <x v="3"/>
    <n v="66"/>
    <x v="0"/>
    <x v="0"/>
    <x v="0"/>
    <x v="0"/>
  </r>
  <r>
    <n v="38"/>
    <x v="3"/>
    <n v="74"/>
    <x v="0"/>
    <x v="0"/>
    <x v="0"/>
    <x v="1"/>
  </r>
  <r>
    <n v="39"/>
    <x v="3"/>
    <n v="65"/>
    <x v="0"/>
    <x v="0"/>
    <x v="0"/>
    <x v="2"/>
  </r>
  <r>
    <n v="40"/>
    <x v="3"/>
    <n v="71"/>
    <x v="0"/>
    <x v="0"/>
    <x v="0"/>
    <x v="3"/>
  </r>
  <r>
    <n v="41"/>
    <x v="3"/>
    <n v="50"/>
    <x v="0"/>
    <x v="0"/>
    <x v="0"/>
    <x v="4"/>
  </r>
  <r>
    <n v="42"/>
    <x v="3"/>
    <n v="83"/>
    <x v="0"/>
    <x v="0"/>
    <x v="0"/>
    <x v="5"/>
  </r>
  <r>
    <n v="43"/>
    <x v="3"/>
    <n v="80"/>
    <x v="0"/>
    <x v="0"/>
    <x v="0"/>
    <x v="6"/>
  </r>
  <r>
    <n v="44"/>
    <x v="3"/>
    <n v="76"/>
    <x v="0"/>
    <x v="0"/>
    <x v="0"/>
    <x v="7"/>
  </r>
  <r>
    <n v="45"/>
    <x v="3"/>
    <n v="88"/>
    <x v="0"/>
    <x v="0"/>
    <x v="0"/>
    <x v="8"/>
  </r>
  <r>
    <n v="46"/>
    <x v="3"/>
    <n v="73"/>
    <x v="0"/>
    <x v="0"/>
    <x v="0"/>
    <x v="9"/>
  </r>
  <r>
    <n v="47"/>
    <x v="3"/>
    <n v="54"/>
    <x v="0"/>
    <x v="0"/>
    <x v="0"/>
    <x v="10"/>
  </r>
  <r>
    <n v="48"/>
    <x v="3"/>
    <n v="92"/>
    <x v="0"/>
    <x v="0"/>
    <x v="0"/>
    <x v="11"/>
  </r>
  <r>
    <n v="49"/>
    <x v="4"/>
    <n v="64"/>
    <x v="0"/>
    <x v="0"/>
    <x v="0"/>
    <x v="0"/>
  </r>
  <r>
    <n v="50"/>
    <x v="4"/>
    <n v="65"/>
    <x v="0"/>
    <x v="0"/>
    <x v="0"/>
    <x v="1"/>
  </r>
  <r>
    <n v="51"/>
    <x v="4"/>
    <n v="99"/>
    <x v="0"/>
    <x v="0"/>
    <x v="0"/>
    <x v="2"/>
  </r>
  <r>
    <n v="52"/>
    <x v="4"/>
    <n v="91"/>
    <x v="0"/>
    <x v="0"/>
    <x v="0"/>
    <x v="3"/>
  </r>
  <r>
    <n v="53"/>
    <x v="4"/>
    <n v="60"/>
    <x v="0"/>
    <x v="0"/>
    <x v="0"/>
    <x v="4"/>
  </r>
  <r>
    <n v="54"/>
    <x v="4"/>
    <n v="56"/>
    <x v="0"/>
    <x v="0"/>
    <x v="0"/>
    <x v="5"/>
  </r>
  <r>
    <n v="55"/>
    <x v="4"/>
    <n v="66"/>
    <x v="0"/>
    <x v="0"/>
    <x v="0"/>
    <x v="6"/>
  </r>
  <r>
    <n v="56"/>
    <x v="4"/>
    <n v="80"/>
    <x v="0"/>
    <x v="0"/>
    <x v="0"/>
    <x v="7"/>
  </r>
  <r>
    <n v="57"/>
    <x v="4"/>
    <n v="61"/>
    <x v="0"/>
    <x v="0"/>
    <x v="0"/>
    <x v="8"/>
  </r>
  <r>
    <n v="58"/>
    <x v="4"/>
    <n v="94"/>
    <x v="0"/>
    <x v="0"/>
    <x v="0"/>
    <x v="9"/>
  </r>
  <r>
    <n v="59"/>
    <x v="4"/>
    <n v="58"/>
    <x v="0"/>
    <x v="0"/>
    <x v="0"/>
    <x v="10"/>
  </r>
  <r>
    <n v="60"/>
    <x v="4"/>
    <n v="66"/>
    <x v="0"/>
    <x v="0"/>
    <x v="0"/>
    <x v="11"/>
  </r>
  <r>
    <n v="61"/>
    <x v="5"/>
    <n v="51"/>
    <x v="0"/>
    <x v="0"/>
    <x v="0"/>
    <x v="0"/>
  </r>
  <r>
    <n v="62"/>
    <x v="5"/>
    <n v="95"/>
    <x v="0"/>
    <x v="0"/>
    <x v="0"/>
    <x v="1"/>
  </r>
  <r>
    <n v="63"/>
    <x v="5"/>
    <n v="50"/>
    <x v="0"/>
    <x v="0"/>
    <x v="0"/>
    <x v="2"/>
  </r>
  <r>
    <n v="64"/>
    <x v="5"/>
    <n v="97"/>
    <x v="0"/>
    <x v="0"/>
    <x v="0"/>
    <x v="3"/>
  </r>
  <r>
    <n v="65"/>
    <x v="5"/>
    <n v="97"/>
    <x v="0"/>
    <x v="0"/>
    <x v="0"/>
    <x v="4"/>
  </r>
  <r>
    <n v="66"/>
    <x v="5"/>
    <n v="87"/>
    <x v="0"/>
    <x v="0"/>
    <x v="0"/>
    <x v="5"/>
  </r>
  <r>
    <n v="67"/>
    <x v="5"/>
    <n v="93"/>
    <x v="0"/>
    <x v="0"/>
    <x v="0"/>
    <x v="6"/>
  </r>
  <r>
    <n v="68"/>
    <x v="5"/>
    <n v="75"/>
    <x v="0"/>
    <x v="0"/>
    <x v="0"/>
    <x v="7"/>
  </r>
  <r>
    <n v="69"/>
    <x v="5"/>
    <n v="83"/>
    <x v="0"/>
    <x v="0"/>
    <x v="0"/>
    <x v="8"/>
  </r>
  <r>
    <n v="70"/>
    <x v="5"/>
    <n v="91"/>
    <x v="0"/>
    <x v="0"/>
    <x v="0"/>
    <x v="9"/>
  </r>
  <r>
    <n v="71"/>
    <x v="5"/>
    <n v="88"/>
    <x v="0"/>
    <x v="0"/>
    <x v="0"/>
    <x v="10"/>
  </r>
  <r>
    <n v="72"/>
    <x v="5"/>
    <n v="90"/>
    <x v="0"/>
    <x v="0"/>
    <x v="0"/>
    <x v="11"/>
  </r>
  <r>
    <n v="73"/>
    <x v="6"/>
    <n v="86"/>
    <x v="0"/>
    <x v="0"/>
    <x v="0"/>
    <x v="0"/>
  </r>
  <r>
    <n v="74"/>
    <x v="6"/>
    <n v="89"/>
    <x v="0"/>
    <x v="0"/>
    <x v="0"/>
    <x v="1"/>
  </r>
  <r>
    <n v="75"/>
    <x v="6"/>
    <n v="78"/>
    <x v="0"/>
    <x v="0"/>
    <x v="0"/>
    <x v="2"/>
  </r>
  <r>
    <n v="76"/>
    <x v="6"/>
    <n v="71"/>
    <x v="0"/>
    <x v="0"/>
    <x v="0"/>
    <x v="3"/>
  </r>
  <r>
    <n v="77"/>
    <x v="6"/>
    <n v="76"/>
    <x v="0"/>
    <x v="0"/>
    <x v="0"/>
    <x v="4"/>
  </r>
  <r>
    <n v="78"/>
    <x v="6"/>
    <n v="51"/>
    <x v="0"/>
    <x v="0"/>
    <x v="0"/>
    <x v="5"/>
  </r>
  <r>
    <n v="79"/>
    <x v="6"/>
    <n v="88"/>
    <x v="0"/>
    <x v="0"/>
    <x v="0"/>
    <x v="6"/>
  </r>
  <r>
    <n v="80"/>
    <x v="6"/>
    <n v="87"/>
    <x v="0"/>
    <x v="0"/>
    <x v="0"/>
    <x v="7"/>
  </r>
  <r>
    <n v="81"/>
    <x v="6"/>
    <n v="73"/>
    <x v="0"/>
    <x v="0"/>
    <x v="0"/>
    <x v="8"/>
  </r>
  <r>
    <n v="82"/>
    <x v="6"/>
    <n v="52"/>
    <x v="0"/>
    <x v="0"/>
    <x v="0"/>
    <x v="9"/>
  </r>
  <r>
    <n v="83"/>
    <x v="6"/>
    <n v="97"/>
    <x v="0"/>
    <x v="0"/>
    <x v="0"/>
    <x v="10"/>
  </r>
  <r>
    <n v="84"/>
    <x v="6"/>
    <n v="52"/>
    <x v="0"/>
    <x v="0"/>
    <x v="0"/>
    <x v="11"/>
  </r>
  <r>
    <n v="85"/>
    <x v="7"/>
    <n v="59"/>
    <x v="0"/>
    <x v="0"/>
    <x v="0"/>
    <x v="0"/>
  </r>
  <r>
    <n v="86"/>
    <x v="7"/>
    <n v="57"/>
    <x v="0"/>
    <x v="0"/>
    <x v="0"/>
    <x v="1"/>
  </r>
  <r>
    <n v="87"/>
    <x v="7"/>
    <n v="85"/>
    <x v="0"/>
    <x v="0"/>
    <x v="0"/>
    <x v="2"/>
  </r>
  <r>
    <n v="88"/>
    <x v="7"/>
    <n v="74"/>
    <x v="0"/>
    <x v="0"/>
    <x v="0"/>
    <x v="3"/>
  </r>
  <r>
    <n v="89"/>
    <x v="7"/>
    <n v="98"/>
    <x v="0"/>
    <x v="0"/>
    <x v="0"/>
    <x v="4"/>
  </r>
  <r>
    <n v="90"/>
    <x v="7"/>
    <n v="88"/>
    <x v="0"/>
    <x v="0"/>
    <x v="0"/>
    <x v="5"/>
  </r>
  <r>
    <n v="91"/>
    <x v="7"/>
    <n v="71"/>
    <x v="0"/>
    <x v="0"/>
    <x v="0"/>
    <x v="6"/>
  </r>
  <r>
    <n v="92"/>
    <x v="7"/>
    <n v="72"/>
    <x v="0"/>
    <x v="0"/>
    <x v="0"/>
    <x v="7"/>
  </r>
  <r>
    <n v="93"/>
    <x v="7"/>
    <n v="53"/>
    <x v="0"/>
    <x v="0"/>
    <x v="0"/>
    <x v="8"/>
  </r>
  <r>
    <n v="94"/>
    <x v="7"/>
    <n v="92"/>
    <x v="0"/>
    <x v="0"/>
    <x v="0"/>
    <x v="9"/>
  </r>
  <r>
    <n v="95"/>
    <x v="7"/>
    <n v="62"/>
    <x v="0"/>
    <x v="0"/>
    <x v="0"/>
    <x v="10"/>
  </r>
  <r>
    <n v="96"/>
    <x v="7"/>
    <n v="87"/>
    <x v="0"/>
    <x v="0"/>
    <x v="0"/>
    <x v="11"/>
  </r>
  <r>
    <n v="97"/>
    <x v="8"/>
    <n v="86"/>
    <x v="0"/>
    <x v="0"/>
    <x v="0"/>
    <x v="0"/>
  </r>
  <r>
    <n v="98"/>
    <x v="8"/>
    <n v="56"/>
    <x v="0"/>
    <x v="0"/>
    <x v="0"/>
    <x v="1"/>
  </r>
  <r>
    <n v="99"/>
    <x v="8"/>
    <n v="61"/>
    <x v="0"/>
    <x v="0"/>
    <x v="0"/>
    <x v="2"/>
  </r>
  <r>
    <n v="100"/>
    <x v="8"/>
    <n v="89"/>
    <x v="0"/>
    <x v="0"/>
    <x v="0"/>
    <x v="3"/>
  </r>
  <r>
    <n v="101"/>
    <x v="8"/>
    <n v="84"/>
    <x v="0"/>
    <x v="0"/>
    <x v="0"/>
    <x v="4"/>
  </r>
  <r>
    <n v="102"/>
    <x v="8"/>
    <n v="51"/>
    <x v="0"/>
    <x v="0"/>
    <x v="0"/>
    <x v="5"/>
  </r>
  <r>
    <n v="103"/>
    <x v="8"/>
    <n v="83"/>
    <x v="0"/>
    <x v="0"/>
    <x v="0"/>
    <x v="6"/>
  </r>
  <r>
    <n v="104"/>
    <x v="8"/>
    <n v="50"/>
    <x v="0"/>
    <x v="0"/>
    <x v="0"/>
    <x v="7"/>
  </r>
  <r>
    <n v="105"/>
    <x v="8"/>
    <n v="96"/>
    <x v="0"/>
    <x v="0"/>
    <x v="0"/>
    <x v="8"/>
  </r>
  <r>
    <n v="106"/>
    <x v="8"/>
    <n v="65"/>
    <x v="0"/>
    <x v="0"/>
    <x v="0"/>
    <x v="9"/>
  </r>
  <r>
    <n v="107"/>
    <x v="8"/>
    <n v="84"/>
    <x v="0"/>
    <x v="0"/>
    <x v="0"/>
    <x v="10"/>
  </r>
  <r>
    <n v="108"/>
    <x v="8"/>
    <n v="83"/>
    <x v="0"/>
    <x v="0"/>
    <x v="0"/>
    <x v="11"/>
  </r>
  <r>
    <n v="109"/>
    <x v="9"/>
    <n v="89"/>
    <x v="0"/>
    <x v="0"/>
    <x v="0"/>
    <x v="0"/>
  </r>
  <r>
    <n v="110"/>
    <x v="9"/>
    <n v="51"/>
    <x v="0"/>
    <x v="0"/>
    <x v="0"/>
    <x v="1"/>
  </r>
  <r>
    <n v="111"/>
    <x v="9"/>
    <n v="53"/>
    <x v="0"/>
    <x v="0"/>
    <x v="0"/>
    <x v="2"/>
  </r>
  <r>
    <n v="112"/>
    <x v="9"/>
    <n v="62"/>
    <x v="0"/>
    <x v="0"/>
    <x v="0"/>
    <x v="3"/>
  </r>
  <r>
    <n v="113"/>
    <x v="9"/>
    <n v="67"/>
    <x v="0"/>
    <x v="0"/>
    <x v="0"/>
    <x v="4"/>
  </r>
  <r>
    <n v="114"/>
    <x v="9"/>
    <n v="79"/>
    <x v="0"/>
    <x v="0"/>
    <x v="0"/>
    <x v="5"/>
  </r>
  <r>
    <n v="115"/>
    <x v="9"/>
    <n v="88"/>
    <x v="0"/>
    <x v="0"/>
    <x v="0"/>
    <x v="6"/>
  </r>
  <r>
    <n v="116"/>
    <x v="9"/>
    <n v="76"/>
    <x v="0"/>
    <x v="0"/>
    <x v="0"/>
    <x v="7"/>
  </r>
  <r>
    <n v="117"/>
    <x v="9"/>
    <n v="86"/>
    <x v="0"/>
    <x v="0"/>
    <x v="0"/>
    <x v="8"/>
  </r>
  <r>
    <n v="118"/>
    <x v="9"/>
    <n v="65"/>
    <x v="0"/>
    <x v="0"/>
    <x v="0"/>
    <x v="9"/>
  </r>
  <r>
    <n v="119"/>
    <x v="9"/>
    <n v="56"/>
    <x v="0"/>
    <x v="0"/>
    <x v="0"/>
    <x v="10"/>
  </r>
  <r>
    <n v="120"/>
    <x v="9"/>
    <n v="67"/>
    <x v="0"/>
    <x v="0"/>
    <x v="0"/>
    <x v="11"/>
  </r>
  <r>
    <n v="121"/>
    <x v="10"/>
    <n v="60"/>
    <x v="0"/>
    <x v="0"/>
    <x v="0"/>
    <x v="0"/>
  </r>
  <r>
    <n v="122"/>
    <x v="10"/>
    <n v="62"/>
    <x v="0"/>
    <x v="0"/>
    <x v="0"/>
    <x v="1"/>
  </r>
  <r>
    <n v="123"/>
    <x v="10"/>
    <n v="51"/>
    <x v="0"/>
    <x v="0"/>
    <x v="0"/>
    <x v="2"/>
  </r>
  <r>
    <n v="124"/>
    <x v="10"/>
    <n v="76"/>
    <x v="0"/>
    <x v="0"/>
    <x v="0"/>
    <x v="3"/>
  </r>
  <r>
    <n v="125"/>
    <x v="10"/>
    <n v="71"/>
    <x v="0"/>
    <x v="0"/>
    <x v="0"/>
    <x v="4"/>
  </r>
  <r>
    <n v="126"/>
    <x v="10"/>
    <n v="79"/>
    <x v="0"/>
    <x v="0"/>
    <x v="0"/>
    <x v="5"/>
  </r>
  <r>
    <n v="127"/>
    <x v="10"/>
    <n v="78"/>
    <x v="0"/>
    <x v="0"/>
    <x v="0"/>
    <x v="6"/>
  </r>
  <r>
    <n v="128"/>
    <x v="10"/>
    <n v="63"/>
    <x v="0"/>
    <x v="0"/>
    <x v="0"/>
    <x v="7"/>
  </r>
  <r>
    <n v="129"/>
    <x v="10"/>
    <n v="52"/>
    <x v="0"/>
    <x v="0"/>
    <x v="0"/>
    <x v="8"/>
  </r>
  <r>
    <n v="130"/>
    <x v="10"/>
    <n v="54"/>
    <x v="0"/>
    <x v="0"/>
    <x v="0"/>
    <x v="9"/>
  </r>
  <r>
    <n v="131"/>
    <x v="10"/>
    <n v="98"/>
    <x v="0"/>
    <x v="0"/>
    <x v="0"/>
    <x v="10"/>
  </r>
  <r>
    <n v="132"/>
    <x v="10"/>
    <n v="59"/>
    <x v="0"/>
    <x v="0"/>
    <x v="0"/>
    <x v="11"/>
  </r>
  <r>
    <n v="133"/>
    <x v="11"/>
    <n v="58"/>
    <x v="0"/>
    <x v="0"/>
    <x v="0"/>
    <x v="0"/>
  </r>
  <r>
    <n v="134"/>
    <x v="11"/>
    <n v="95"/>
    <x v="0"/>
    <x v="0"/>
    <x v="0"/>
    <x v="1"/>
  </r>
  <r>
    <n v="135"/>
    <x v="11"/>
    <n v="98"/>
    <x v="0"/>
    <x v="0"/>
    <x v="0"/>
    <x v="2"/>
  </r>
  <r>
    <n v="136"/>
    <x v="11"/>
    <n v="78"/>
    <x v="0"/>
    <x v="0"/>
    <x v="0"/>
    <x v="3"/>
  </r>
  <r>
    <n v="137"/>
    <x v="11"/>
    <n v="95"/>
    <x v="0"/>
    <x v="0"/>
    <x v="0"/>
    <x v="4"/>
  </r>
  <r>
    <n v="138"/>
    <x v="11"/>
    <n v="93"/>
    <x v="0"/>
    <x v="0"/>
    <x v="0"/>
    <x v="5"/>
  </r>
  <r>
    <n v="139"/>
    <x v="11"/>
    <n v="52"/>
    <x v="0"/>
    <x v="0"/>
    <x v="0"/>
    <x v="6"/>
  </r>
  <r>
    <n v="140"/>
    <x v="11"/>
    <n v="72"/>
    <x v="0"/>
    <x v="0"/>
    <x v="0"/>
    <x v="7"/>
  </r>
  <r>
    <n v="141"/>
    <x v="11"/>
    <n v="91"/>
    <x v="0"/>
    <x v="0"/>
    <x v="0"/>
    <x v="8"/>
  </r>
  <r>
    <n v="142"/>
    <x v="11"/>
    <n v="92"/>
    <x v="0"/>
    <x v="0"/>
    <x v="0"/>
    <x v="9"/>
  </r>
  <r>
    <n v="143"/>
    <x v="11"/>
    <n v="83"/>
    <x v="0"/>
    <x v="0"/>
    <x v="0"/>
    <x v="10"/>
  </r>
  <r>
    <n v="144"/>
    <x v="11"/>
    <n v="53"/>
    <x v="0"/>
    <x v="0"/>
    <x v="0"/>
    <x v="11"/>
  </r>
  <r>
    <n v="145"/>
    <x v="12"/>
    <n v="57"/>
    <x v="0"/>
    <x v="0"/>
    <x v="0"/>
    <x v="0"/>
  </r>
  <r>
    <n v="146"/>
    <x v="12"/>
    <n v="51"/>
    <x v="0"/>
    <x v="0"/>
    <x v="0"/>
    <x v="1"/>
  </r>
  <r>
    <n v="147"/>
    <x v="12"/>
    <n v="97"/>
    <x v="0"/>
    <x v="0"/>
    <x v="0"/>
    <x v="2"/>
  </r>
  <r>
    <n v="148"/>
    <x v="12"/>
    <n v="78"/>
    <x v="0"/>
    <x v="0"/>
    <x v="0"/>
    <x v="3"/>
  </r>
  <r>
    <n v="149"/>
    <x v="12"/>
    <n v="69"/>
    <x v="0"/>
    <x v="0"/>
    <x v="0"/>
    <x v="4"/>
  </r>
  <r>
    <n v="150"/>
    <x v="12"/>
    <n v="62"/>
    <x v="0"/>
    <x v="0"/>
    <x v="0"/>
    <x v="5"/>
  </r>
  <r>
    <n v="151"/>
    <x v="12"/>
    <n v="95"/>
    <x v="0"/>
    <x v="0"/>
    <x v="0"/>
    <x v="6"/>
  </r>
  <r>
    <n v="152"/>
    <x v="12"/>
    <n v="76"/>
    <x v="0"/>
    <x v="0"/>
    <x v="0"/>
    <x v="7"/>
  </r>
  <r>
    <n v="153"/>
    <x v="12"/>
    <n v="91"/>
    <x v="0"/>
    <x v="0"/>
    <x v="0"/>
    <x v="8"/>
  </r>
  <r>
    <n v="154"/>
    <x v="12"/>
    <n v="51"/>
    <x v="0"/>
    <x v="0"/>
    <x v="0"/>
    <x v="9"/>
  </r>
  <r>
    <n v="155"/>
    <x v="12"/>
    <n v="77"/>
    <x v="0"/>
    <x v="0"/>
    <x v="0"/>
    <x v="10"/>
  </r>
  <r>
    <n v="156"/>
    <x v="12"/>
    <n v="79"/>
    <x v="0"/>
    <x v="0"/>
    <x v="0"/>
    <x v="11"/>
  </r>
  <r>
    <n v="157"/>
    <x v="13"/>
    <n v="81"/>
    <x v="0"/>
    <x v="0"/>
    <x v="0"/>
    <x v="0"/>
  </r>
  <r>
    <n v="158"/>
    <x v="13"/>
    <n v="76"/>
    <x v="0"/>
    <x v="0"/>
    <x v="0"/>
    <x v="1"/>
  </r>
  <r>
    <n v="159"/>
    <x v="13"/>
    <n v="98"/>
    <x v="0"/>
    <x v="0"/>
    <x v="0"/>
    <x v="2"/>
  </r>
  <r>
    <n v="160"/>
    <x v="13"/>
    <n v="67"/>
    <x v="0"/>
    <x v="0"/>
    <x v="0"/>
    <x v="3"/>
  </r>
  <r>
    <n v="161"/>
    <x v="13"/>
    <n v="68"/>
    <x v="0"/>
    <x v="0"/>
    <x v="0"/>
    <x v="4"/>
  </r>
  <r>
    <n v="162"/>
    <x v="13"/>
    <n v="56"/>
    <x v="0"/>
    <x v="0"/>
    <x v="0"/>
    <x v="5"/>
  </r>
  <r>
    <n v="163"/>
    <x v="13"/>
    <n v="51"/>
    <x v="0"/>
    <x v="0"/>
    <x v="0"/>
    <x v="6"/>
  </r>
  <r>
    <n v="164"/>
    <x v="13"/>
    <n v="89"/>
    <x v="0"/>
    <x v="0"/>
    <x v="0"/>
    <x v="7"/>
  </r>
  <r>
    <n v="165"/>
    <x v="13"/>
    <n v="77"/>
    <x v="0"/>
    <x v="0"/>
    <x v="0"/>
    <x v="8"/>
  </r>
  <r>
    <n v="166"/>
    <x v="13"/>
    <n v="51"/>
    <x v="0"/>
    <x v="0"/>
    <x v="0"/>
    <x v="9"/>
  </r>
  <r>
    <n v="167"/>
    <x v="13"/>
    <n v="84"/>
    <x v="0"/>
    <x v="0"/>
    <x v="0"/>
    <x v="10"/>
  </r>
  <r>
    <n v="168"/>
    <x v="13"/>
    <n v="50"/>
    <x v="0"/>
    <x v="0"/>
    <x v="0"/>
    <x v="11"/>
  </r>
  <r>
    <n v="169"/>
    <x v="14"/>
    <n v="70"/>
    <x v="0"/>
    <x v="0"/>
    <x v="0"/>
    <x v="0"/>
  </r>
  <r>
    <n v="170"/>
    <x v="14"/>
    <n v="72"/>
    <x v="0"/>
    <x v="0"/>
    <x v="0"/>
    <x v="1"/>
  </r>
  <r>
    <n v="171"/>
    <x v="14"/>
    <n v="93"/>
    <x v="0"/>
    <x v="0"/>
    <x v="0"/>
    <x v="2"/>
  </r>
  <r>
    <n v="172"/>
    <x v="14"/>
    <n v="84"/>
    <x v="0"/>
    <x v="0"/>
    <x v="0"/>
    <x v="3"/>
  </r>
  <r>
    <n v="173"/>
    <x v="14"/>
    <n v="79"/>
    <x v="0"/>
    <x v="0"/>
    <x v="0"/>
    <x v="4"/>
  </r>
  <r>
    <n v="174"/>
    <x v="14"/>
    <n v="76"/>
    <x v="0"/>
    <x v="0"/>
    <x v="0"/>
    <x v="5"/>
  </r>
  <r>
    <n v="175"/>
    <x v="14"/>
    <n v="67"/>
    <x v="0"/>
    <x v="0"/>
    <x v="0"/>
    <x v="6"/>
  </r>
  <r>
    <n v="176"/>
    <x v="14"/>
    <n v="69"/>
    <x v="0"/>
    <x v="0"/>
    <x v="0"/>
    <x v="7"/>
  </r>
  <r>
    <n v="177"/>
    <x v="14"/>
    <n v="69"/>
    <x v="0"/>
    <x v="0"/>
    <x v="0"/>
    <x v="8"/>
  </r>
  <r>
    <n v="178"/>
    <x v="14"/>
    <n v="51"/>
    <x v="0"/>
    <x v="0"/>
    <x v="0"/>
    <x v="9"/>
  </r>
  <r>
    <n v="179"/>
    <x v="14"/>
    <n v="64"/>
    <x v="0"/>
    <x v="0"/>
    <x v="0"/>
    <x v="10"/>
  </r>
  <r>
    <n v="180"/>
    <x v="14"/>
    <n v="52"/>
    <x v="0"/>
    <x v="0"/>
    <x v="0"/>
    <x v="11"/>
  </r>
  <r>
    <n v="181"/>
    <x v="15"/>
    <n v="53"/>
    <x v="0"/>
    <x v="0"/>
    <x v="0"/>
    <x v="0"/>
  </r>
  <r>
    <n v="182"/>
    <x v="15"/>
    <n v="81"/>
    <x v="0"/>
    <x v="0"/>
    <x v="0"/>
    <x v="1"/>
  </r>
  <r>
    <n v="183"/>
    <x v="15"/>
    <n v="81"/>
    <x v="0"/>
    <x v="0"/>
    <x v="0"/>
    <x v="2"/>
  </r>
  <r>
    <n v="184"/>
    <x v="15"/>
    <n v="76"/>
    <x v="0"/>
    <x v="0"/>
    <x v="0"/>
    <x v="3"/>
  </r>
  <r>
    <n v="185"/>
    <x v="15"/>
    <n v="99"/>
    <x v="0"/>
    <x v="0"/>
    <x v="0"/>
    <x v="4"/>
  </r>
  <r>
    <n v="186"/>
    <x v="15"/>
    <n v="74"/>
    <x v="0"/>
    <x v="0"/>
    <x v="0"/>
    <x v="5"/>
  </r>
  <r>
    <n v="187"/>
    <x v="15"/>
    <n v="81"/>
    <x v="0"/>
    <x v="0"/>
    <x v="0"/>
    <x v="6"/>
  </r>
  <r>
    <n v="188"/>
    <x v="15"/>
    <n v="83"/>
    <x v="0"/>
    <x v="0"/>
    <x v="0"/>
    <x v="7"/>
  </r>
  <r>
    <n v="189"/>
    <x v="15"/>
    <n v="92"/>
    <x v="0"/>
    <x v="0"/>
    <x v="0"/>
    <x v="8"/>
  </r>
  <r>
    <n v="190"/>
    <x v="15"/>
    <n v="90"/>
    <x v="0"/>
    <x v="0"/>
    <x v="0"/>
    <x v="9"/>
  </r>
  <r>
    <n v="191"/>
    <x v="15"/>
    <n v="80"/>
    <x v="0"/>
    <x v="0"/>
    <x v="0"/>
    <x v="10"/>
  </r>
  <r>
    <n v="192"/>
    <x v="15"/>
    <n v="51"/>
    <x v="0"/>
    <x v="0"/>
    <x v="0"/>
    <x v="11"/>
  </r>
  <r>
    <n v="193"/>
    <x v="16"/>
    <n v="84"/>
    <x v="0"/>
    <x v="0"/>
    <x v="0"/>
    <x v="0"/>
  </r>
  <r>
    <n v="194"/>
    <x v="16"/>
    <n v="95"/>
    <x v="0"/>
    <x v="0"/>
    <x v="0"/>
    <x v="1"/>
  </r>
  <r>
    <n v="195"/>
    <x v="16"/>
    <n v="98"/>
    <x v="0"/>
    <x v="0"/>
    <x v="0"/>
    <x v="2"/>
  </r>
  <r>
    <n v="196"/>
    <x v="16"/>
    <n v="94"/>
    <x v="0"/>
    <x v="0"/>
    <x v="0"/>
    <x v="3"/>
  </r>
  <r>
    <n v="197"/>
    <x v="16"/>
    <n v="93"/>
    <x v="0"/>
    <x v="0"/>
    <x v="0"/>
    <x v="4"/>
  </r>
  <r>
    <n v="198"/>
    <x v="16"/>
    <n v="86"/>
    <x v="0"/>
    <x v="0"/>
    <x v="0"/>
    <x v="5"/>
  </r>
  <r>
    <n v="199"/>
    <x v="16"/>
    <n v="67"/>
    <x v="0"/>
    <x v="0"/>
    <x v="0"/>
    <x v="6"/>
  </r>
  <r>
    <n v="200"/>
    <x v="16"/>
    <n v="54"/>
    <x v="0"/>
    <x v="0"/>
    <x v="0"/>
    <x v="7"/>
  </r>
  <r>
    <n v="201"/>
    <x v="16"/>
    <n v="86"/>
    <x v="0"/>
    <x v="0"/>
    <x v="0"/>
    <x v="8"/>
  </r>
  <r>
    <n v="202"/>
    <x v="16"/>
    <n v="87"/>
    <x v="0"/>
    <x v="0"/>
    <x v="0"/>
    <x v="9"/>
  </r>
  <r>
    <n v="203"/>
    <x v="16"/>
    <n v="84"/>
    <x v="0"/>
    <x v="0"/>
    <x v="0"/>
    <x v="10"/>
  </r>
  <r>
    <n v="204"/>
    <x v="16"/>
    <n v="53"/>
    <x v="0"/>
    <x v="0"/>
    <x v="0"/>
    <x v="11"/>
  </r>
  <r>
    <n v="205"/>
    <x v="17"/>
    <n v="56"/>
    <x v="0"/>
    <x v="0"/>
    <x v="0"/>
    <x v="0"/>
  </r>
  <r>
    <n v="206"/>
    <x v="17"/>
    <n v="65"/>
    <x v="0"/>
    <x v="0"/>
    <x v="0"/>
    <x v="1"/>
  </r>
  <r>
    <n v="207"/>
    <x v="17"/>
    <n v="58"/>
    <x v="0"/>
    <x v="0"/>
    <x v="0"/>
    <x v="2"/>
  </r>
  <r>
    <n v="208"/>
    <x v="17"/>
    <n v="90"/>
    <x v="0"/>
    <x v="0"/>
    <x v="0"/>
    <x v="3"/>
  </r>
  <r>
    <n v="209"/>
    <x v="17"/>
    <n v="53"/>
    <x v="0"/>
    <x v="0"/>
    <x v="0"/>
    <x v="4"/>
  </r>
  <r>
    <n v="210"/>
    <x v="17"/>
    <n v="74"/>
    <x v="0"/>
    <x v="0"/>
    <x v="0"/>
    <x v="5"/>
  </r>
  <r>
    <n v="211"/>
    <x v="17"/>
    <n v="77"/>
    <x v="0"/>
    <x v="0"/>
    <x v="0"/>
    <x v="6"/>
  </r>
  <r>
    <n v="212"/>
    <x v="17"/>
    <n v="65"/>
    <x v="0"/>
    <x v="0"/>
    <x v="0"/>
    <x v="7"/>
  </r>
  <r>
    <n v="213"/>
    <x v="17"/>
    <n v="87"/>
    <x v="0"/>
    <x v="0"/>
    <x v="0"/>
    <x v="8"/>
  </r>
  <r>
    <n v="214"/>
    <x v="17"/>
    <n v="94"/>
    <x v="0"/>
    <x v="0"/>
    <x v="0"/>
    <x v="9"/>
  </r>
  <r>
    <n v="215"/>
    <x v="17"/>
    <n v="71"/>
    <x v="0"/>
    <x v="0"/>
    <x v="0"/>
    <x v="10"/>
  </r>
  <r>
    <n v="216"/>
    <x v="17"/>
    <n v="84"/>
    <x v="0"/>
    <x v="0"/>
    <x v="0"/>
    <x v="11"/>
  </r>
  <r>
    <n v="217"/>
    <x v="18"/>
    <n v="58"/>
    <x v="0"/>
    <x v="0"/>
    <x v="0"/>
    <x v="0"/>
  </r>
  <r>
    <n v="218"/>
    <x v="18"/>
    <n v="83"/>
    <x v="0"/>
    <x v="0"/>
    <x v="0"/>
    <x v="1"/>
  </r>
  <r>
    <n v="219"/>
    <x v="18"/>
    <n v="77"/>
    <x v="0"/>
    <x v="0"/>
    <x v="0"/>
    <x v="2"/>
  </r>
  <r>
    <n v="220"/>
    <x v="18"/>
    <n v="99"/>
    <x v="0"/>
    <x v="0"/>
    <x v="0"/>
    <x v="3"/>
  </r>
  <r>
    <n v="221"/>
    <x v="18"/>
    <n v="84"/>
    <x v="0"/>
    <x v="0"/>
    <x v="0"/>
    <x v="4"/>
  </r>
  <r>
    <n v="222"/>
    <x v="18"/>
    <n v="55"/>
    <x v="0"/>
    <x v="0"/>
    <x v="0"/>
    <x v="5"/>
  </r>
  <r>
    <n v="223"/>
    <x v="18"/>
    <n v="57"/>
    <x v="0"/>
    <x v="0"/>
    <x v="0"/>
    <x v="6"/>
  </r>
  <r>
    <n v="224"/>
    <x v="18"/>
    <n v="50"/>
    <x v="0"/>
    <x v="0"/>
    <x v="0"/>
    <x v="7"/>
  </r>
  <r>
    <n v="225"/>
    <x v="18"/>
    <n v="77"/>
    <x v="0"/>
    <x v="0"/>
    <x v="0"/>
    <x v="8"/>
  </r>
  <r>
    <n v="226"/>
    <x v="18"/>
    <n v="86"/>
    <x v="0"/>
    <x v="0"/>
    <x v="0"/>
    <x v="9"/>
  </r>
  <r>
    <n v="227"/>
    <x v="18"/>
    <n v="86"/>
    <x v="0"/>
    <x v="0"/>
    <x v="0"/>
    <x v="10"/>
  </r>
  <r>
    <n v="228"/>
    <x v="18"/>
    <n v="51"/>
    <x v="0"/>
    <x v="0"/>
    <x v="0"/>
    <x v="11"/>
  </r>
  <r>
    <n v="229"/>
    <x v="19"/>
    <n v="88"/>
    <x v="0"/>
    <x v="0"/>
    <x v="0"/>
    <x v="0"/>
  </r>
  <r>
    <n v="230"/>
    <x v="19"/>
    <n v="80"/>
    <x v="0"/>
    <x v="0"/>
    <x v="0"/>
    <x v="1"/>
  </r>
  <r>
    <n v="231"/>
    <x v="19"/>
    <n v="80"/>
    <x v="0"/>
    <x v="0"/>
    <x v="0"/>
    <x v="2"/>
  </r>
  <r>
    <n v="232"/>
    <x v="19"/>
    <n v="79"/>
    <x v="0"/>
    <x v="0"/>
    <x v="0"/>
    <x v="3"/>
  </r>
  <r>
    <n v="233"/>
    <x v="19"/>
    <n v="53"/>
    <x v="0"/>
    <x v="0"/>
    <x v="0"/>
    <x v="4"/>
  </r>
  <r>
    <n v="234"/>
    <x v="19"/>
    <n v="52"/>
    <x v="0"/>
    <x v="0"/>
    <x v="0"/>
    <x v="5"/>
  </r>
  <r>
    <n v="235"/>
    <x v="19"/>
    <n v="61"/>
    <x v="0"/>
    <x v="0"/>
    <x v="0"/>
    <x v="6"/>
  </r>
  <r>
    <n v="236"/>
    <x v="19"/>
    <n v="58"/>
    <x v="0"/>
    <x v="0"/>
    <x v="0"/>
    <x v="7"/>
  </r>
  <r>
    <n v="237"/>
    <x v="19"/>
    <n v="71"/>
    <x v="0"/>
    <x v="0"/>
    <x v="0"/>
    <x v="8"/>
  </r>
  <r>
    <n v="238"/>
    <x v="19"/>
    <n v="53"/>
    <x v="0"/>
    <x v="0"/>
    <x v="0"/>
    <x v="9"/>
  </r>
  <r>
    <n v="239"/>
    <x v="19"/>
    <n v="97"/>
    <x v="0"/>
    <x v="0"/>
    <x v="0"/>
    <x v="10"/>
  </r>
  <r>
    <n v="240"/>
    <x v="19"/>
    <n v="86"/>
    <x v="0"/>
    <x v="0"/>
    <x v="0"/>
    <x v="11"/>
  </r>
  <r>
    <n v="241"/>
    <x v="0"/>
    <n v="95"/>
    <x v="0"/>
    <x v="1"/>
    <x v="1"/>
    <x v="0"/>
  </r>
  <r>
    <n v="242"/>
    <x v="0"/>
    <n v="80"/>
    <x v="0"/>
    <x v="1"/>
    <x v="1"/>
    <x v="1"/>
  </r>
  <r>
    <n v="243"/>
    <x v="0"/>
    <n v="92"/>
    <x v="0"/>
    <x v="1"/>
    <x v="1"/>
    <x v="2"/>
  </r>
  <r>
    <n v="244"/>
    <x v="0"/>
    <n v="57"/>
    <x v="0"/>
    <x v="1"/>
    <x v="1"/>
    <x v="3"/>
  </r>
  <r>
    <n v="245"/>
    <x v="0"/>
    <n v="56"/>
    <x v="0"/>
    <x v="1"/>
    <x v="1"/>
    <x v="4"/>
  </r>
  <r>
    <n v="246"/>
    <x v="0"/>
    <n v="63"/>
    <x v="0"/>
    <x v="1"/>
    <x v="1"/>
    <x v="5"/>
  </r>
  <r>
    <n v="247"/>
    <x v="0"/>
    <n v="68"/>
    <x v="0"/>
    <x v="1"/>
    <x v="1"/>
    <x v="6"/>
  </r>
  <r>
    <n v="248"/>
    <x v="0"/>
    <n v="67"/>
    <x v="0"/>
    <x v="1"/>
    <x v="1"/>
    <x v="7"/>
  </r>
  <r>
    <n v="249"/>
    <x v="0"/>
    <n v="62"/>
    <x v="0"/>
    <x v="1"/>
    <x v="1"/>
    <x v="8"/>
  </r>
  <r>
    <n v="250"/>
    <x v="0"/>
    <n v="52"/>
    <x v="0"/>
    <x v="1"/>
    <x v="1"/>
    <x v="9"/>
  </r>
  <r>
    <n v="251"/>
    <x v="0"/>
    <n v="60"/>
    <x v="0"/>
    <x v="1"/>
    <x v="1"/>
    <x v="10"/>
  </r>
  <r>
    <n v="252"/>
    <x v="0"/>
    <n v="80"/>
    <x v="0"/>
    <x v="1"/>
    <x v="1"/>
    <x v="11"/>
  </r>
  <r>
    <n v="253"/>
    <x v="1"/>
    <n v="81"/>
    <x v="0"/>
    <x v="1"/>
    <x v="1"/>
    <x v="0"/>
  </r>
  <r>
    <n v="254"/>
    <x v="1"/>
    <n v="68"/>
    <x v="0"/>
    <x v="1"/>
    <x v="1"/>
    <x v="1"/>
  </r>
  <r>
    <n v="255"/>
    <x v="1"/>
    <n v="62"/>
    <x v="0"/>
    <x v="1"/>
    <x v="1"/>
    <x v="2"/>
  </r>
  <r>
    <n v="256"/>
    <x v="1"/>
    <n v="84"/>
    <x v="0"/>
    <x v="1"/>
    <x v="1"/>
    <x v="3"/>
  </r>
  <r>
    <n v="257"/>
    <x v="1"/>
    <n v="83"/>
    <x v="0"/>
    <x v="1"/>
    <x v="1"/>
    <x v="4"/>
  </r>
  <r>
    <n v="258"/>
    <x v="1"/>
    <n v="78"/>
    <x v="0"/>
    <x v="1"/>
    <x v="1"/>
    <x v="5"/>
  </r>
  <r>
    <n v="259"/>
    <x v="1"/>
    <n v="82"/>
    <x v="0"/>
    <x v="1"/>
    <x v="1"/>
    <x v="6"/>
  </r>
  <r>
    <n v="260"/>
    <x v="1"/>
    <n v="50"/>
    <x v="0"/>
    <x v="1"/>
    <x v="1"/>
    <x v="7"/>
  </r>
  <r>
    <n v="261"/>
    <x v="1"/>
    <n v="65"/>
    <x v="0"/>
    <x v="1"/>
    <x v="1"/>
    <x v="8"/>
  </r>
  <r>
    <n v="262"/>
    <x v="1"/>
    <n v="83"/>
    <x v="0"/>
    <x v="1"/>
    <x v="1"/>
    <x v="9"/>
  </r>
  <r>
    <n v="263"/>
    <x v="1"/>
    <n v="87"/>
    <x v="0"/>
    <x v="1"/>
    <x v="1"/>
    <x v="10"/>
  </r>
  <r>
    <n v="264"/>
    <x v="1"/>
    <n v="52"/>
    <x v="0"/>
    <x v="1"/>
    <x v="1"/>
    <x v="11"/>
  </r>
  <r>
    <n v="265"/>
    <x v="2"/>
    <n v="57"/>
    <x v="0"/>
    <x v="1"/>
    <x v="1"/>
    <x v="0"/>
  </r>
  <r>
    <n v="266"/>
    <x v="2"/>
    <n v="90"/>
    <x v="0"/>
    <x v="1"/>
    <x v="1"/>
    <x v="1"/>
  </r>
  <r>
    <n v="267"/>
    <x v="2"/>
    <n v="80"/>
    <x v="0"/>
    <x v="1"/>
    <x v="1"/>
    <x v="2"/>
  </r>
  <r>
    <n v="268"/>
    <x v="2"/>
    <n v="63"/>
    <x v="0"/>
    <x v="1"/>
    <x v="1"/>
    <x v="3"/>
  </r>
  <r>
    <n v="269"/>
    <x v="2"/>
    <n v="60"/>
    <x v="0"/>
    <x v="1"/>
    <x v="1"/>
    <x v="4"/>
  </r>
  <r>
    <n v="270"/>
    <x v="2"/>
    <n v="97"/>
    <x v="0"/>
    <x v="1"/>
    <x v="1"/>
    <x v="5"/>
  </r>
  <r>
    <n v="271"/>
    <x v="2"/>
    <n v="58"/>
    <x v="0"/>
    <x v="1"/>
    <x v="1"/>
    <x v="6"/>
  </r>
  <r>
    <n v="272"/>
    <x v="2"/>
    <n v="94"/>
    <x v="0"/>
    <x v="1"/>
    <x v="1"/>
    <x v="7"/>
  </r>
  <r>
    <n v="273"/>
    <x v="2"/>
    <n v="74"/>
    <x v="0"/>
    <x v="1"/>
    <x v="1"/>
    <x v="8"/>
  </r>
  <r>
    <n v="274"/>
    <x v="2"/>
    <n v="78"/>
    <x v="0"/>
    <x v="1"/>
    <x v="1"/>
    <x v="9"/>
  </r>
  <r>
    <n v="275"/>
    <x v="2"/>
    <n v="74"/>
    <x v="0"/>
    <x v="1"/>
    <x v="1"/>
    <x v="10"/>
  </r>
  <r>
    <n v="276"/>
    <x v="2"/>
    <n v="98"/>
    <x v="0"/>
    <x v="1"/>
    <x v="1"/>
    <x v="11"/>
  </r>
  <r>
    <n v="277"/>
    <x v="3"/>
    <n v="63"/>
    <x v="0"/>
    <x v="1"/>
    <x v="1"/>
    <x v="0"/>
  </r>
  <r>
    <n v="278"/>
    <x v="3"/>
    <n v="82"/>
    <x v="0"/>
    <x v="1"/>
    <x v="1"/>
    <x v="1"/>
  </r>
  <r>
    <n v="279"/>
    <x v="3"/>
    <n v="53"/>
    <x v="0"/>
    <x v="1"/>
    <x v="1"/>
    <x v="2"/>
  </r>
  <r>
    <n v="280"/>
    <x v="3"/>
    <n v="59"/>
    <x v="0"/>
    <x v="1"/>
    <x v="1"/>
    <x v="3"/>
  </r>
  <r>
    <n v="281"/>
    <x v="3"/>
    <n v="74"/>
    <x v="0"/>
    <x v="1"/>
    <x v="1"/>
    <x v="4"/>
  </r>
  <r>
    <n v="282"/>
    <x v="3"/>
    <n v="99"/>
    <x v="0"/>
    <x v="1"/>
    <x v="1"/>
    <x v="5"/>
  </r>
  <r>
    <n v="283"/>
    <x v="3"/>
    <n v="92"/>
    <x v="0"/>
    <x v="1"/>
    <x v="1"/>
    <x v="6"/>
  </r>
  <r>
    <n v="284"/>
    <x v="3"/>
    <n v="93"/>
    <x v="0"/>
    <x v="1"/>
    <x v="1"/>
    <x v="7"/>
  </r>
  <r>
    <n v="285"/>
    <x v="3"/>
    <n v="79"/>
    <x v="0"/>
    <x v="1"/>
    <x v="1"/>
    <x v="8"/>
  </r>
  <r>
    <n v="286"/>
    <x v="3"/>
    <n v="71"/>
    <x v="0"/>
    <x v="1"/>
    <x v="1"/>
    <x v="9"/>
  </r>
  <r>
    <n v="287"/>
    <x v="3"/>
    <n v="57"/>
    <x v="0"/>
    <x v="1"/>
    <x v="1"/>
    <x v="10"/>
  </r>
  <r>
    <n v="288"/>
    <x v="3"/>
    <n v="84"/>
    <x v="0"/>
    <x v="1"/>
    <x v="1"/>
    <x v="11"/>
  </r>
  <r>
    <n v="289"/>
    <x v="4"/>
    <n v="69"/>
    <x v="0"/>
    <x v="1"/>
    <x v="1"/>
    <x v="0"/>
  </r>
  <r>
    <n v="290"/>
    <x v="4"/>
    <n v="60"/>
    <x v="0"/>
    <x v="1"/>
    <x v="1"/>
    <x v="1"/>
  </r>
  <r>
    <n v="291"/>
    <x v="4"/>
    <n v="54"/>
    <x v="0"/>
    <x v="1"/>
    <x v="1"/>
    <x v="2"/>
  </r>
  <r>
    <n v="292"/>
    <x v="4"/>
    <n v="57"/>
    <x v="0"/>
    <x v="1"/>
    <x v="1"/>
    <x v="3"/>
  </r>
  <r>
    <n v="293"/>
    <x v="4"/>
    <n v="58"/>
    <x v="0"/>
    <x v="1"/>
    <x v="1"/>
    <x v="4"/>
  </r>
  <r>
    <n v="294"/>
    <x v="4"/>
    <n v="89"/>
    <x v="0"/>
    <x v="1"/>
    <x v="1"/>
    <x v="5"/>
  </r>
  <r>
    <n v="295"/>
    <x v="4"/>
    <n v="56"/>
    <x v="0"/>
    <x v="1"/>
    <x v="1"/>
    <x v="6"/>
  </r>
  <r>
    <n v="296"/>
    <x v="4"/>
    <n v="82"/>
    <x v="0"/>
    <x v="1"/>
    <x v="1"/>
    <x v="7"/>
  </r>
  <r>
    <n v="297"/>
    <x v="4"/>
    <n v="84"/>
    <x v="0"/>
    <x v="1"/>
    <x v="1"/>
    <x v="8"/>
  </r>
  <r>
    <n v="298"/>
    <x v="4"/>
    <n v="90"/>
    <x v="0"/>
    <x v="1"/>
    <x v="1"/>
    <x v="9"/>
  </r>
  <r>
    <n v="299"/>
    <x v="4"/>
    <n v="80"/>
    <x v="0"/>
    <x v="1"/>
    <x v="1"/>
    <x v="10"/>
  </r>
  <r>
    <n v="300"/>
    <x v="4"/>
    <n v="67"/>
    <x v="0"/>
    <x v="1"/>
    <x v="1"/>
    <x v="11"/>
  </r>
  <r>
    <n v="301"/>
    <x v="5"/>
    <n v="62"/>
    <x v="0"/>
    <x v="1"/>
    <x v="1"/>
    <x v="0"/>
  </r>
  <r>
    <n v="302"/>
    <x v="5"/>
    <n v="79"/>
    <x v="0"/>
    <x v="1"/>
    <x v="1"/>
    <x v="1"/>
  </r>
  <r>
    <n v="303"/>
    <x v="5"/>
    <n v="55"/>
    <x v="0"/>
    <x v="1"/>
    <x v="1"/>
    <x v="2"/>
  </r>
  <r>
    <n v="304"/>
    <x v="5"/>
    <n v="77"/>
    <x v="0"/>
    <x v="1"/>
    <x v="1"/>
    <x v="3"/>
  </r>
  <r>
    <n v="305"/>
    <x v="5"/>
    <n v="71"/>
    <x v="0"/>
    <x v="1"/>
    <x v="1"/>
    <x v="4"/>
  </r>
  <r>
    <n v="306"/>
    <x v="5"/>
    <n v="64"/>
    <x v="0"/>
    <x v="1"/>
    <x v="1"/>
    <x v="5"/>
  </r>
  <r>
    <n v="307"/>
    <x v="5"/>
    <n v="69"/>
    <x v="0"/>
    <x v="1"/>
    <x v="1"/>
    <x v="6"/>
  </r>
  <r>
    <n v="308"/>
    <x v="5"/>
    <n v="76"/>
    <x v="0"/>
    <x v="1"/>
    <x v="1"/>
    <x v="7"/>
  </r>
  <r>
    <n v="309"/>
    <x v="5"/>
    <n v="86"/>
    <x v="0"/>
    <x v="1"/>
    <x v="1"/>
    <x v="8"/>
  </r>
  <r>
    <n v="310"/>
    <x v="5"/>
    <n v="88"/>
    <x v="0"/>
    <x v="1"/>
    <x v="1"/>
    <x v="9"/>
  </r>
  <r>
    <n v="311"/>
    <x v="5"/>
    <n v="64"/>
    <x v="0"/>
    <x v="1"/>
    <x v="1"/>
    <x v="10"/>
  </r>
  <r>
    <n v="312"/>
    <x v="5"/>
    <n v="80"/>
    <x v="0"/>
    <x v="1"/>
    <x v="1"/>
    <x v="11"/>
  </r>
  <r>
    <n v="313"/>
    <x v="6"/>
    <n v="88"/>
    <x v="0"/>
    <x v="1"/>
    <x v="1"/>
    <x v="0"/>
  </r>
  <r>
    <n v="314"/>
    <x v="6"/>
    <n v="58"/>
    <x v="0"/>
    <x v="1"/>
    <x v="1"/>
    <x v="1"/>
  </r>
  <r>
    <n v="315"/>
    <x v="6"/>
    <n v="74"/>
    <x v="0"/>
    <x v="1"/>
    <x v="1"/>
    <x v="2"/>
  </r>
  <r>
    <n v="316"/>
    <x v="6"/>
    <n v="94"/>
    <x v="0"/>
    <x v="1"/>
    <x v="1"/>
    <x v="3"/>
  </r>
  <r>
    <n v="317"/>
    <x v="6"/>
    <n v="88"/>
    <x v="0"/>
    <x v="1"/>
    <x v="1"/>
    <x v="4"/>
  </r>
  <r>
    <n v="318"/>
    <x v="6"/>
    <n v="69"/>
    <x v="0"/>
    <x v="1"/>
    <x v="1"/>
    <x v="5"/>
  </r>
  <r>
    <n v="319"/>
    <x v="6"/>
    <n v="94"/>
    <x v="0"/>
    <x v="1"/>
    <x v="1"/>
    <x v="6"/>
  </r>
  <r>
    <n v="320"/>
    <x v="6"/>
    <n v="66"/>
    <x v="0"/>
    <x v="1"/>
    <x v="1"/>
    <x v="7"/>
  </r>
  <r>
    <n v="321"/>
    <x v="6"/>
    <n v="65"/>
    <x v="0"/>
    <x v="1"/>
    <x v="1"/>
    <x v="8"/>
  </r>
  <r>
    <n v="322"/>
    <x v="6"/>
    <n v="69"/>
    <x v="0"/>
    <x v="1"/>
    <x v="1"/>
    <x v="9"/>
  </r>
  <r>
    <n v="323"/>
    <x v="6"/>
    <n v="59"/>
    <x v="0"/>
    <x v="1"/>
    <x v="1"/>
    <x v="10"/>
  </r>
  <r>
    <n v="324"/>
    <x v="6"/>
    <n v="51"/>
    <x v="0"/>
    <x v="1"/>
    <x v="1"/>
    <x v="11"/>
  </r>
  <r>
    <n v="325"/>
    <x v="7"/>
    <n v="70"/>
    <x v="0"/>
    <x v="1"/>
    <x v="1"/>
    <x v="0"/>
  </r>
  <r>
    <n v="326"/>
    <x v="7"/>
    <n v="83"/>
    <x v="0"/>
    <x v="1"/>
    <x v="1"/>
    <x v="1"/>
  </r>
  <r>
    <n v="327"/>
    <x v="7"/>
    <n v="73"/>
    <x v="0"/>
    <x v="1"/>
    <x v="1"/>
    <x v="2"/>
  </r>
  <r>
    <n v="328"/>
    <x v="7"/>
    <n v="80"/>
    <x v="0"/>
    <x v="1"/>
    <x v="1"/>
    <x v="3"/>
  </r>
  <r>
    <n v="329"/>
    <x v="7"/>
    <n v="76"/>
    <x v="0"/>
    <x v="1"/>
    <x v="1"/>
    <x v="4"/>
  </r>
  <r>
    <n v="330"/>
    <x v="7"/>
    <n v="82"/>
    <x v="0"/>
    <x v="1"/>
    <x v="1"/>
    <x v="5"/>
  </r>
  <r>
    <n v="331"/>
    <x v="7"/>
    <n v="67"/>
    <x v="0"/>
    <x v="1"/>
    <x v="1"/>
    <x v="6"/>
  </r>
  <r>
    <n v="332"/>
    <x v="7"/>
    <n v="91"/>
    <x v="0"/>
    <x v="1"/>
    <x v="1"/>
    <x v="7"/>
  </r>
  <r>
    <n v="333"/>
    <x v="7"/>
    <n v="53"/>
    <x v="0"/>
    <x v="1"/>
    <x v="1"/>
    <x v="8"/>
  </r>
  <r>
    <n v="334"/>
    <x v="7"/>
    <n v="62"/>
    <x v="0"/>
    <x v="1"/>
    <x v="1"/>
    <x v="9"/>
  </r>
  <r>
    <n v="335"/>
    <x v="7"/>
    <n v="85"/>
    <x v="0"/>
    <x v="1"/>
    <x v="1"/>
    <x v="10"/>
  </r>
  <r>
    <n v="336"/>
    <x v="7"/>
    <n v="71"/>
    <x v="0"/>
    <x v="1"/>
    <x v="1"/>
    <x v="11"/>
  </r>
  <r>
    <n v="337"/>
    <x v="8"/>
    <n v="77"/>
    <x v="0"/>
    <x v="1"/>
    <x v="1"/>
    <x v="0"/>
  </r>
  <r>
    <n v="338"/>
    <x v="8"/>
    <n v="58"/>
    <x v="0"/>
    <x v="1"/>
    <x v="1"/>
    <x v="1"/>
  </r>
  <r>
    <n v="339"/>
    <x v="8"/>
    <n v="72"/>
    <x v="0"/>
    <x v="1"/>
    <x v="1"/>
    <x v="2"/>
  </r>
  <r>
    <n v="340"/>
    <x v="8"/>
    <n v="74"/>
    <x v="0"/>
    <x v="1"/>
    <x v="1"/>
    <x v="3"/>
  </r>
  <r>
    <n v="341"/>
    <x v="8"/>
    <n v="89"/>
    <x v="0"/>
    <x v="1"/>
    <x v="1"/>
    <x v="4"/>
  </r>
  <r>
    <n v="342"/>
    <x v="8"/>
    <n v="54"/>
    <x v="0"/>
    <x v="1"/>
    <x v="1"/>
    <x v="5"/>
  </r>
  <r>
    <n v="343"/>
    <x v="8"/>
    <n v="87"/>
    <x v="0"/>
    <x v="1"/>
    <x v="1"/>
    <x v="6"/>
  </r>
  <r>
    <n v="344"/>
    <x v="8"/>
    <n v="62"/>
    <x v="0"/>
    <x v="1"/>
    <x v="1"/>
    <x v="7"/>
  </r>
  <r>
    <n v="345"/>
    <x v="8"/>
    <n v="56"/>
    <x v="0"/>
    <x v="1"/>
    <x v="1"/>
    <x v="8"/>
  </r>
  <r>
    <n v="346"/>
    <x v="8"/>
    <n v="54"/>
    <x v="0"/>
    <x v="1"/>
    <x v="1"/>
    <x v="9"/>
  </r>
  <r>
    <n v="347"/>
    <x v="8"/>
    <n v="78"/>
    <x v="0"/>
    <x v="1"/>
    <x v="1"/>
    <x v="10"/>
  </r>
  <r>
    <n v="348"/>
    <x v="8"/>
    <n v="64"/>
    <x v="0"/>
    <x v="1"/>
    <x v="1"/>
    <x v="11"/>
  </r>
  <r>
    <n v="349"/>
    <x v="9"/>
    <n v="72"/>
    <x v="0"/>
    <x v="1"/>
    <x v="1"/>
    <x v="0"/>
  </r>
  <r>
    <n v="350"/>
    <x v="9"/>
    <n v="72"/>
    <x v="0"/>
    <x v="1"/>
    <x v="1"/>
    <x v="1"/>
  </r>
  <r>
    <n v="351"/>
    <x v="9"/>
    <n v="84"/>
    <x v="0"/>
    <x v="1"/>
    <x v="1"/>
    <x v="2"/>
  </r>
  <r>
    <n v="352"/>
    <x v="9"/>
    <n v="64"/>
    <x v="0"/>
    <x v="1"/>
    <x v="1"/>
    <x v="3"/>
  </r>
  <r>
    <n v="353"/>
    <x v="9"/>
    <n v="75"/>
    <x v="0"/>
    <x v="1"/>
    <x v="1"/>
    <x v="4"/>
  </r>
  <r>
    <n v="354"/>
    <x v="9"/>
    <n v="87"/>
    <x v="0"/>
    <x v="1"/>
    <x v="1"/>
    <x v="5"/>
  </r>
  <r>
    <n v="355"/>
    <x v="9"/>
    <n v="69"/>
    <x v="0"/>
    <x v="1"/>
    <x v="1"/>
    <x v="6"/>
  </r>
  <r>
    <n v="356"/>
    <x v="9"/>
    <n v="90"/>
    <x v="0"/>
    <x v="1"/>
    <x v="1"/>
    <x v="7"/>
  </r>
  <r>
    <n v="357"/>
    <x v="9"/>
    <n v="71"/>
    <x v="0"/>
    <x v="1"/>
    <x v="1"/>
    <x v="8"/>
  </r>
  <r>
    <n v="358"/>
    <x v="9"/>
    <n v="96"/>
    <x v="0"/>
    <x v="1"/>
    <x v="1"/>
    <x v="9"/>
  </r>
  <r>
    <n v="359"/>
    <x v="9"/>
    <n v="62"/>
    <x v="0"/>
    <x v="1"/>
    <x v="1"/>
    <x v="10"/>
  </r>
  <r>
    <n v="360"/>
    <x v="9"/>
    <n v="96"/>
    <x v="0"/>
    <x v="1"/>
    <x v="1"/>
    <x v="11"/>
  </r>
  <r>
    <n v="361"/>
    <x v="10"/>
    <n v="88"/>
    <x v="0"/>
    <x v="1"/>
    <x v="2"/>
    <x v="0"/>
  </r>
  <r>
    <n v="362"/>
    <x v="10"/>
    <n v="71"/>
    <x v="0"/>
    <x v="1"/>
    <x v="2"/>
    <x v="1"/>
  </r>
  <r>
    <n v="363"/>
    <x v="10"/>
    <n v="54"/>
    <x v="0"/>
    <x v="1"/>
    <x v="2"/>
    <x v="2"/>
  </r>
  <r>
    <n v="364"/>
    <x v="10"/>
    <n v="71"/>
    <x v="0"/>
    <x v="1"/>
    <x v="2"/>
    <x v="3"/>
  </r>
  <r>
    <n v="365"/>
    <x v="10"/>
    <n v="70"/>
    <x v="0"/>
    <x v="1"/>
    <x v="2"/>
    <x v="4"/>
  </r>
  <r>
    <n v="366"/>
    <x v="10"/>
    <n v="76"/>
    <x v="0"/>
    <x v="1"/>
    <x v="2"/>
    <x v="5"/>
  </r>
  <r>
    <n v="367"/>
    <x v="10"/>
    <n v="66"/>
    <x v="0"/>
    <x v="1"/>
    <x v="2"/>
    <x v="6"/>
  </r>
  <r>
    <n v="368"/>
    <x v="10"/>
    <n v="63"/>
    <x v="0"/>
    <x v="1"/>
    <x v="2"/>
    <x v="7"/>
  </r>
  <r>
    <n v="369"/>
    <x v="10"/>
    <n v="91"/>
    <x v="0"/>
    <x v="1"/>
    <x v="2"/>
    <x v="8"/>
  </r>
  <r>
    <n v="370"/>
    <x v="10"/>
    <n v="55"/>
    <x v="0"/>
    <x v="1"/>
    <x v="2"/>
    <x v="9"/>
  </r>
  <r>
    <n v="371"/>
    <x v="10"/>
    <n v="71"/>
    <x v="0"/>
    <x v="1"/>
    <x v="2"/>
    <x v="10"/>
  </r>
  <r>
    <n v="372"/>
    <x v="10"/>
    <n v="94"/>
    <x v="0"/>
    <x v="1"/>
    <x v="2"/>
    <x v="11"/>
  </r>
  <r>
    <n v="373"/>
    <x v="11"/>
    <n v="84"/>
    <x v="0"/>
    <x v="1"/>
    <x v="2"/>
    <x v="0"/>
  </r>
  <r>
    <n v="374"/>
    <x v="11"/>
    <n v="89"/>
    <x v="0"/>
    <x v="1"/>
    <x v="2"/>
    <x v="1"/>
  </r>
  <r>
    <n v="375"/>
    <x v="11"/>
    <n v="92"/>
    <x v="0"/>
    <x v="1"/>
    <x v="2"/>
    <x v="2"/>
  </r>
  <r>
    <n v="376"/>
    <x v="11"/>
    <n v="68"/>
    <x v="0"/>
    <x v="1"/>
    <x v="2"/>
    <x v="3"/>
  </r>
  <r>
    <n v="377"/>
    <x v="11"/>
    <n v="72"/>
    <x v="0"/>
    <x v="1"/>
    <x v="2"/>
    <x v="4"/>
  </r>
  <r>
    <n v="378"/>
    <x v="11"/>
    <n v="91"/>
    <x v="0"/>
    <x v="1"/>
    <x v="2"/>
    <x v="5"/>
  </r>
  <r>
    <n v="379"/>
    <x v="11"/>
    <n v="65"/>
    <x v="0"/>
    <x v="1"/>
    <x v="2"/>
    <x v="6"/>
  </r>
  <r>
    <n v="380"/>
    <x v="11"/>
    <n v="99"/>
    <x v="0"/>
    <x v="1"/>
    <x v="2"/>
    <x v="7"/>
  </r>
  <r>
    <n v="381"/>
    <x v="11"/>
    <n v="52"/>
    <x v="0"/>
    <x v="1"/>
    <x v="2"/>
    <x v="8"/>
  </r>
  <r>
    <n v="382"/>
    <x v="11"/>
    <n v="76"/>
    <x v="0"/>
    <x v="1"/>
    <x v="2"/>
    <x v="9"/>
  </r>
  <r>
    <n v="383"/>
    <x v="11"/>
    <n v="78"/>
    <x v="0"/>
    <x v="1"/>
    <x v="2"/>
    <x v="10"/>
  </r>
  <r>
    <n v="384"/>
    <x v="11"/>
    <n v="74"/>
    <x v="0"/>
    <x v="1"/>
    <x v="2"/>
    <x v="11"/>
  </r>
  <r>
    <n v="385"/>
    <x v="12"/>
    <n v="50"/>
    <x v="0"/>
    <x v="1"/>
    <x v="2"/>
    <x v="0"/>
  </r>
  <r>
    <n v="386"/>
    <x v="12"/>
    <n v="78"/>
    <x v="0"/>
    <x v="1"/>
    <x v="2"/>
    <x v="1"/>
  </r>
  <r>
    <n v="387"/>
    <x v="12"/>
    <n v="67"/>
    <x v="0"/>
    <x v="1"/>
    <x v="2"/>
    <x v="2"/>
  </r>
  <r>
    <n v="388"/>
    <x v="12"/>
    <n v="51"/>
    <x v="0"/>
    <x v="1"/>
    <x v="2"/>
    <x v="3"/>
  </r>
  <r>
    <n v="389"/>
    <x v="12"/>
    <n v="91"/>
    <x v="0"/>
    <x v="1"/>
    <x v="2"/>
    <x v="4"/>
  </r>
  <r>
    <n v="390"/>
    <x v="12"/>
    <n v="75"/>
    <x v="0"/>
    <x v="1"/>
    <x v="2"/>
    <x v="5"/>
  </r>
  <r>
    <n v="391"/>
    <x v="12"/>
    <n v="63"/>
    <x v="0"/>
    <x v="1"/>
    <x v="2"/>
    <x v="6"/>
  </r>
  <r>
    <n v="392"/>
    <x v="12"/>
    <n v="58"/>
    <x v="0"/>
    <x v="1"/>
    <x v="2"/>
    <x v="7"/>
  </r>
  <r>
    <n v="393"/>
    <x v="12"/>
    <n v="72"/>
    <x v="0"/>
    <x v="1"/>
    <x v="2"/>
    <x v="8"/>
  </r>
  <r>
    <n v="394"/>
    <x v="12"/>
    <n v="88"/>
    <x v="0"/>
    <x v="1"/>
    <x v="2"/>
    <x v="9"/>
  </r>
  <r>
    <n v="395"/>
    <x v="12"/>
    <n v="62"/>
    <x v="0"/>
    <x v="1"/>
    <x v="2"/>
    <x v="10"/>
  </r>
  <r>
    <n v="396"/>
    <x v="12"/>
    <n v="88"/>
    <x v="0"/>
    <x v="1"/>
    <x v="2"/>
    <x v="11"/>
  </r>
  <r>
    <n v="397"/>
    <x v="13"/>
    <n v="80"/>
    <x v="0"/>
    <x v="1"/>
    <x v="2"/>
    <x v="0"/>
  </r>
  <r>
    <n v="398"/>
    <x v="13"/>
    <n v="74"/>
    <x v="0"/>
    <x v="1"/>
    <x v="2"/>
    <x v="1"/>
  </r>
  <r>
    <n v="399"/>
    <x v="13"/>
    <n v="85"/>
    <x v="0"/>
    <x v="1"/>
    <x v="2"/>
    <x v="2"/>
  </r>
  <r>
    <n v="400"/>
    <x v="13"/>
    <n v="55"/>
    <x v="0"/>
    <x v="1"/>
    <x v="2"/>
    <x v="3"/>
  </r>
  <r>
    <n v="401"/>
    <x v="13"/>
    <n v="50"/>
    <x v="0"/>
    <x v="1"/>
    <x v="2"/>
    <x v="4"/>
  </r>
  <r>
    <n v="402"/>
    <x v="13"/>
    <n v="63"/>
    <x v="0"/>
    <x v="1"/>
    <x v="2"/>
    <x v="5"/>
  </r>
  <r>
    <n v="403"/>
    <x v="13"/>
    <n v="71"/>
    <x v="0"/>
    <x v="1"/>
    <x v="2"/>
    <x v="6"/>
  </r>
  <r>
    <n v="404"/>
    <x v="13"/>
    <n v="66"/>
    <x v="0"/>
    <x v="1"/>
    <x v="2"/>
    <x v="7"/>
  </r>
  <r>
    <n v="405"/>
    <x v="13"/>
    <n v="84"/>
    <x v="0"/>
    <x v="1"/>
    <x v="2"/>
    <x v="8"/>
  </r>
  <r>
    <n v="406"/>
    <x v="13"/>
    <n v="81"/>
    <x v="0"/>
    <x v="1"/>
    <x v="2"/>
    <x v="9"/>
  </r>
  <r>
    <n v="407"/>
    <x v="13"/>
    <n v="90"/>
    <x v="0"/>
    <x v="1"/>
    <x v="2"/>
    <x v="10"/>
  </r>
  <r>
    <n v="408"/>
    <x v="13"/>
    <n v="66"/>
    <x v="0"/>
    <x v="1"/>
    <x v="2"/>
    <x v="11"/>
  </r>
  <r>
    <n v="409"/>
    <x v="14"/>
    <n v="54"/>
    <x v="0"/>
    <x v="1"/>
    <x v="2"/>
    <x v="0"/>
  </r>
  <r>
    <n v="410"/>
    <x v="14"/>
    <n v="88"/>
    <x v="0"/>
    <x v="1"/>
    <x v="2"/>
    <x v="1"/>
  </r>
  <r>
    <n v="411"/>
    <x v="14"/>
    <n v="96"/>
    <x v="0"/>
    <x v="1"/>
    <x v="2"/>
    <x v="2"/>
  </r>
  <r>
    <n v="412"/>
    <x v="14"/>
    <n v="54"/>
    <x v="0"/>
    <x v="1"/>
    <x v="2"/>
    <x v="3"/>
  </r>
  <r>
    <n v="413"/>
    <x v="14"/>
    <n v="94"/>
    <x v="0"/>
    <x v="1"/>
    <x v="2"/>
    <x v="4"/>
  </r>
  <r>
    <n v="414"/>
    <x v="14"/>
    <n v="61"/>
    <x v="0"/>
    <x v="1"/>
    <x v="2"/>
    <x v="5"/>
  </r>
  <r>
    <n v="415"/>
    <x v="14"/>
    <n v="64"/>
    <x v="0"/>
    <x v="1"/>
    <x v="2"/>
    <x v="6"/>
  </r>
  <r>
    <n v="416"/>
    <x v="14"/>
    <n v="88"/>
    <x v="0"/>
    <x v="1"/>
    <x v="2"/>
    <x v="7"/>
  </r>
  <r>
    <n v="417"/>
    <x v="14"/>
    <n v="69"/>
    <x v="0"/>
    <x v="1"/>
    <x v="2"/>
    <x v="8"/>
  </r>
  <r>
    <n v="418"/>
    <x v="14"/>
    <n v="76"/>
    <x v="0"/>
    <x v="1"/>
    <x v="2"/>
    <x v="9"/>
  </r>
  <r>
    <n v="419"/>
    <x v="14"/>
    <n v="88"/>
    <x v="0"/>
    <x v="1"/>
    <x v="2"/>
    <x v="10"/>
  </r>
  <r>
    <n v="420"/>
    <x v="14"/>
    <n v="83"/>
    <x v="0"/>
    <x v="1"/>
    <x v="2"/>
    <x v="11"/>
  </r>
  <r>
    <n v="421"/>
    <x v="15"/>
    <n v="98"/>
    <x v="0"/>
    <x v="1"/>
    <x v="2"/>
    <x v="0"/>
  </r>
  <r>
    <n v="422"/>
    <x v="15"/>
    <n v="83"/>
    <x v="0"/>
    <x v="1"/>
    <x v="2"/>
    <x v="1"/>
  </r>
  <r>
    <n v="423"/>
    <x v="15"/>
    <n v="53"/>
    <x v="0"/>
    <x v="1"/>
    <x v="2"/>
    <x v="2"/>
  </r>
  <r>
    <n v="424"/>
    <x v="15"/>
    <n v="95"/>
    <x v="0"/>
    <x v="1"/>
    <x v="2"/>
    <x v="3"/>
  </r>
  <r>
    <n v="425"/>
    <x v="15"/>
    <n v="73"/>
    <x v="0"/>
    <x v="1"/>
    <x v="2"/>
    <x v="4"/>
  </r>
  <r>
    <n v="426"/>
    <x v="15"/>
    <n v="92"/>
    <x v="0"/>
    <x v="1"/>
    <x v="2"/>
    <x v="5"/>
  </r>
  <r>
    <n v="427"/>
    <x v="15"/>
    <n v="67"/>
    <x v="0"/>
    <x v="1"/>
    <x v="2"/>
    <x v="6"/>
  </r>
  <r>
    <n v="428"/>
    <x v="15"/>
    <n v="57"/>
    <x v="0"/>
    <x v="1"/>
    <x v="2"/>
    <x v="7"/>
  </r>
  <r>
    <n v="429"/>
    <x v="15"/>
    <n v="79"/>
    <x v="0"/>
    <x v="1"/>
    <x v="2"/>
    <x v="8"/>
  </r>
  <r>
    <n v="430"/>
    <x v="15"/>
    <n v="71"/>
    <x v="0"/>
    <x v="1"/>
    <x v="2"/>
    <x v="9"/>
  </r>
  <r>
    <n v="431"/>
    <x v="15"/>
    <n v="96"/>
    <x v="0"/>
    <x v="1"/>
    <x v="2"/>
    <x v="10"/>
  </r>
  <r>
    <n v="432"/>
    <x v="15"/>
    <n v="91"/>
    <x v="0"/>
    <x v="1"/>
    <x v="2"/>
    <x v="11"/>
  </r>
  <r>
    <n v="433"/>
    <x v="16"/>
    <n v="69"/>
    <x v="0"/>
    <x v="1"/>
    <x v="2"/>
    <x v="0"/>
  </r>
  <r>
    <n v="434"/>
    <x v="16"/>
    <n v="67"/>
    <x v="0"/>
    <x v="1"/>
    <x v="2"/>
    <x v="1"/>
  </r>
  <r>
    <n v="435"/>
    <x v="16"/>
    <n v="71"/>
    <x v="0"/>
    <x v="1"/>
    <x v="2"/>
    <x v="2"/>
  </r>
  <r>
    <n v="436"/>
    <x v="16"/>
    <n v="99"/>
    <x v="0"/>
    <x v="1"/>
    <x v="2"/>
    <x v="3"/>
  </r>
  <r>
    <n v="437"/>
    <x v="16"/>
    <n v="65"/>
    <x v="0"/>
    <x v="1"/>
    <x v="2"/>
    <x v="4"/>
  </r>
  <r>
    <n v="438"/>
    <x v="16"/>
    <n v="99"/>
    <x v="0"/>
    <x v="1"/>
    <x v="2"/>
    <x v="5"/>
  </r>
  <r>
    <n v="439"/>
    <x v="16"/>
    <n v="69"/>
    <x v="0"/>
    <x v="1"/>
    <x v="2"/>
    <x v="6"/>
  </r>
  <r>
    <n v="440"/>
    <x v="16"/>
    <n v="95"/>
    <x v="0"/>
    <x v="1"/>
    <x v="2"/>
    <x v="7"/>
  </r>
  <r>
    <n v="441"/>
    <x v="16"/>
    <n v="74"/>
    <x v="0"/>
    <x v="1"/>
    <x v="2"/>
    <x v="8"/>
  </r>
  <r>
    <n v="442"/>
    <x v="16"/>
    <n v="61"/>
    <x v="0"/>
    <x v="1"/>
    <x v="2"/>
    <x v="9"/>
  </r>
  <r>
    <n v="443"/>
    <x v="16"/>
    <n v="74"/>
    <x v="0"/>
    <x v="1"/>
    <x v="2"/>
    <x v="10"/>
  </r>
  <r>
    <n v="444"/>
    <x v="16"/>
    <n v="93"/>
    <x v="0"/>
    <x v="1"/>
    <x v="2"/>
    <x v="11"/>
  </r>
  <r>
    <n v="445"/>
    <x v="17"/>
    <n v="79"/>
    <x v="0"/>
    <x v="1"/>
    <x v="2"/>
    <x v="0"/>
  </r>
  <r>
    <n v="446"/>
    <x v="17"/>
    <n v="57"/>
    <x v="0"/>
    <x v="1"/>
    <x v="2"/>
    <x v="1"/>
  </r>
  <r>
    <n v="447"/>
    <x v="17"/>
    <n v="68"/>
    <x v="0"/>
    <x v="1"/>
    <x v="2"/>
    <x v="2"/>
  </r>
  <r>
    <n v="448"/>
    <x v="17"/>
    <n v="54"/>
    <x v="0"/>
    <x v="1"/>
    <x v="2"/>
    <x v="3"/>
  </r>
  <r>
    <n v="449"/>
    <x v="17"/>
    <n v="64"/>
    <x v="0"/>
    <x v="1"/>
    <x v="2"/>
    <x v="4"/>
  </r>
  <r>
    <n v="450"/>
    <x v="17"/>
    <n v="84"/>
    <x v="0"/>
    <x v="1"/>
    <x v="2"/>
    <x v="5"/>
  </r>
  <r>
    <n v="451"/>
    <x v="17"/>
    <n v="53"/>
    <x v="0"/>
    <x v="1"/>
    <x v="2"/>
    <x v="6"/>
  </r>
  <r>
    <n v="452"/>
    <x v="17"/>
    <n v="75"/>
    <x v="0"/>
    <x v="1"/>
    <x v="2"/>
    <x v="7"/>
  </r>
  <r>
    <n v="453"/>
    <x v="17"/>
    <n v="55"/>
    <x v="0"/>
    <x v="1"/>
    <x v="2"/>
    <x v="8"/>
  </r>
  <r>
    <n v="454"/>
    <x v="17"/>
    <n v="93"/>
    <x v="0"/>
    <x v="1"/>
    <x v="2"/>
    <x v="9"/>
  </r>
  <r>
    <n v="455"/>
    <x v="17"/>
    <n v="55"/>
    <x v="0"/>
    <x v="1"/>
    <x v="2"/>
    <x v="10"/>
  </r>
  <r>
    <n v="456"/>
    <x v="17"/>
    <n v="75"/>
    <x v="0"/>
    <x v="1"/>
    <x v="2"/>
    <x v="11"/>
  </r>
  <r>
    <n v="457"/>
    <x v="18"/>
    <n v="67"/>
    <x v="0"/>
    <x v="1"/>
    <x v="2"/>
    <x v="0"/>
  </r>
  <r>
    <n v="458"/>
    <x v="18"/>
    <n v="95"/>
    <x v="0"/>
    <x v="1"/>
    <x v="2"/>
    <x v="1"/>
  </r>
  <r>
    <n v="459"/>
    <x v="18"/>
    <n v="70"/>
    <x v="0"/>
    <x v="1"/>
    <x v="2"/>
    <x v="2"/>
  </r>
  <r>
    <n v="460"/>
    <x v="18"/>
    <n v="70"/>
    <x v="0"/>
    <x v="1"/>
    <x v="2"/>
    <x v="3"/>
  </r>
  <r>
    <n v="461"/>
    <x v="18"/>
    <n v="84"/>
    <x v="0"/>
    <x v="1"/>
    <x v="2"/>
    <x v="4"/>
  </r>
  <r>
    <n v="462"/>
    <x v="18"/>
    <n v="86"/>
    <x v="0"/>
    <x v="1"/>
    <x v="2"/>
    <x v="5"/>
  </r>
  <r>
    <n v="463"/>
    <x v="18"/>
    <n v="98"/>
    <x v="0"/>
    <x v="1"/>
    <x v="2"/>
    <x v="6"/>
  </r>
  <r>
    <n v="464"/>
    <x v="18"/>
    <n v="74"/>
    <x v="0"/>
    <x v="1"/>
    <x v="2"/>
    <x v="7"/>
  </r>
  <r>
    <n v="465"/>
    <x v="18"/>
    <n v="91"/>
    <x v="0"/>
    <x v="1"/>
    <x v="2"/>
    <x v="8"/>
  </r>
  <r>
    <n v="466"/>
    <x v="18"/>
    <n v="79"/>
    <x v="0"/>
    <x v="1"/>
    <x v="2"/>
    <x v="9"/>
  </r>
  <r>
    <n v="467"/>
    <x v="18"/>
    <n v="96"/>
    <x v="0"/>
    <x v="1"/>
    <x v="2"/>
    <x v="10"/>
  </r>
  <r>
    <n v="468"/>
    <x v="18"/>
    <n v="94"/>
    <x v="0"/>
    <x v="1"/>
    <x v="2"/>
    <x v="11"/>
  </r>
  <r>
    <n v="469"/>
    <x v="19"/>
    <n v="66"/>
    <x v="0"/>
    <x v="1"/>
    <x v="2"/>
    <x v="0"/>
  </r>
  <r>
    <n v="470"/>
    <x v="19"/>
    <n v="79"/>
    <x v="0"/>
    <x v="1"/>
    <x v="2"/>
    <x v="1"/>
  </r>
  <r>
    <n v="471"/>
    <x v="19"/>
    <n v="83"/>
    <x v="0"/>
    <x v="1"/>
    <x v="2"/>
    <x v="2"/>
  </r>
  <r>
    <n v="472"/>
    <x v="19"/>
    <n v="68"/>
    <x v="0"/>
    <x v="1"/>
    <x v="2"/>
    <x v="3"/>
  </r>
  <r>
    <n v="473"/>
    <x v="19"/>
    <n v="62"/>
    <x v="0"/>
    <x v="1"/>
    <x v="2"/>
    <x v="4"/>
  </r>
  <r>
    <n v="474"/>
    <x v="19"/>
    <n v="81"/>
    <x v="0"/>
    <x v="1"/>
    <x v="2"/>
    <x v="5"/>
  </r>
  <r>
    <n v="475"/>
    <x v="19"/>
    <n v="65"/>
    <x v="0"/>
    <x v="1"/>
    <x v="2"/>
    <x v="6"/>
  </r>
  <r>
    <n v="476"/>
    <x v="19"/>
    <n v="82"/>
    <x v="0"/>
    <x v="1"/>
    <x v="2"/>
    <x v="7"/>
  </r>
  <r>
    <n v="477"/>
    <x v="19"/>
    <n v="66"/>
    <x v="0"/>
    <x v="1"/>
    <x v="2"/>
    <x v="8"/>
  </r>
  <r>
    <n v="478"/>
    <x v="19"/>
    <n v="96"/>
    <x v="0"/>
    <x v="1"/>
    <x v="2"/>
    <x v="9"/>
  </r>
  <r>
    <n v="479"/>
    <x v="19"/>
    <n v="67"/>
    <x v="0"/>
    <x v="1"/>
    <x v="2"/>
    <x v="10"/>
  </r>
  <r>
    <n v="480"/>
    <x v="19"/>
    <n v="90"/>
    <x v="0"/>
    <x v="1"/>
    <x v="2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rowGrandTotals="0" colGrandTotals="0" itemPrintTitles="1" createdVersion="5" indent="0" showHeaders="0" compact="0" compactData="0" gridDropZones="1" multipleFieldFilters="0">
  <location ref="A4:N45" firstHeaderRow="1" firstDataRow="2" firstDataCol="2" rowPageCount="2" colPageCount="1"/>
  <pivotFields count="7">
    <pivotField compact="0" outline="0" showAll="0"/>
    <pivotField axis="axisRow" compact="0" outline="0" showAll="0" defaultSubtotal="0">
      <items count="20">
        <item x="0"/>
        <item x="10"/>
        <item x="9"/>
        <item x="19"/>
        <item x="1"/>
        <item x="11"/>
        <item x="2"/>
        <item x="12"/>
        <item x="3"/>
        <item x="13"/>
        <item x="4"/>
        <item x="14"/>
        <item x="5"/>
        <item x="15"/>
        <item x="6"/>
        <item x="16"/>
        <item x="7"/>
        <item x="17"/>
        <item x="8"/>
        <item x="18"/>
      </items>
    </pivotField>
    <pivotField dataField="1" compact="0" outline="0" showAll="0"/>
    <pivotField axis="axisPage" compact="0" outline="0" showAll="0">
      <items count="2">
        <item x="0"/>
        <item t="default"/>
      </items>
    </pivotField>
    <pivotField axis="axisRow" compact="0" outline="0" showAll="0">
      <items count="3">
        <item x="1"/>
        <item x="0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  <pivotField axis="axisCol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2">
    <field x="1"/>
    <field x="4"/>
  </rowFields>
  <rowItems count="40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/>
    </i>
    <i r="1">
      <x v="1"/>
    </i>
    <i>
      <x v="16"/>
      <x/>
    </i>
    <i r="1">
      <x v="1"/>
    </i>
    <i>
      <x v="17"/>
      <x/>
    </i>
    <i r="1">
      <x v="1"/>
    </i>
    <i>
      <x v="18"/>
      <x/>
    </i>
    <i r="1">
      <x v="1"/>
    </i>
    <i>
      <x v="19"/>
      <x/>
    </i>
    <i r="1">
      <x v="1"/>
    </i>
  </rowItems>
  <colFields count="1">
    <field x="6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2">
    <pageField fld="3" item="0" hier="-1"/>
    <pageField fld="5" hier="-1"/>
  </pageFields>
  <dataFields count="1">
    <dataField name="Összeg / valu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miau.gau.hu/myx-free/coco/test/852542320160608130513.html" TargetMode="External"/><Relationship Id="rId1" Type="http://schemas.openxmlformats.org/officeDocument/2006/relationships/hyperlink" Target="http://miau.gau.hu/myx-free/coco/test/80398722016060812385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1"/>
  <sheetViews>
    <sheetView workbookViewId="0"/>
  </sheetViews>
  <sheetFormatPr defaultRowHeight="15" x14ac:dyDescent="0.25"/>
  <cols>
    <col min="1" max="1" width="4" style="1" bestFit="1" customWidth="1"/>
    <col min="2" max="2" width="15.140625" style="1" bestFit="1" customWidth="1"/>
    <col min="3" max="3" width="5.85546875" style="1" bestFit="1" customWidth="1"/>
    <col min="4" max="4" width="4.5703125" style="1" bestFit="1" customWidth="1"/>
    <col min="5" max="5" width="10.5703125" style="1" bestFit="1" customWidth="1"/>
    <col min="6" max="7" width="10.28515625" style="1" bestFit="1" customWidth="1"/>
    <col min="8" max="8" width="32.42578125" style="1" bestFit="1" customWidth="1"/>
    <col min="9" max="16384" width="9.140625" style="1"/>
  </cols>
  <sheetData>
    <row r="1" spans="1:8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7</v>
      </c>
      <c r="H1" s="22" t="s">
        <v>308</v>
      </c>
    </row>
    <row r="2" spans="1:8" x14ac:dyDescent="0.25">
      <c r="A2" s="1">
        <v>1</v>
      </c>
      <c r="B2" s="1" t="s">
        <v>8</v>
      </c>
      <c r="C2" s="1">
        <v>73</v>
      </c>
      <c r="D2" s="1" t="s">
        <v>23</v>
      </c>
      <c r="E2" s="1" t="s">
        <v>20</v>
      </c>
      <c r="F2" s="1" t="s">
        <v>22</v>
      </c>
      <c r="G2" s="1">
        <v>1</v>
      </c>
    </row>
    <row r="3" spans="1:8" x14ac:dyDescent="0.25">
      <c r="A3" s="1">
        <v>2</v>
      </c>
      <c r="B3" s="1" t="s">
        <v>8</v>
      </c>
      <c r="C3" s="1">
        <v>89</v>
      </c>
      <c r="D3" s="1" t="s">
        <v>23</v>
      </c>
      <c r="E3" s="1" t="s">
        <v>20</v>
      </c>
      <c r="F3" s="1" t="s">
        <v>22</v>
      </c>
      <c r="G3" s="1">
        <v>2</v>
      </c>
    </row>
    <row r="4" spans="1:8" x14ac:dyDescent="0.25">
      <c r="A4" s="1">
        <v>3</v>
      </c>
      <c r="B4" s="1" t="s">
        <v>8</v>
      </c>
      <c r="C4" s="1">
        <v>72</v>
      </c>
      <c r="D4" s="1" t="s">
        <v>23</v>
      </c>
      <c r="E4" s="1" t="s">
        <v>20</v>
      </c>
      <c r="F4" s="1" t="s">
        <v>22</v>
      </c>
      <c r="G4" s="1">
        <v>3</v>
      </c>
    </row>
    <row r="5" spans="1:8" x14ac:dyDescent="0.25">
      <c r="A5" s="1">
        <v>4</v>
      </c>
      <c r="B5" s="1" t="s">
        <v>8</v>
      </c>
      <c r="C5" s="1">
        <v>64</v>
      </c>
      <c r="D5" s="1" t="s">
        <v>23</v>
      </c>
      <c r="E5" s="1" t="s">
        <v>20</v>
      </c>
      <c r="F5" s="1" t="s">
        <v>22</v>
      </c>
      <c r="G5" s="1">
        <v>4</v>
      </c>
    </row>
    <row r="6" spans="1:8" x14ac:dyDescent="0.25">
      <c r="A6" s="1">
        <v>5</v>
      </c>
      <c r="B6" s="1" t="s">
        <v>8</v>
      </c>
      <c r="C6" s="1">
        <v>70</v>
      </c>
      <c r="D6" s="1" t="s">
        <v>23</v>
      </c>
      <c r="E6" s="1" t="s">
        <v>20</v>
      </c>
      <c r="F6" s="1" t="s">
        <v>22</v>
      </c>
      <c r="G6" s="1">
        <v>5</v>
      </c>
    </row>
    <row r="7" spans="1:8" x14ac:dyDescent="0.25">
      <c r="A7" s="1">
        <v>6</v>
      </c>
      <c r="B7" s="1" t="s">
        <v>8</v>
      </c>
      <c r="C7" s="1">
        <v>63</v>
      </c>
      <c r="D7" s="1" t="s">
        <v>23</v>
      </c>
      <c r="E7" s="1" t="s">
        <v>20</v>
      </c>
      <c r="F7" s="1" t="s">
        <v>22</v>
      </c>
      <c r="G7" s="1">
        <v>6</v>
      </c>
    </row>
    <row r="8" spans="1:8" x14ac:dyDescent="0.25">
      <c r="A8" s="1">
        <v>7</v>
      </c>
      <c r="B8" s="1" t="s">
        <v>8</v>
      </c>
      <c r="C8" s="1">
        <v>91</v>
      </c>
      <c r="D8" s="1" t="s">
        <v>23</v>
      </c>
      <c r="E8" s="1" t="s">
        <v>20</v>
      </c>
      <c r="F8" s="1" t="s">
        <v>22</v>
      </c>
      <c r="G8" s="1">
        <v>7</v>
      </c>
    </row>
    <row r="9" spans="1:8" x14ac:dyDescent="0.25">
      <c r="A9" s="1">
        <v>8</v>
      </c>
      <c r="B9" s="1" t="s">
        <v>8</v>
      </c>
      <c r="C9" s="1">
        <v>99</v>
      </c>
      <c r="D9" s="1" t="s">
        <v>23</v>
      </c>
      <c r="E9" s="1" t="s">
        <v>20</v>
      </c>
      <c r="F9" s="1" t="s">
        <v>22</v>
      </c>
      <c r="G9" s="1">
        <v>8</v>
      </c>
    </row>
    <row r="10" spans="1:8" x14ac:dyDescent="0.25">
      <c r="A10" s="1">
        <v>9</v>
      </c>
      <c r="B10" s="1" t="s">
        <v>8</v>
      </c>
      <c r="C10" s="1">
        <v>69</v>
      </c>
      <c r="D10" s="1" t="s">
        <v>23</v>
      </c>
      <c r="E10" s="1" t="s">
        <v>20</v>
      </c>
      <c r="F10" s="1" t="s">
        <v>22</v>
      </c>
      <c r="G10" s="1">
        <v>9</v>
      </c>
    </row>
    <row r="11" spans="1:8" x14ac:dyDescent="0.25">
      <c r="A11" s="1">
        <v>10</v>
      </c>
      <c r="B11" s="1" t="s">
        <v>8</v>
      </c>
      <c r="C11" s="1">
        <v>52</v>
      </c>
      <c r="D11" s="1" t="s">
        <v>23</v>
      </c>
      <c r="E11" s="1" t="s">
        <v>20</v>
      </c>
      <c r="F11" s="1" t="s">
        <v>22</v>
      </c>
      <c r="G11" s="1">
        <v>10</v>
      </c>
    </row>
    <row r="12" spans="1:8" x14ac:dyDescent="0.25">
      <c r="A12" s="1">
        <v>11</v>
      </c>
      <c r="B12" s="1" t="s">
        <v>8</v>
      </c>
      <c r="C12" s="1">
        <v>93</v>
      </c>
      <c r="D12" s="1" t="s">
        <v>23</v>
      </c>
      <c r="E12" s="1" t="s">
        <v>20</v>
      </c>
      <c r="F12" s="1" t="s">
        <v>22</v>
      </c>
      <c r="G12" s="1">
        <v>11</v>
      </c>
    </row>
    <row r="13" spans="1:8" x14ac:dyDescent="0.25">
      <c r="A13" s="1">
        <v>12</v>
      </c>
      <c r="B13" s="1" t="s">
        <v>8</v>
      </c>
      <c r="C13" s="1">
        <v>53</v>
      </c>
      <c r="D13" s="1" t="s">
        <v>23</v>
      </c>
      <c r="E13" s="1" t="s">
        <v>20</v>
      </c>
      <c r="F13" s="1" t="s">
        <v>22</v>
      </c>
      <c r="G13" s="1">
        <v>12</v>
      </c>
    </row>
    <row r="14" spans="1:8" x14ac:dyDescent="0.25">
      <c r="A14" s="1">
        <v>13</v>
      </c>
      <c r="B14" s="1" t="s">
        <v>9</v>
      </c>
      <c r="C14" s="1">
        <v>99</v>
      </c>
      <c r="D14" s="1" t="s">
        <v>23</v>
      </c>
      <c r="E14" s="1" t="s">
        <v>20</v>
      </c>
      <c r="F14" s="1" t="s">
        <v>22</v>
      </c>
      <c r="G14" s="1">
        <v>1</v>
      </c>
    </row>
    <row r="15" spans="1:8" x14ac:dyDescent="0.25">
      <c r="A15" s="1">
        <v>14</v>
      </c>
      <c r="B15" s="1" t="s">
        <v>9</v>
      </c>
      <c r="C15" s="1">
        <v>70</v>
      </c>
      <c r="D15" s="1" t="s">
        <v>23</v>
      </c>
      <c r="E15" s="1" t="s">
        <v>20</v>
      </c>
      <c r="F15" s="1" t="s">
        <v>22</v>
      </c>
      <c r="G15" s="1">
        <v>2</v>
      </c>
    </row>
    <row r="16" spans="1:8" x14ac:dyDescent="0.25">
      <c r="A16" s="1">
        <v>15</v>
      </c>
      <c r="B16" s="1" t="s">
        <v>9</v>
      </c>
      <c r="C16" s="1">
        <v>54</v>
      </c>
      <c r="D16" s="1" t="s">
        <v>23</v>
      </c>
      <c r="E16" s="1" t="s">
        <v>20</v>
      </c>
      <c r="F16" s="1" t="s">
        <v>22</v>
      </c>
      <c r="G16" s="1">
        <v>3</v>
      </c>
    </row>
    <row r="17" spans="1:7" x14ac:dyDescent="0.25">
      <c r="A17" s="1">
        <v>16</v>
      </c>
      <c r="B17" s="1" t="s">
        <v>9</v>
      </c>
      <c r="C17" s="1">
        <v>70</v>
      </c>
      <c r="D17" s="1" t="s">
        <v>23</v>
      </c>
      <c r="E17" s="1" t="s">
        <v>20</v>
      </c>
      <c r="F17" s="1" t="s">
        <v>22</v>
      </c>
      <c r="G17" s="1">
        <v>4</v>
      </c>
    </row>
    <row r="18" spans="1:7" x14ac:dyDescent="0.25">
      <c r="A18" s="1">
        <v>17</v>
      </c>
      <c r="B18" s="1" t="s">
        <v>9</v>
      </c>
      <c r="C18" s="1">
        <v>90</v>
      </c>
      <c r="D18" s="1" t="s">
        <v>23</v>
      </c>
      <c r="E18" s="1" t="s">
        <v>20</v>
      </c>
      <c r="F18" s="1" t="s">
        <v>22</v>
      </c>
      <c r="G18" s="1">
        <v>5</v>
      </c>
    </row>
    <row r="19" spans="1:7" x14ac:dyDescent="0.25">
      <c r="A19" s="1">
        <v>18</v>
      </c>
      <c r="B19" s="1" t="s">
        <v>9</v>
      </c>
      <c r="C19" s="1">
        <v>80</v>
      </c>
      <c r="D19" s="1" t="s">
        <v>23</v>
      </c>
      <c r="E19" s="1" t="s">
        <v>20</v>
      </c>
      <c r="F19" s="1" t="s">
        <v>22</v>
      </c>
      <c r="G19" s="1">
        <v>6</v>
      </c>
    </row>
    <row r="20" spans="1:7" x14ac:dyDescent="0.25">
      <c r="A20" s="1">
        <v>19</v>
      </c>
      <c r="B20" s="1" t="s">
        <v>9</v>
      </c>
      <c r="C20" s="1">
        <v>87</v>
      </c>
      <c r="D20" s="1" t="s">
        <v>23</v>
      </c>
      <c r="E20" s="1" t="s">
        <v>20</v>
      </c>
      <c r="F20" s="1" t="s">
        <v>22</v>
      </c>
      <c r="G20" s="1">
        <v>7</v>
      </c>
    </row>
    <row r="21" spans="1:7" x14ac:dyDescent="0.25">
      <c r="A21" s="1">
        <v>20</v>
      </c>
      <c r="B21" s="1" t="s">
        <v>9</v>
      </c>
      <c r="C21" s="1">
        <v>69</v>
      </c>
      <c r="D21" s="1" t="s">
        <v>23</v>
      </c>
      <c r="E21" s="1" t="s">
        <v>20</v>
      </c>
      <c r="F21" s="1" t="s">
        <v>22</v>
      </c>
      <c r="G21" s="1">
        <v>8</v>
      </c>
    </row>
    <row r="22" spans="1:7" x14ac:dyDescent="0.25">
      <c r="A22" s="1">
        <v>21</v>
      </c>
      <c r="B22" s="1" t="s">
        <v>9</v>
      </c>
      <c r="C22" s="1">
        <v>66</v>
      </c>
      <c r="D22" s="1" t="s">
        <v>23</v>
      </c>
      <c r="E22" s="1" t="s">
        <v>20</v>
      </c>
      <c r="F22" s="1" t="s">
        <v>22</v>
      </c>
      <c r="G22" s="1">
        <v>9</v>
      </c>
    </row>
    <row r="23" spans="1:7" x14ac:dyDescent="0.25">
      <c r="A23" s="1">
        <v>22</v>
      </c>
      <c r="B23" s="1" t="s">
        <v>9</v>
      </c>
      <c r="C23" s="1">
        <v>69</v>
      </c>
      <c r="D23" s="1" t="s">
        <v>23</v>
      </c>
      <c r="E23" s="1" t="s">
        <v>20</v>
      </c>
      <c r="F23" s="1" t="s">
        <v>22</v>
      </c>
      <c r="G23" s="1">
        <v>10</v>
      </c>
    </row>
    <row r="24" spans="1:7" x14ac:dyDescent="0.25">
      <c r="A24" s="1">
        <v>23</v>
      </c>
      <c r="B24" s="1" t="s">
        <v>9</v>
      </c>
      <c r="C24" s="1">
        <v>52</v>
      </c>
      <c r="D24" s="1" t="s">
        <v>23</v>
      </c>
      <c r="E24" s="1" t="s">
        <v>20</v>
      </c>
      <c r="F24" s="1" t="s">
        <v>22</v>
      </c>
      <c r="G24" s="1">
        <v>11</v>
      </c>
    </row>
    <row r="25" spans="1:7" x14ac:dyDescent="0.25">
      <c r="A25" s="1">
        <v>24</v>
      </c>
      <c r="B25" s="1" t="s">
        <v>9</v>
      </c>
      <c r="C25" s="1">
        <v>54</v>
      </c>
      <c r="D25" s="1" t="s">
        <v>23</v>
      </c>
      <c r="E25" s="1" t="s">
        <v>20</v>
      </c>
      <c r="F25" s="1" t="s">
        <v>22</v>
      </c>
      <c r="G25" s="1">
        <v>12</v>
      </c>
    </row>
    <row r="26" spans="1:7" x14ac:dyDescent="0.25">
      <c r="A26" s="1">
        <v>25</v>
      </c>
      <c r="B26" s="1" t="s">
        <v>10</v>
      </c>
      <c r="C26" s="1">
        <v>97</v>
      </c>
      <c r="D26" s="1" t="s">
        <v>23</v>
      </c>
      <c r="E26" s="1" t="s">
        <v>20</v>
      </c>
      <c r="F26" s="1" t="s">
        <v>22</v>
      </c>
      <c r="G26" s="1">
        <v>1</v>
      </c>
    </row>
    <row r="27" spans="1:7" x14ac:dyDescent="0.25">
      <c r="A27" s="1">
        <v>26</v>
      </c>
      <c r="B27" s="1" t="s">
        <v>10</v>
      </c>
      <c r="C27" s="1">
        <v>72</v>
      </c>
      <c r="D27" s="1" t="s">
        <v>23</v>
      </c>
      <c r="E27" s="1" t="s">
        <v>20</v>
      </c>
      <c r="F27" s="1" t="s">
        <v>22</v>
      </c>
      <c r="G27" s="1">
        <v>2</v>
      </c>
    </row>
    <row r="28" spans="1:7" x14ac:dyDescent="0.25">
      <c r="A28" s="1">
        <v>27</v>
      </c>
      <c r="B28" s="1" t="s">
        <v>10</v>
      </c>
      <c r="C28" s="1">
        <v>62</v>
      </c>
      <c r="D28" s="1" t="s">
        <v>23</v>
      </c>
      <c r="E28" s="1" t="s">
        <v>20</v>
      </c>
      <c r="F28" s="1" t="s">
        <v>22</v>
      </c>
      <c r="G28" s="1">
        <v>3</v>
      </c>
    </row>
    <row r="29" spans="1:7" x14ac:dyDescent="0.25">
      <c r="A29" s="1">
        <v>28</v>
      </c>
      <c r="B29" s="1" t="s">
        <v>10</v>
      </c>
      <c r="C29" s="1">
        <v>87</v>
      </c>
      <c r="D29" s="1" t="s">
        <v>23</v>
      </c>
      <c r="E29" s="1" t="s">
        <v>20</v>
      </c>
      <c r="F29" s="1" t="s">
        <v>22</v>
      </c>
      <c r="G29" s="1">
        <v>4</v>
      </c>
    </row>
    <row r="30" spans="1:7" x14ac:dyDescent="0.25">
      <c r="A30" s="1">
        <v>29</v>
      </c>
      <c r="B30" s="1" t="s">
        <v>10</v>
      </c>
      <c r="C30" s="1">
        <v>79</v>
      </c>
      <c r="D30" s="1" t="s">
        <v>23</v>
      </c>
      <c r="E30" s="1" t="s">
        <v>20</v>
      </c>
      <c r="F30" s="1" t="s">
        <v>22</v>
      </c>
      <c r="G30" s="1">
        <v>5</v>
      </c>
    </row>
    <row r="31" spans="1:7" x14ac:dyDescent="0.25">
      <c r="A31" s="1">
        <v>30</v>
      </c>
      <c r="B31" s="1" t="s">
        <v>10</v>
      </c>
      <c r="C31" s="1">
        <v>98</v>
      </c>
      <c r="D31" s="1" t="s">
        <v>23</v>
      </c>
      <c r="E31" s="1" t="s">
        <v>20</v>
      </c>
      <c r="F31" s="1" t="s">
        <v>22</v>
      </c>
      <c r="G31" s="1">
        <v>6</v>
      </c>
    </row>
    <row r="32" spans="1:7" x14ac:dyDescent="0.25">
      <c r="A32" s="1">
        <v>31</v>
      </c>
      <c r="B32" s="1" t="s">
        <v>10</v>
      </c>
      <c r="C32" s="1">
        <v>60</v>
      </c>
      <c r="D32" s="1" t="s">
        <v>23</v>
      </c>
      <c r="E32" s="1" t="s">
        <v>20</v>
      </c>
      <c r="F32" s="1" t="s">
        <v>22</v>
      </c>
      <c r="G32" s="1">
        <v>7</v>
      </c>
    </row>
    <row r="33" spans="1:7" x14ac:dyDescent="0.25">
      <c r="A33" s="1">
        <v>32</v>
      </c>
      <c r="B33" s="1" t="s">
        <v>10</v>
      </c>
      <c r="C33" s="1">
        <v>85</v>
      </c>
      <c r="D33" s="1" t="s">
        <v>23</v>
      </c>
      <c r="E33" s="1" t="s">
        <v>20</v>
      </c>
      <c r="F33" s="1" t="s">
        <v>22</v>
      </c>
      <c r="G33" s="1">
        <v>8</v>
      </c>
    </row>
    <row r="34" spans="1:7" x14ac:dyDescent="0.25">
      <c r="A34" s="1">
        <v>33</v>
      </c>
      <c r="B34" s="1" t="s">
        <v>10</v>
      </c>
      <c r="C34" s="1">
        <v>89</v>
      </c>
      <c r="D34" s="1" t="s">
        <v>23</v>
      </c>
      <c r="E34" s="1" t="s">
        <v>20</v>
      </c>
      <c r="F34" s="1" t="s">
        <v>22</v>
      </c>
      <c r="G34" s="1">
        <v>9</v>
      </c>
    </row>
    <row r="35" spans="1:7" x14ac:dyDescent="0.25">
      <c r="A35" s="1">
        <v>34</v>
      </c>
      <c r="B35" s="1" t="s">
        <v>10</v>
      </c>
      <c r="C35" s="1">
        <v>79</v>
      </c>
      <c r="D35" s="1" t="s">
        <v>23</v>
      </c>
      <c r="E35" s="1" t="s">
        <v>20</v>
      </c>
      <c r="F35" s="1" t="s">
        <v>22</v>
      </c>
      <c r="G35" s="1">
        <v>10</v>
      </c>
    </row>
    <row r="36" spans="1:7" x14ac:dyDescent="0.25">
      <c r="A36" s="1">
        <v>35</v>
      </c>
      <c r="B36" s="1" t="s">
        <v>10</v>
      </c>
      <c r="C36" s="1">
        <v>75</v>
      </c>
      <c r="D36" s="1" t="s">
        <v>23</v>
      </c>
      <c r="E36" s="1" t="s">
        <v>20</v>
      </c>
      <c r="F36" s="1" t="s">
        <v>22</v>
      </c>
      <c r="G36" s="1">
        <v>11</v>
      </c>
    </row>
    <row r="37" spans="1:7" x14ac:dyDescent="0.25">
      <c r="A37" s="1">
        <v>36</v>
      </c>
      <c r="B37" s="1" t="s">
        <v>10</v>
      </c>
      <c r="C37" s="1">
        <v>77</v>
      </c>
      <c r="D37" s="1" t="s">
        <v>23</v>
      </c>
      <c r="E37" s="1" t="s">
        <v>20</v>
      </c>
      <c r="F37" s="1" t="s">
        <v>22</v>
      </c>
      <c r="G37" s="1">
        <v>12</v>
      </c>
    </row>
    <row r="38" spans="1:7" x14ac:dyDescent="0.25">
      <c r="A38" s="1">
        <v>37</v>
      </c>
      <c r="B38" s="1" t="s">
        <v>11</v>
      </c>
      <c r="C38" s="1">
        <v>66</v>
      </c>
      <c r="D38" s="1" t="s">
        <v>23</v>
      </c>
      <c r="E38" s="1" t="s">
        <v>20</v>
      </c>
      <c r="F38" s="1" t="s">
        <v>22</v>
      </c>
      <c r="G38" s="1">
        <v>1</v>
      </c>
    </row>
    <row r="39" spans="1:7" x14ac:dyDescent="0.25">
      <c r="A39" s="1">
        <v>38</v>
      </c>
      <c r="B39" s="1" t="s">
        <v>11</v>
      </c>
      <c r="C39" s="1">
        <v>74</v>
      </c>
      <c r="D39" s="1" t="s">
        <v>23</v>
      </c>
      <c r="E39" s="1" t="s">
        <v>20</v>
      </c>
      <c r="F39" s="1" t="s">
        <v>22</v>
      </c>
      <c r="G39" s="1">
        <v>2</v>
      </c>
    </row>
    <row r="40" spans="1:7" x14ac:dyDescent="0.25">
      <c r="A40" s="1">
        <v>39</v>
      </c>
      <c r="B40" s="1" t="s">
        <v>11</v>
      </c>
      <c r="C40" s="1">
        <v>65</v>
      </c>
      <c r="D40" s="1" t="s">
        <v>23</v>
      </c>
      <c r="E40" s="1" t="s">
        <v>20</v>
      </c>
      <c r="F40" s="1" t="s">
        <v>22</v>
      </c>
      <c r="G40" s="1">
        <v>3</v>
      </c>
    </row>
    <row r="41" spans="1:7" x14ac:dyDescent="0.25">
      <c r="A41" s="1">
        <v>40</v>
      </c>
      <c r="B41" s="1" t="s">
        <v>11</v>
      </c>
      <c r="C41" s="1">
        <v>71</v>
      </c>
      <c r="D41" s="1" t="s">
        <v>23</v>
      </c>
      <c r="E41" s="1" t="s">
        <v>20</v>
      </c>
      <c r="F41" s="1" t="s">
        <v>22</v>
      </c>
      <c r="G41" s="1">
        <v>4</v>
      </c>
    </row>
    <row r="42" spans="1:7" x14ac:dyDescent="0.25">
      <c r="A42" s="1">
        <v>41</v>
      </c>
      <c r="B42" s="1" t="s">
        <v>11</v>
      </c>
      <c r="C42" s="1">
        <v>50</v>
      </c>
      <c r="D42" s="1" t="s">
        <v>23</v>
      </c>
      <c r="E42" s="1" t="s">
        <v>20</v>
      </c>
      <c r="F42" s="1" t="s">
        <v>22</v>
      </c>
      <c r="G42" s="1">
        <v>5</v>
      </c>
    </row>
    <row r="43" spans="1:7" x14ac:dyDescent="0.25">
      <c r="A43" s="1">
        <v>42</v>
      </c>
      <c r="B43" s="1" t="s">
        <v>11</v>
      </c>
      <c r="C43" s="1">
        <v>83</v>
      </c>
      <c r="D43" s="1" t="s">
        <v>23</v>
      </c>
      <c r="E43" s="1" t="s">
        <v>20</v>
      </c>
      <c r="F43" s="1" t="s">
        <v>22</v>
      </c>
      <c r="G43" s="1">
        <v>6</v>
      </c>
    </row>
    <row r="44" spans="1:7" x14ac:dyDescent="0.25">
      <c r="A44" s="1">
        <v>43</v>
      </c>
      <c r="B44" s="1" t="s">
        <v>11</v>
      </c>
      <c r="C44" s="1">
        <v>80</v>
      </c>
      <c r="D44" s="1" t="s">
        <v>23</v>
      </c>
      <c r="E44" s="1" t="s">
        <v>20</v>
      </c>
      <c r="F44" s="1" t="s">
        <v>22</v>
      </c>
      <c r="G44" s="1">
        <v>7</v>
      </c>
    </row>
    <row r="45" spans="1:7" x14ac:dyDescent="0.25">
      <c r="A45" s="1">
        <v>44</v>
      </c>
      <c r="B45" s="1" t="s">
        <v>11</v>
      </c>
      <c r="C45" s="1">
        <v>76</v>
      </c>
      <c r="D45" s="1" t="s">
        <v>23</v>
      </c>
      <c r="E45" s="1" t="s">
        <v>20</v>
      </c>
      <c r="F45" s="1" t="s">
        <v>22</v>
      </c>
      <c r="G45" s="1">
        <v>8</v>
      </c>
    </row>
    <row r="46" spans="1:7" x14ac:dyDescent="0.25">
      <c r="A46" s="1">
        <v>45</v>
      </c>
      <c r="B46" s="1" t="s">
        <v>11</v>
      </c>
      <c r="C46" s="1">
        <v>88</v>
      </c>
      <c r="D46" s="1" t="s">
        <v>23</v>
      </c>
      <c r="E46" s="1" t="s">
        <v>20</v>
      </c>
      <c r="F46" s="1" t="s">
        <v>22</v>
      </c>
      <c r="G46" s="1">
        <v>9</v>
      </c>
    </row>
    <row r="47" spans="1:7" x14ac:dyDescent="0.25">
      <c r="A47" s="1">
        <v>46</v>
      </c>
      <c r="B47" s="1" t="s">
        <v>11</v>
      </c>
      <c r="C47" s="1">
        <v>73</v>
      </c>
      <c r="D47" s="1" t="s">
        <v>23</v>
      </c>
      <c r="E47" s="1" t="s">
        <v>20</v>
      </c>
      <c r="F47" s="1" t="s">
        <v>22</v>
      </c>
      <c r="G47" s="1">
        <v>10</v>
      </c>
    </row>
    <row r="48" spans="1:7" x14ac:dyDescent="0.25">
      <c r="A48" s="1">
        <v>47</v>
      </c>
      <c r="B48" s="1" t="s">
        <v>11</v>
      </c>
      <c r="C48" s="1">
        <v>54</v>
      </c>
      <c r="D48" s="1" t="s">
        <v>23</v>
      </c>
      <c r="E48" s="1" t="s">
        <v>20</v>
      </c>
      <c r="F48" s="1" t="s">
        <v>22</v>
      </c>
      <c r="G48" s="1">
        <v>11</v>
      </c>
    </row>
    <row r="49" spans="1:7" x14ac:dyDescent="0.25">
      <c r="A49" s="1">
        <v>48</v>
      </c>
      <c r="B49" s="1" t="s">
        <v>11</v>
      </c>
      <c r="C49" s="1">
        <v>92</v>
      </c>
      <c r="D49" s="1" t="s">
        <v>23</v>
      </c>
      <c r="E49" s="1" t="s">
        <v>20</v>
      </c>
      <c r="F49" s="1" t="s">
        <v>22</v>
      </c>
      <c r="G49" s="1">
        <v>12</v>
      </c>
    </row>
    <row r="50" spans="1:7" x14ac:dyDescent="0.25">
      <c r="A50" s="1">
        <v>49</v>
      </c>
      <c r="B50" s="1" t="s">
        <v>12</v>
      </c>
      <c r="C50" s="1">
        <v>64</v>
      </c>
      <c r="D50" s="1" t="s">
        <v>23</v>
      </c>
      <c r="E50" s="1" t="s">
        <v>20</v>
      </c>
      <c r="F50" s="1" t="s">
        <v>22</v>
      </c>
      <c r="G50" s="1">
        <v>1</v>
      </c>
    </row>
    <row r="51" spans="1:7" x14ac:dyDescent="0.25">
      <c r="A51" s="1">
        <v>50</v>
      </c>
      <c r="B51" s="1" t="s">
        <v>12</v>
      </c>
      <c r="C51" s="1">
        <v>65</v>
      </c>
      <c r="D51" s="1" t="s">
        <v>23</v>
      </c>
      <c r="E51" s="1" t="s">
        <v>20</v>
      </c>
      <c r="F51" s="1" t="s">
        <v>22</v>
      </c>
      <c r="G51" s="1">
        <v>2</v>
      </c>
    </row>
    <row r="52" spans="1:7" x14ac:dyDescent="0.25">
      <c r="A52" s="1">
        <v>51</v>
      </c>
      <c r="B52" s="1" t="s">
        <v>12</v>
      </c>
      <c r="C52" s="1">
        <v>99</v>
      </c>
      <c r="D52" s="1" t="s">
        <v>23</v>
      </c>
      <c r="E52" s="1" t="s">
        <v>20</v>
      </c>
      <c r="F52" s="1" t="s">
        <v>22</v>
      </c>
      <c r="G52" s="1">
        <v>3</v>
      </c>
    </row>
    <row r="53" spans="1:7" x14ac:dyDescent="0.25">
      <c r="A53" s="1">
        <v>52</v>
      </c>
      <c r="B53" s="1" t="s">
        <v>12</v>
      </c>
      <c r="C53" s="1">
        <v>91</v>
      </c>
      <c r="D53" s="1" t="s">
        <v>23</v>
      </c>
      <c r="E53" s="1" t="s">
        <v>20</v>
      </c>
      <c r="F53" s="1" t="s">
        <v>22</v>
      </c>
      <c r="G53" s="1">
        <v>4</v>
      </c>
    </row>
    <row r="54" spans="1:7" x14ac:dyDescent="0.25">
      <c r="A54" s="1">
        <v>53</v>
      </c>
      <c r="B54" s="1" t="s">
        <v>12</v>
      </c>
      <c r="C54" s="1">
        <v>60</v>
      </c>
      <c r="D54" s="1" t="s">
        <v>23</v>
      </c>
      <c r="E54" s="1" t="s">
        <v>20</v>
      </c>
      <c r="F54" s="1" t="s">
        <v>22</v>
      </c>
      <c r="G54" s="1">
        <v>5</v>
      </c>
    </row>
    <row r="55" spans="1:7" x14ac:dyDescent="0.25">
      <c r="A55" s="1">
        <v>54</v>
      </c>
      <c r="B55" s="1" t="s">
        <v>12</v>
      </c>
      <c r="C55" s="1">
        <v>56</v>
      </c>
      <c r="D55" s="1" t="s">
        <v>23</v>
      </c>
      <c r="E55" s="1" t="s">
        <v>20</v>
      </c>
      <c r="F55" s="1" t="s">
        <v>22</v>
      </c>
      <c r="G55" s="1">
        <v>6</v>
      </c>
    </row>
    <row r="56" spans="1:7" x14ac:dyDescent="0.25">
      <c r="A56" s="1">
        <v>55</v>
      </c>
      <c r="B56" s="1" t="s">
        <v>12</v>
      </c>
      <c r="C56" s="1">
        <v>66</v>
      </c>
      <c r="D56" s="1" t="s">
        <v>23</v>
      </c>
      <c r="E56" s="1" t="s">
        <v>20</v>
      </c>
      <c r="F56" s="1" t="s">
        <v>22</v>
      </c>
      <c r="G56" s="1">
        <v>7</v>
      </c>
    </row>
    <row r="57" spans="1:7" x14ac:dyDescent="0.25">
      <c r="A57" s="1">
        <v>56</v>
      </c>
      <c r="B57" s="1" t="s">
        <v>12</v>
      </c>
      <c r="C57" s="1">
        <v>80</v>
      </c>
      <c r="D57" s="1" t="s">
        <v>23</v>
      </c>
      <c r="E57" s="1" t="s">
        <v>20</v>
      </c>
      <c r="F57" s="1" t="s">
        <v>22</v>
      </c>
      <c r="G57" s="1">
        <v>8</v>
      </c>
    </row>
    <row r="58" spans="1:7" x14ac:dyDescent="0.25">
      <c r="A58" s="1">
        <v>57</v>
      </c>
      <c r="B58" s="1" t="s">
        <v>12</v>
      </c>
      <c r="C58" s="1">
        <v>61</v>
      </c>
      <c r="D58" s="1" t="s">
        <v>23</v>
      </c>
      <c r="E58" s="1" t="s">
        <v>20</v>
      </c>
      <c r="F58" s="1" t="s">
        <v>22</v>
      </c>
      <c r="G58" s="1">
        <v>9</v>
      </c>
    </row>
    <row r="59" spans="1:7" x14ac:dyDescent="0.25">
      <c r="A59" s="1">
        <v>58</v>
      </c>
      <c r="B59" s="1" t="s">
        <v>12</v>
      </c>
      <c r="C59" s="1">
        <v>94</v>
      </c>
      <c r="D59" s="1" t="s">
        <v>23</v>
      </c>
      <c r="E59" s="1" t="s">
        <v>20</v>
      </c>
      <c r="F59" s="1" t="s">
        <v>22</v>
      </c>
      <c r="G59" s="1">
        <v>10</v>
      </c>
    </row>
    <row r="60" spans="1:7" x14ac:dyDescent="0.25">
      <c r="A60" s="1">
        <v>59</v>
      </c>
      <c r="B60" s="1" t="s">
        <v>12</v>
      </c>
      <c r="C60" s="1">
        <v>58</v>
      </c>
      <c r="D60" s="1" t="s">
        <v>23</v>
      </c>
      <c r="E60" s="1" t="s">
        <v>20</v>
      </c>
      <c r="F60" s="1" t="s">
        <v>22</v>
      </c>
      <c r="G60" s="1">
        <v>11</v>
      </c>
    </row>
    <row r="61" spans="1:7" x14ac:dyDescent="0.25">
      <c r="A61" s="1">
        <v>60</v>
      </c>
      <c r="B61" s="1" t="s">
        <v>12</v>
      </c>
      <c r="C61" s="1">
        <v>66</v>
      </c>
      <c r="D61" s="1" t="s">
        <v>23</v>
      </c>
      <c r="E61" s="1" t="s">
        <v>20</v>
      </c>
      <c r="F61" s="1" t="s">
        <v>22</v>
      </c>
      <c r="G61" s="1">
        <v>12</v>
      </c>
    </row>
    <row r="62" spans="1:7" x14ac:dyDescent="0.25">
      <c r="A62" s="1">
        <v>61</v>
      </c>
      <c r="B62" s="1" t="s">
        <v>13</v>
      </c>
      <c r="C62" s="1">
        <v>51</v>
      </c>
      <c r="D62" s="1" t="s">
        <v>23</v>
      </c>
      <c r="E62" s="1" t="s">
        <v>20</v>
      </c>
      <c r="F62" s="1" t="s">
        <v>22</v>
      </c>
      <c r="G62" s="1">
        <v>1</v>
      </c>
    </row>
    <row r="63" spans="1:7" x14ac:dyDescent="0.25">
      <c r="A63" s="1">
        <v>62</v>
      </c>
      <c r="B63" s="1" t="s">
        <v>13</v>
      </c>
      <c r="C63" s="1">
        <v>95</v>
      </c>
      <c r="D63" s="1" t="s">
        <v>23</v>
      </c>
      <c r="E63" s="1" t="s">
        <v>20</v>
      </c>
      <c r="F63" s="1" t="s">
        <v>22</v>
      </c>
      <c r="G63" s="1">
        <v>2</v>
      </c>
    </row>
    <row r="64" spans="1:7" x14ac:dyDescent="0.25">
      <c r="A64" s="1">
        <v>63</v>
      </c>
      <c r="B64" s="1" t="s">
        <v>13</v>
      </c>
      <c r="C64" s="1">
        <v>50</v>
      </c>
      <c r="D64" s="1" t="s">
        <v>23</v>
      </c>
      <c r="E64" s="1" t="s">
        <v>20</v>
      </c>
      <c r="F64" s="1" t="s">
        <v>22</v>
      </c>
      <c r="G64" s="1">
        <v>3</v>
      </c>
    </row>
    <row r="65" spans="1:7" x14ac:dyDescent="0.25">
      <c r="A65" s="1">
        <v>64</v>
      </c>
      <c r="B65" s="1" t="s">
        <v>13</v>
      </c>
      <c r="C65" s="1">
        <v>97</v>
      </c>
      <c r="D65" s="1" t="s">
        <v>23</v>
      </c>
      <c r="E65" s="1" t="s">
        <v>20</v>
      </c>
      <c r="F65" s="1" t="s">
        <v>22</v>
      </c>
      <c r="G65" s="1">
        <v>4</v>
      </c>
    </row>
    <row r="66" spans="1:7" x14ac:dyDescent="0.25">
      <c r="A66" s="1">
        <v>65</v>
      </c>
      <c r="B66" s="1" t="s">
        <v>13</v>
      </c>
      <c r="C66" s="1">
        <v>97</v>
      </c>
      <c r="D66" s="1" t="s">
        <v>23</v>
      </c>
      <c r="E66" s="1" t="s">
        <v>20</v>
      </c>
      <c r="F66" s="1" t="s">
        <v>22</v>
      </c>
      <c r="G66" s="1">
        <v>5</v>
      </c>
    </row>
    <row r="67" spans="1:7" x14ac:dyDescent="0.25">
      <c r="A67" s="1">
        <v>66</v>
      </c>
      <c r="B67" s="1" t="s">
        <v>13</v>
      </c>
      <c r="C67" s="1">
        <v>87</v>
      </c>
      <c r="D67" s="1" t="s">
        <v>23</v>
      </c>
      <c r="E67" s="1" t="s">
        <v>20</v>
      </c>
      <c r="F67" s="1" t="s">
        <v>22</v>
      </c>
      <c r="G67" s="1">
        <v>6</v>
      </c>
    </row>
    <row r="68" spans="1:7" x14ac:dyDescent="0.25">
      <c r="A68" s="1">
        <v>67</v>
      </c>
      <c r="B68" s="1" t="s">
        <v>13</v>
      </c>
      <c r="C68" s="1">
        <v>93</v>
      </c>
      <c r="D68" s="1" t="s">
        <v>23</v>
      </c>
      <c r="E68" s="1" t="s">
        <v>20</v>
      </c>
      <c r="F68" s="1" t="s">
        <v>22</v>
      </c>
      <c r="G68" s="1">
        <v>7</v>
      </c>
    </row>
    <row r="69" spans="1:7" x14ac:dyDescent="0.25">
      <c r="A69" s="1">
        <v>68</v>
      </c>
      <c r="B69" s="1" t="s">
        <v>13</v>
      </c>
      <c r="C69" s="1">
        <v>75</v>
      </c>
      <c r="D69" s="1" t="s">
        <v>23</v>
      </c>
      <c r="E69" s="1" t="s">
        <v>20</v>
      </c>
      <c r="F69" s="1" t="s">
        <v>22</v>
      </c>
      <c r="G69" s="1">
        <v>8</v>
      </c>
    </row>
    <row r="70" spans="1:7" x14ac:dyDescent="0.25">
      <c r="A70" s="1">
        <v>69</v>
      </c>
      <c r="B70" s="1" t="s">
        <v>13</v>
      </c>
      <c r="C70" s="1">
        <v>83</v>
      </c>
      <c r="D70" s="1" t="s">
        <v>23</v>
      </c>
      <c r="E70" s="1" t="s">
        <v>20</v>
      </c>
      <c r="F70" s="1" t="s">
        <v>22</v>
      </c>
      <c r="G70" s="1">
        <v>9</v>
      </c>
    </row>
    <row r="71" spans="1:7" x14ac:dyDescent="0.25">
      <c r="A71" s="1">
        <v>70</v>
      </c>
      <c r="B71" s="1" t="s">
        <v>13</v>
      </c>
      <c r="C71" s="1">
        <v>91</v>
      </c>
      <c r="D71" s="1" t="s">
        <v>23</v>
      </c>
      <c r="E71" s="1" t="s">
        <v>20</v>
      </c>
      <c r="F71" s="1" t="s">
        <v>22</v>
      </c>
      <c r="G71" s="1">
        <v>10</v>
      </c>
    </row>
    <row r="72" spans="1:7" x14ac:dyDescent="0.25">
      <c r="A72" s="1">
        <v>71</v>
      </c>
      <c r="B72" s="1" t="s">
        <v>13</v>
      </c>
      <c r="C72" s="1">
        <v>88</v>
      </c>
      <c r="D72" s="1" t="s">
        <v>23</v>
      </c>
      <c r="E72" s="1" t="s">
        <v>20</v>
      </c>
      <c r="F72" s="1" t="s">
        <v>22</v>
      </c>
      <c r="G72" s="1">
        <v>11</v>
      </c>
    </row>
    <row r="73" spans="1:7" x14ac:dyDescent="0.25">
      <c r="A73" s="1">
        <v>72</v>
      </c>
      <c r="B73" s="1" t="s">
        <v>13</v>
      </c>
      <c r="C73" s="1">
        <v>90</v>
      </c>
      <c r="D73" s="1" t="s">
        <v>23</v>
      </c>
      <c r="E73" s="1" t="s">
        <v>20</v>
      </c>
      <c r="F73" s="1" t="s">
        <v>22</v>
      </c>
      <c r="G73" s="1">
        <v>12</v>
      </c>
    </row>
    <row r="74" spans="1:7" x14ac:dyDescent="0.25">
      <c r="A74" s="1">
        <v>73</v>
      </c>
      <c r="B74" s="1" t="s">
        <v>14</v>
      </c>
      <c r="C74" s="1">
        <v>86</v>
      </c>
      <c r="D74" s="1" t="s">
        <v>23</v>
      </c>
      <c r="E74" s="1" t="s">
        <v>20</v>
      </c>
      <c r="F74" s="1" t="s">
        <v>22</v>
      </c>
      <c r="G74" s="1">
        <v>1</v>
      </c>
    </row>
    <row r="75" spans="1:7" x14ac:dyDescent="0.25">
      <c r="A75" s="1">
        <v>74</v>
      </c>
      <c r="B75" s="1" t="s">
        <v>14</v>
      </c>
      <c r="C75" s="1">
        <v>89</v>
      </c>
      <c r="D75" s="1" t="s">
        <v>23</v>
      </c>
      <c r="E75" s="1" t="s">
        <v>20</v>
      </c>
      <c r="F75" s="1" t="s">
        <v>22</v>
      </c>
      <c r="G75" s="1">
        <v>2</v>
      </c>
    </row>
    <row r="76" spans="1:7" x14ac:dyDescent="0.25">
      <c r="A76" s="1">
        <v>75</v>
      </c>
      <c r="B76" s="1" t="s">
        <v>14</v>
      </c>
      <c r="C76" s="1">
        <v>78</v>
      </c>
      <c r="D76" s="1" t="s">
        <v>23</v>
      </c>
      <c r="E76" s="1" t="s">
        <v>20</v>
      </c>
      <c r="F76" s="1" t="s">
        <v>22</v>
      </c>
      <c r="G76" s="1">
        <v>3</v>
      </c>
    </row>
    <row r="77" spans="1:7" x14ac:dyDescent="0.25">
      <c r="A77" s="1">
        <v>76</v>
      </c>
      <c r="B77" s="1" t="s">
        <v>14</v>
      </c>
      <c r="C77" s="1">
        <v>71</v>
      </c>
      <c r="D77" s="1" t="s">
        <v>23</v>
      </c>
      <c r="E77" s="1" t="s">
        <v>20</v>
      </c>
      <c r="F77" s="1" t="s">
        <v>22</v>
      </c>
      <c r="G77" s="1">
        <v>4</v>
      </c>
    </row>
    <row r="78" spans="1:7" x14ac:dyDescent="0.25">
      <c r="A78" s="1">
        <v>77</v>
      </c>
      <c r="B78" s="1" t="s">
        <v>14</v>
      </c>
      <c r="C78" s="1">
        <v>76</v>
      </c>
      <c r="D78" s="1" t="s">
        <v>23</v>
      </c>
      <c r="E78" s="1" t="s">
        <v>20</v>
      </c>
      <c r="F78" s="1" t="s">
        <v>22</v>
      </c>
      <c r="G78" s="1">
        <v>5</v>
      </c>
    </row>
    <row r="79" spans="1:7" x14ac:dyDescent="0.25">
      <c r="A79" s="1">
        <v>78</v>
      </c>
      <c r="B79" s="1" t="s">
        <v>14</v>
      </c>
      <c r="C79" s="1">
        <v>51</v>
      </c>
      <c r="D79" s="1" t="s">
        <v>23</v>
      </c>
      <c r="E79" s="1" t="s">
        <v>20</v>
      </c>
      <c r="F79" s="1" t="s">
        <v>22</v>
      </c>
      <c r="G79" s="1">
        <v>6</v>
      </c>
    </row>
    <row r="80" spans="1:7" x14ac:dyDescent="0.25">
      <c r="A80" s="1">
        <v>79</v>
      </c>
      <c r="B80" s="1" t="s">
        <v>14</v>
      </c>
      <c r="C80" s="1">
        <v>88</v>
      </c>
      <c r="D80" s="1" t="s">
        <v>23</v>
      </c>
      <c r="E80" s="1" t="s">
        <v>20</v>
      </c>
      <c r="F80" s="1" t="s">
        <v>22</v>
      </c>
      <c r="G80" s="1">
        <v>7</v>
      </c>
    </row>
    <row r="81" spans="1:7" x14ac:dyDescent="0.25">
      <c r="A81" s="1">
        <v>80</v>
      </c>
      <c r="B81" s="1" t="s">
        <v>14</v>
      </c>
      <c r="C81" s="1">
        <v>87</v>
      </c>
      <c r="D81" s="1" t="s">
        <v>23</v>
      </c>
      <c r="E81" s="1" t="s">
        <v>20</v>
      </c>
      <c r="F81" s="1" t="s">
        <v>22</v>
      </c>
      <c r="G81" s="1">
        <v>8</v>
      </c>
    </row>
    <row r="82" spans="1:7" x14ac:dyDescent="0.25">
      <c r="A82" s="1">
        <v>81</v>
      </c>
      <c r="B82" s="1" t="s">
        <v>14</v>
      </c>
      <c r="C82" s="1">
        <v>73</v>
      </c>
      <c r="D82" s="1" t="s">
        <v>23</v>
      </c>
      <c r="E82" s="1" t="s">
        <v>20</v>
      </c>
      <c r="F82" s="1" t="s">
        <v>22</v>
      </c>
      <c r="G82" s="1">
        <v>9</v>
      </c>
    </row>
    <row r="83" spans="1:7" x14ac:dyDescent="0.25">
      <c r="A83" s="1">
        <v>82</v>
      </c>
      <c r="B83" s="1" t="s">
        <v>14</v>
      </c>
      <c r="C83" s="1">
        <v>52</v>
      </c>
      <c r="D83" s="1" t="s">
        <v>23</v>
      </c>
      <c r="E83" s="1" t="s">
        <v>20</v>
      </c>
      <c r="F83" s="1" t="s">
        <v>22</v>
      </c>
      <c r="G83" s="1">
        <v>10</v>
      </c>
    </row>
    <row r="84" spans="1:7" x14ac:dyDescent="0.25">
      <c r="A84" s="1">
        <v>83</v>
      </c>
      <c r="B84" s="1" t="s">
        <v>14</v>
      </c>
      <c r="C84" s="1">
        <v>97</v>
      </c>
      <c r="D84" s="1" t="s">
        <v>23</v>
      </c>
      <c r="E84" s="1" t="s">
        <v>20</v>
      </c>
      <c r="F84" s="1" t="s">
        <v>22</v>
      </c>
      <c r="G84" s="1">
        <v>11</v>
      </c>
    </row>
    <row r="85" spans="1:7" x14ac:dyDescent="0.25">
      <c r="A85" s="1">
        <v>84</v>
      </c>
      <c r="B85" s="1" t="s">
        <v>14</v>
      </c>
      <c r="C85" s="1">
        <v>52</v>
      </c>
      <c r="D85" s="1" t="s">
        <v>23</v>
      </c>
      <c r="E85" s="1" t="s">
        <v>20</v>
      </c>
      <c r="F85" s="1" t="s">
        <v>22</v>
      </c>
      <c r="G85" s="1">
        <v>12</v>
      </c>
    </row>
    <row r="86" spans="1:7" x14ac:dyDescent="0.25">
      <c r="A86" s="1">
        <v>85</v>
      </c>
      <c r="B86" s="1" t="s">
        <v>15</v>
      </c>
      <c r="C86" s="1">
        <v>59</v>
      </c>
      <c r="D86" s="1" t="s">
        <v>23</v>
      </c>
      <c r="E86" s="1" t="s">
        <v>20</v>
      </c>
      <c r="F86" s="1" t="s">
        <v>22</v>
      </c>
      <c r="G86" s="1">
        <v>1</v>
      </c>
    </row>
    <row r="87" spans="1:7" x14ac:dyDescent="0.25">
      <c r="A87" s="1">
        <v>86</v>
      </c>
      <c r="B87" s="1" t="s">
        <v>15</v>
      </c>
      <c r="C87" s="1">
        <v>57</v>
      </c>
      <c r="D87" s="1" t="s">
        <v>23</v>
      </c>
      <c r="E87" s="1" t="s">
        <v>20</v>
      </c>
      <c r="F87" s="1" t="s">
        <v>22</v>
      </c>
      <c r="G87" s="1">
        <v>2</v>
      </c>
    </row>
    <row r="88" spans="1:7" x14ac:dyDescent="0.25">
      <c r="A88" s="1">
        <v>87</v>
      </c>
      <c r="B88" s="1" t="s">
        <v>15</v>
      </c>
      <c r="C88" s="1">
        <v>85</v>
      </c>
      <c r="D88" s="1" t="s">
        <v>23</v>
      </c>
      <c r="E88" s="1" t="s">
        <v>20</v>
      </c>
      <c r="F88" s="1" t="s">
        <v>22</v>
      </c>
      <c r="G88" s="1">
        <v>3</v>
      </c>
    </row>
    <row r="89" spans="1:7" x14ac:dyDescent="0.25">
      <c r="A89" s="1">
        <v>88</v>
      </c>
      <c r="B89" s="1" t="s">
        <v>15</v>
      </c>
      <c r="C89" s="1">
        <v>74</v>
      </c>
      <c r="D89" s="1" t="s">
        <v>23</v>
      </c>
      <c r="E89" s="1" t="s">
        <v>20</v>
      </c>
      <c r="F89" s="1" t="s">
        <v>22</v>
      </c>
      <c r="G89" s="1">
        <v>4</v>
      </c>
    </row>
    <row r="90" spans="1:7" x14ac:dyDescent="0.25">
      <c r="A90" s="1">
        <v>89</v>
      </c>
      <c r="B90" s="1" t="s">
        <v>15</v>
      </c>
      <c r="C90" s="1">
        <v>98</v>
      </c>
      <c r="D90" s="1" t="s">
        <v>23</v>
      </c>
      <c r="E90" s="1" t="s">
        <v>20</v>
      </c>
      <c r="F90" s="1" t="s">
        <v>22</v>
      </c>
      <c r="G90" s="1">
        <v>5</v>
      </c>
    </row>
    <row r="91" spans="1:7" x14ac:dyDescent="0.25">
      <c r="A91" s="1">
        <v>90</v>
      </c>
      <c r="B91" s="1" t="s">
        <v>15</v>
      </c>
      <c r="C91" s="1">
        <v>88</v>
      </c>
      <c r="D91" s="1" t="s">
        <v>23</v>
      </c>
      <c r="E91" s="1" t="s">
        <v>20</v>
      </c>
      <c r="F91" s="1" t="s">
        <v>22</v>
      </c>
      <c r="G91" s="1">
        <v>6</v>
      </c>
    </row>
    <row r="92" spans="1:7" x14ac:dyDescent="0.25">
      <c r="A92" s="1">
        <v>91</v>
      </c>
      <c r="B92" s="1" t="s">
        <v>15</v>
      </c>
      <c r="C92" s="1">
        <v>71</v>
      </c>
      <c r="D92" s="1" t="s">
        <v>23</v>
      </c>
      <c r="E92" s="1" t="s">
        <v>20</v>
      </c>
      <c r="F92" s="1" t="s">
        <v>22</v>
      </c>
      <c r="G92" s="1">
        <v>7</v>
      </c>
    </row>
    <row r="93" spans="1:7" x14ac:dyDescent="0.25">
      <c r="A93" s="1">
        <v>92</v>
      </c>
      <c r="B93" s="1" t="s">
        <v>15</v>
      </c>
      <c r="C93" s="1">
        <v>72</v>
      </c>
      <c r="D93" s="1" t="s">
        <v>23</v>
      </c>
      <c r="E93" s="1" t="s">
        <v>20</v>
      </c>
      <c r="F93" s="1" t="s">
        <v>22</v>
      </c>
      <c r="G93" s="1">
        <v>8</v>
      </c>
    </row>
    <row r="94" spans="1:7" x14ac:dyDescent="0.25">
      <c r="A94" s="1">
        <v>93</v>
      </c>
      <c r="B94" s="1" t="s">
        <v>15</v>
      </c>
      <c r="C94" s="1">
        <v>53</v>
      </c>
      <c r="D94" s="1" t="s">
        <v>23</v>
      </c>
      <c r="E94" s="1" t="s">
        <v>20</v>
      </c>
      <c r="F94" s="1" t="s">
        <v>22</v>
      </c>
      <c r="G94" s="1">
        <v>9</v>
      </c>
    </row>
    <row r="95" spans="1:7" x14ac:dyDescent="0.25">
      <c r="A95" s="1">
        <v>94</v>
      </c>
      <c r="B95" s="1" t="s">
        <v>15</v>
      </c>
      <c r="C95" s="1">
        <v>92</v>
      </c>
      <c r="D95" s="1" t="s">
        <v>23</v>
      </c>
      <c r="E95" s="1" t="s">
        <v>20</v>
      </c>
      <c r="F95" s="1" t="s">
        <v>22</v>
      </c>
      <c r="G95" s="1">
        <v>10</v>
      </c>
    </row>
    <row r="96" spans="1:7" x14ac:dyDescent="0.25">
      <c r="A96" s="1">
        <v>95</v>
      </c>
      <c r="B96" s="1" t="s">
        <v>15</v>
      </c>
      <c r="C96" s="1">
        <v>62</v>
      </c>
      <c r="D96" s="1" t="s">
        <v>23</v>
      </c>
      <c r="E96" s="1" t="s">
        <v>20</v>
      </c>
      <c r="F96" s="1" t="s">
        <v>22</v>
      </c>
      <c r="G96" s="1">
        <v>11</v>
      </c>
    </row>
    <row r="97" spans="1:7" x14ac:dyDescent="0.25">
      <c r="A97" s="1">
        <v>96</v>
      </c>
      <c r="B97" s="1" t="s">
        <v>15</v>
      </c>
      <c r="C97" s="1">
        <v>87</v>
      </c>
      <c r="D97" s="1" t="s">
        <v>23</v>
      </c>
      <c r="E97" s="1" t="s">
        <v>20</v>
      </c>
      <c r="F97" s="1" t="s">
        <v>22</v>
      </c>
      <c r="G97" s="1">
        <v>12</v>
      </c>
    </row>
    <row r="98" spans="1:7" x14ac:dyDescent="0.25">
      <c r="A98" s="1">
        <v>97</v>
      </c>
      <c r="B98" s="1" t="s">
        <v>16</v>
      </c>
      <c r="C98" s="1">
        <v>86</v>
      </c>
      <c r="D98" s="1" t="s">
        <v>23</v>
      </c>
      <c r="E98" s="1" t="s">
        <v>20</v>
      </c>
      <c r="F98" s="1" t="s">
        <v>22</v>
      </c>
      <c r="G98" s="1">
        <v>1</v>
      </c>
    </row>
    <row r="99" spans="1:7" x14ac:dyDescent="0.25">
      <c r="A99" s="1">
        <v>98</v>
      </c>
      <c r="B99" s="1" t="s">
        <v>16</v>
      </c>
      <c r="C99" s="1">
        <v>56</v>
      </c>
      <c r="D99" s="1" t="s">
        <v>23</v>
      </c>
      <c r="E99" s="1" t="s">
        <v>20</v>
      </c>
      <c r="F99" s="1" t="s">
        <v>22</v>
      </c>
      <c r="G99" s="1">
        <v>2</v>
      </c>
    </row>
    <row r="100" spans="1:7" x14ac:dyDescent="0.25">
      <c r="A100" s="1">
        <v>99</v>
      </c>
      <c r="B100" s="1" t="s">
        <v>16</v>
      </c>
      <c r="C100" s="1">
        <v>61</v>
      </c>
      <c r="D100" s="1" t="s">
        <v>23</v>
      </c>
      <c r="E100" s="1" t="s">
        <v>20</v>
      </c>
      <c r="F100" s="1" t="s">
        <v>22</v>
      </c>
      <c r="G100" s="1">
        <v>3</v>
      </c>
    </row>
    <row r="101" spans="1:7" x14ac:dyDescent="0.25">
      <c r="A101" s="1">
        <v>100</v>
      </c>
      <c r="B101" s="1" t="s">
        <v>16</v>
      </c>
      <c r="C101" s="1">
        <v>89</v>
      </c>
      <c r="D101" s="1" t="s">
        <v>23</v>
      </c>
      <c r="E101" s="1" t="s">
        <v>20</v>
      </c>
      <c r="F101" s="1" t="s">
        <v>22</v>
      </c>
      <c r="G101" s="1">
        <v>4</v>
      </c>
    </row>
    <row r="102" spans="1:7" x14ac:dyDescent="0.25">
      <c r="A102" s="1">
        <v>101</v>
      </c>
      <c r="B102" s="1" t="s">
        <v>16</v>
      </c>
      <c r="C102" s="1">
        <v>84</v>
      </c>
      <c r="D102" s="1" t="s">
        <v>23</v>
      </c>
      <c r="E102" s="1" t="s">
        <v>20</v>
      </c>
      <c r="F102" s="1" t="s">
        <v>22</v>
      </c>
      <c r="G102" s="1">
        <v>5</v>
      </c>
    </row>
    <row r="103" spans="1:7" x14ac:dyDescent="0.25">
      <c r="A103" s="1">
        <v>102</v>
      </c>
      <c r="B103" s="1" t="s">
        <v>16</v>
      </c>
      <c r="C103" s="1">
        <v>51</v>
      </c>
      <c r="D103" s="1" t="s">
        <v>23</v>
      </c>
      <c r="E103" s="1" t="s">
        <v>20</v>
      </c>
      <c r="F103" s="1" t="s">
        <v>22</v>
      </c>
      <c r="G103" s="1">
        <v>6</v>
      </c>
    </row>
    <row r="104" spans="1:7" x14ac:dyDescent="0.25">
      <c r="A104" s="1">
        <v>103</v>
      </c>
      <c r="B104" s="1" t="s">
        <v>16</v>
      </c>
      <c r="C104" s="1">
        <v>83</v>
      </c>
      <c r="D104" s="1" t="s">
        <v>23</v>
      </c>
      <c r="E104" s="1" t="s">
        <v>20</v>
      </c>
      <c r="F104" s="1" t="s">
        <v>22</v>
      </c>
      <c r="G104" s="1">
        <v>7</v>
      </c>
    </row>
    <row r="105" spans="1:7" x14ac:dyDescent="0.25">
      <c r="A105" s="1">
        <v>104</v>
      </c>
      <c r="B105" s="1" t="s">
        <v>16</v>
      </c>
      <c r="C105" s="1">
        <v>50</v>
      </c>
      <c r="D105" s="1" t="s">
        <v>23</v>
      </c>
      <c r="E105" s="1" t="s">
        <v>20</v>
      </c>
      <c r="F105" s="1" t="s">
        <v>22</v>
      </c>
      <c r="G105" s="1">
        <v>8</v>
      </c>
    </row>
    <row r="106" spans="1:7" x14ac:dyDescent="0.25">
      <c r="A106" s="1">
        <v>105</v>
      </c>
      <c r="B106" s="1" t="s">
        <v>16</v>
      </c>
      <c r="C106" s="1">
        <v>96</v>
      </c>
      <c r="D106" s="1" t="s">
        <v>23</v>
      </c>
      <c r="E106" s="1" t="s">
        <v>20</v>
      </c>
      <c r="F106" s="1" t="s">
        <v>22</v>
      </c>
      <c r="G106" s="1">
        <v>9</v>
      </c>
    </row>
    <row r="107" spans="1:7" x14ac:dyDescent="0.25">
      <c r="A107" s="1">
        <v>106</v>
      </c>
      <c r="B107" s="1" t="s">
        <v>16</v>
      </c>
      <c r="C107" s="1">
        <v>65</v>
      </c>
      <c r="D107" s="1" t="s">
        <v>23</v>
      </c>
      <c r="E107" s="1" t="s">
        <v>20</v>
      </c>
      <c r="F107" s="1" t="s">
        <v>22</v>
      </c>
      <c r="G107" s="1">
        <v>10</v>
      </c>
    </row>
    <row r="108" spans="1:7" x14ac:dyDescent="0.25">
      <c r="A108" s="1">
        <v>107</v>
      </c>
      <c r="B108" s="1" t="s">
        <v>16</v>
      </c>
      <c r="C108" s="1">
        <v>84</v>
      </c>
      <c r="D108" s="1" t="s">
        <v>23</v>
      </c>
      <c r="E108" s="1" t="s">
        <v>20</v>
      </c>
      <c r="F108" s="1" t="s">
        <v>22</v>
      </c>
      <c r="G108" s="1">
        <v>11</v>
      </c>
    </row>
    <row r="109" spans="1:7" x14ac:dyDescent="0.25">
      <c r="A109" s="1">
        <v>108</v>
      </c>
      <c r="B109" s="1" t="s">
        <v>16</v>
      </c>
      <c r="C109" s="1">
        <v>83</v>
      </c>
      <c r="D109" s="1" t="s">
        <v>23</v>
      </c>
      <c r="E109" s="1" t="s">
        <v>20</v>
      </c>
      <c r="F109" s="1" t="s">
        <v>22</v>
      </c>
      <c r="G109" s="1">
        <v>12</v>
      </c>
    </row>
    <row r="110" spans="1:7" x14ac:dyDescent="0.25">
      <c r="A110" s="1">
        <v>109</v>
      </c>
      <c r="B110" s="1" t="s">
        <v>17</v>
      </c>
      <c r="C110" s="1">
        <v>89</v>
      </c>
      <c r="D110" s="1" t="s">
        <v>23</v>
      </c>
      <c r="E110" s="1" t="s">
        <v>20</v>
      </c>
      <c r="F110" s="1" t="s">
        <v>22</v>
      </c>
      <c r="G110" s="1">
        <v>1</v>
      </c>
    </row>
    <row r="111" spans="1:7" x14ac:dyDescent="0.25">
      <c r="A111" s="1">
        <v>110</v>
      </c>
      <c r="B111" s="1" t="s">
        <v>17</v>
      </c>
      <c r="C111" s="1">
        <v>51</v>
      </c>
      <c r="D111" s="1" t="s">
        <v>23</v>
      </c>
      <c r="E111" s="1" t="s">
        <v>20</v>
      </c>
      <c r="F111" s="1" t="s">
        <v>22</v>
      </c>
      <c r="G111" s="1">
        <v>2</v>
      </c>
    </row>
    <row r="112" spans="1:7" x14ac:dyDescent="0.25">
      <c r="A112" s="1">
        <v>111</v>
      </c>
      <c r="B112" s="1" t="s">
        <v>17</v>
      </c>
      <c r="C112" s="1">
        <v>53</v>
      </c>
      <c r="D112" s="1" t="s">
        <v>23</v>
      </c>
      <c r="E112" s="1" t="s">
        <v>20</v>
      </c>
      <c r="F112" s="1" t="s">
        <v>22</v>
      </c>
      <c r="G112" s="1">
        <v>3</v>
      </c>
    </row>
    <row r="113" spans="1:7" x14ac:dyDescent="0.25">
      <c r="A113" s="1">
        <v>112</v>
      </c>
      <c r="B113" s="1" t="s">
        <v>17</v>
      </c>
      <c r="C113" s="1">
        <v>62</v>
      </c>
      <c r="D113" s="1" t="s">
        <v>23</v>
      </c>
      <c r="E113" s="1" t="s">
        <v>20</v>
      </c>
      <c r="F113" s="1" t="s">
        <v>22</v>
      </c>
      <c r="G113" s="1">
        <v>4</v>
      </c>
    </row>
    <row r="114" spans="1:7" x14ac:dyDescent="0.25">
      <c r="A114" s="1">
        <v>113</v>
      </c>
      <c r="B114" s="1" t="s">
        <v>17</v>
      </c>
      <c r="C114" s="1">
        <v>67</v>
      </c>
      <c r="D114" s="1" t="s">
        <v>23</v>
      </c>
      <c r="E114" s="1" t="s">
        <v>20</v>
      </c>
      <c r="F114" s="1" t="s">
        <v>22</v>
      </c>
      <c r="G114" s="1">
        <v>5</v>
      </c>
    </row>
    <row r="115" spans="1:7" x14ac:dyDescent="0.25">
      <c r="A115" s="1">
        <v>114</v>
      </c>
      <c r="B115" s="1" t="s">
        <v>17</v>
      </c>
      <c r="C115" s="1">
        <v>79</v>
      </c>
      <c r="D115" s="1" t="s">
        <v>23</v>
      </c>
      <c r="E115" s="1" t="s">
        <v>20</v>
      </c>
      <c r="F115" s="1" t="s">
        <v>22</v>
      </c>
      <c r="G115" s="1">
        <v>6</v>
      </c>
    </row>
    <row r="116" spans="1:7" x14ac:dyDescent="0.25">
      <c r="A116" s="1">
        <v>115</v>
      </c>
      <c r="B116" s="1" t="s">
        <v>17</v>
      </c>
      <c r="C116" s="1">
        <v>88</v>
      </c>
      <c r="D116" s="1" t="s">
        <v>23</v>
      </c>
      <c r="E116" s="1" t="s">
        <v>20</v>
      </c>
      <c r="F116" s="1" t="s">
        <v>22</v>
      </c>
      <c r="G116" s="1">
        <v>7</v>
      </c>
    </row>
    <row r="117" spans="1:7" x14ac:dyDescent="0.25">
      <c r="A117" s="1">
        <v>116</v>
      </c>
      <c r="B117" s="1" t="s">
        <v>17</v>
      </c>
      <c r="C117" s="1">
        <v>76</v>
      </c>
      <c r="D117" s="1" t="s">
        <v>23</v>
      </c>
      <c r="E117" s="1" t="s">
        <v>20</v>
      </c>
      <c r="F117" s="1" t="s">
        <v>22</v>
      </c>
      <c r="G117" s="1">
        <v>8</v>
      </c>
    </row>
    <row r="118" spans="1:7" x14ac:dyDescent="0.25">
      <c r="A118" s="1">
        <v>117</v>
      </c>
      <c r="B118" s="1" t="s">
        <v>17</v>
      </c>
      <c r="C118" s="1">
        <v>86</v>
      </c>
      <c r="D118" s="1" t="s">
        <v>23</v>
      </c>
      <c r="E118" s="1" t="s">
        <v>20</v>
      </c>
      <c r="F118" s="1" t="s">
        <v>22</v>
      </c>
      <c r="G118" s="1">
        <v>9</v>
      </c>
    </row>
    <row r="119" spans="1:7" x14ac:dyDescent="0.25">
      <c r="A119" s="1">
        <v>118</v>
      </c>
      <c r="B119" s="1" t="s">
        <v>17</v>
      </c>
      <c r="C119" s="1">
        <v>65</v>
      </c>
      <c r="D119" s="1" t="s">
        <v>23</v>
      </c>
      <c r="E119" s="1" t="s">
        <v>20</v>
      </c>
      <c r="F119" s="1" t="s">
        <v>22</v>
      </c>
      <c r="G119" s="1">
        <v>10</v>
      </c>
    </row>
    <row r="120" spans="1:7" x14ac:dyDescent="0.25">
      <c r="A120" s="1">
        <v>119</v>
      </c>
      <c r="B120" s="1" t="s">
        <v>17</v>
      </c>
      <c r="C120" s="1">
        <v>56</v>
      </c>
      <c r="D120" s="1" t="s">
        <v>23</v>
      </c>
      <c r="E120" s="1" t="s">
        <v>20</v>
      </c>
      <c r="F120" s="1" t="s">
        <v>22</v>
      </c>
      <c r="G120" s="1">
        <v>11</v>
      </c>
    </row>
    <row r="121" spans="1:7" x14ac:dyDescent="0.25">
      <c r="A121" s="1">
        <v>120</v>
      </c>
      <c r="B121" s="1" t="s">
        <v>17</v>
      </c>
      <c r="C121" s="1">
        <v>67</v>
      </c>
      <c r="D121" s="1" t="s">
        <v>23</v>
      </c>
      <c r="E121" s="1" t="s">
        <v>20</v>
      </c>
      <c r="F121" s="1" t="s">
        <v>22</v>
      </c>
      <c r="G121" s="1">
        <v>12</v>
      </c>
    </row>
    <row r="122" spans="1:7" x14ac:dyDescent="0.25">
      <c r="A122" s="1">
        <v>121</v>
      </c>
      <c r="B122" s="1" t="str">
        <f>B2&amp;"*"</f>
        <v>M/P_1*</v>
      </c>
      <c r="C122" s="1">
        <v>60</v>
      </c>
      <c r="D122" s="1" t="s">
        <v>23</v>
      </c>
      <c r="E122" s="1" t="s">
        <v>20</v>
      </c>
      <c r="F122" s="1" t="s">
        <v>22</v>
      </c>
      <c r="G122" s="1">
        <v>1</v>
      </c>
    </row>
    <row r="123" spans="1:7" x14ac:dyDescent="0.25">
      <c r="A123" s="1">
        <v>122</v>
      </c>
      <c r="B123" s="1" t="str">
        <f t="shared" ref="B123:B186" si="0">B3&amp;"*"</f>
        <v>M/P_1*</v>
      </c>
      <c r="C123" s="1">
        <v>62</v>
      </c>
      <c r="D123" s="1" t="s">
        <v>23</v>
      </c>
      <c r="E123" s="1" t="s">
        <v>20</v>
      </c>
      <c r="F123" s="1" t="s">
        <v>22</v>
      </c>
      <c r="G123" s="1">
        <v>2</v>
      </c>
    </row>
    <row r="124" spans="1:7" x14ac:dyDescent="0.25">
      <c r="A124" s="1">
        <v>123</v>
      </c>
      <c r="B124" s="1" t="str">
        <f t="shared" si="0"/>
        <v>M/P_1*</v>
      </c>
      <c r="C124" s="1">
        <v>51</v>
      </c>
      <c r="D124" s="1" t="s">
        <v>23</v>
      </c>
      <c r="E124" s="1" t="s">
        <v>20</v>
      </c>
      <c r="F124" s="1" t="s">
        <v>22</v>
      </c>
      <c r="G124" s="1">
        <v>3</v>
      </c>
    </row>
    <row r="125" spans="1:7" x14ac:dyDescent="0.25">
      <c r="A125" s="1">
        <v>124</v>
      </c>
      <c r="B125" s="1" t="str">
        <f t="shared" si="0"/>
        <v>M/P_1*</v>
      </c>
      <c r="C125" s="1">
        <v>76</v>
      </c>
      <c r="D125" s="1" t="s">
        <v>23</v>
      </c>
      <c r="E125" s="1" t="s">
        <v>20</v>
      </c>
      <c r="F125" s="1" t="s">
        <v>22</v>
      </c>
      <c r="G125" s="1">
        <v>4</v>
      </c>
    </row>
    <row r="126" spans="1:7" x14ac:dyDescent="0.25">
      <c r="A126" s="1">
        <v>125</v>
      </c>
      <c r="B126" s="1" t="str">
        <f t="shared" si="0"/>
        <v>M/P_1*</v>
      </c>
      <c r="C126" s="1">
        <v>71</v>
      </c>
      <c r="D126" s="1" t="s">
        <v>23</v>
      </c>
      <c r="E126" s="1" t="s">
        <v>20</v>
      </c>
      <c r="F126" s="1" t="s">
        <v>22</v>
      </c>
      <c r="G126" s="1">
        <v>5</v>
      </c>
    </row>
    <row r="127" spans="1:7" x14ac:dyDescent="0.25">
      <c r="A127" s="1">
        <v>126</v>
      </c>
      <c r="B127" s="1" t="str">
        <f t="shared" si="0"/>
        <v>M/P_1*</v>
      </c>
      <c r="C127" s="1">
        <v>79</v>
      </c>
      <c r="D127" s="1" t="s">
        <v>23</v>
      </c>
      <c r="E127" s="1" t="s">
        <v>20</v>
      </c>
      <c r="F127" s="1" t="s">
        <v>22</v>
      </c>
      <c r="G127" s="1">
        <v>6</v>
      </c>
    </row>
    <row r="128" spans="1:7" x14ac:dyDescent="0.25">
      <c r="A128" s="1">
        <v>127</v>
      </c>
      <c r="B128" s="1" t="str">
        <f t="shared" si="0"/>
        <v>M/P_1*</v>
      </c>
      <c r="C128" s="1">
        <v>78</v>
      </c>
      <c r="D128" s="1" t="s">
        <v>23</v>
      </c>
      <c r="E128" s="1" t="s">
        <v>20</v>
      </c>
      <c r="F128" s="1" t="s">
        <v>22</v>
      </c>
      <c r="G128" s="1">
        <v>7</v>
      </c>
    </row>
    <row r="129" spans="1:7" x14ac:dyDescent="0.25">
      <c r="A129" s="1">
        <v>128</v>
      </c>
      <c r="B129" s="1" t="str">
        <f t="shared" si="0"/>
        <v>M/P_1*</v>
      </c>
      <c r="C129" s="1">
        <v>63</v>
      </c>
      <c r="D129" s="1" t="s">
        <v>23</v>
      </c>
      <c r="E129" s="1" t="s">
        <v>20</v>
      </c>
      <c r="F129" s="1" t="s">
        <v>22</v>
      </c>
      <c r="G129" s="1">
        <v>8</v>
      </c>
    </row>
    <row r="130" spans="1:7" x14ac:dyDescent="0.25">
      <c r="A130" s="1">
        <v>129</v>
      </c>
      <c r="B130" s="1" t="str">
        <f t="shared" si="0"/>
        <v>M/P_1*</v>
      </c>
      <c r="C130" s="1">
        <v>52</v>
      </c>
      <c r="D130" s="1" t="s">
        <v>23</v>
      </c>
      <c r="E130" s="1" t="s">
        <v>20</v>
      </c>
      <c r="F130" s="1" t="s">
        <v>22</v>
      </c>
      <c r="G130" s="1">
        <v>9</v>
      </c>
    </row>
    <row r="131" spans="1:7" x14ac:dyDescent="0.25">
      <c r="A131" s="1">
        <v>130</v>
      </c>
      <c r="B131" s="1" t="str">
        <f t="shared" si="0"/>
        <v>M/P_1*</v>
      </c>
      <c r="C131" s="1">
        <v>54</v>
      </c>
      <c r="D131" s="1" t="s">
        <v>23</v>
      </c>
      <c r="E131" s="1" t="s">
        <v>20</v>
      </c>
      <c r="F131" s="1" t="s">
        <v>22</v>
      </c>
      <c r="G131" s="1">
        <v>10</v>
      </c>
    </row>
    <row r="132" spans="1:7" x14ac:dyDescent="0.25">
      <c r="A132" s="1">
        <v>131</v>
      </c>
      <c r="B132" s="1" t="str">
        <f t="shared" si="0"/>
        <v>M/P_1*</v>
      </c>
      <c r="C132" s="1">
        <v>98</v>
      </c>
      <c r="D132" s="1" t="s">
        <v>23</v>
      </c>
      <c r="E132" s="1" t="s">
        <v>20</v>
      </c>
      <c r="F132" s="1" t="s">
        <v>22</v>
      </c>
      <c r="G132" s="1">
        <v>11</v>
      </c>
    </row>
    <row r="133" spans="1:7" x14ac:dyDescent="0.25">
      <c r="A133" s="1">
        <v>132</v>
      </c>
      <c r="B133" s="1" t="str">
        <f t="shared" si="0"/>
        <v>M/P_1*</v>
      </c>
      <c r="C133" s="1">
        <v>59</v>
      </c>
      <c r="D133" s="1" t="s">
        <v>23</v>
      </c>
      <c r="E133" s="1" t="s">
        <v>20</v>
      </c>
      <c r="F133" s="1" t="s">
        <v>22</v>
      </c>
      <c r="G133" s="1">
        <v>12</v>
      </c>
    </row>
    <row r="134" spans="1:7" x14ac:dyDescent="0.25">
      <c r="A134" s="1">
        <v>133</v>
      </c>
      <c r="B134" s="1" t="str">
        <f t="shared" si="0"/>
        <v>M/P_2*</v>
      </c>
      <c r="C134" s="1">
        <v>58</v>
      </c>
      <c r="D134" s="1" t="s">
        <v>23</v>
      </c>
      <c r="E134" s="1" t="s">
        <v>20</v>
      </c>
      <c r="F134" s="1" t="s">
        <v>22</v>
      </c>
      <c r="G134" s="1">
        <v>1</v>
      </c>
    </row>
    <row r="135" spans="1:7" x14ac:dyDescent="0.25">
      <c r="A135" s="1">
        <v>134</v>
      </c>
      <c r="B135" s="1" t="str">
        <f t="shared" si="0"/>
        <v>M/P_2*</v>
      </c>
      <c r="C135" s="1">
        <v>95</v>
      </c>
      <c r="D135" s="1" t="s">
        <v>23</v>
      </c>
      <c r="E135" s="1" t="s">
        <v>20</v>
      </c>
      <c r="F135" s="1" t="s">
        <v>22</v>
      </c>
      <c r="G135" s="1">
        <v>2</v>
      </c>
    </row>
    <row r="136" spans="1:7" x14ac:dyDescent="0.25">
      <c r="A136" s="1">
        <v>135</v>
      </c>
      <c r="B136" s="1" t="str">
        <f t="shared" si="0"/>
        <v>M/P_2*</v>
      </c>
      <c r="C136" s="1">
        <v>98</v>
      </c>
      <c r="D136" s="1" t="s">
        <v>23</v>
      </c>
      <c r="E136" s="1" t="s">
        <v>20</v>
      </c>
      <c r="F136" s="1" t="s">
        <v>22</v>
      </c>
      <c r="G136" s="1">
        <v>3</v>
      </c>
    </row>
    <row r="137" spans="1:7" x14ac:dyDescent="0.25">
      <c r="A137" s="1">
        <v>136</v>
      </c>
      <c r="B137" s="1" t="str">
        <f t="shared" si="0"/>
        <v>M/P_2*</v>
      </c>
      <c r="C137" s="1">
        <v>78</v>
      </c>
      <c r="D137" s="1" t="s">
        <v>23</v>
      </c>
      <c r="E137" s="1" t="s">
        <v>20</v>
      </c>
      <c r="F137" s="1" t="s">
        <v>22</v>
      </c>
      <c r="G137" s="1">
        <v>4</v>
      </c>
    </row>
    <row r="138" spans="1:7" x14ac:dyDescent="0.25">
      <c r="A138" s="1">
        <v>137</v>
      </c>
      <c r="B138" s="1" t="str">
        <f t="shared" si="0"/>
        <v>M/P_2*</v>
      </c>
      <c r="C138" s="1">
        <v>95</v>
      </c>
      <c r="D138" s="1" t="s">
        <v>23</v>
      </c>
      <c r="E138" s="1" t="s">
        <v>20</v>
      </c>
      <c r="F138" s="1" t="s">
        <v>22</v>
      </c>
      <c r="G138" s="1">
        <v>5</v>
      </c>
    </row>
    <row r="139" spans="1:7" x14ac:dyDescent="0.25">
      <c r="A139" s="1">
        <v>138</v>
      </c>
      <c r="B139" s="1" t="str">
        <f t="shared" si="0"/>
        <v>M/P_2*</v>
      </c>
      <c r="C139" s="1">
        <v>93</v>
      </c>
      <c r="D139" s="1" t="s">
        <v>23</v>
      </c>
      <c r="E139" s="1" t="s">
        <v>20</v>
      </c>
      <c r="F139" s="1" t="s">
        <v>22</v>
      </c>
      <c r="G139" s="1">
        <v>6</v>
      </c>
    </row>
    <row r="140" spans="1:7" x14ac:dyDescent="0.25">
      <c r="A140" s="1">
        <v>139</v>
      </c>
      <c r="B140" s="1" t="str">
        <f t="shared" si="0"/>
        <v>M/P_2*</v>
      </c>
      <c r="C140" s="1">
        <v>52</v>
      </c>
      <c r="D140" s="1" t="s">
        <v>23</v>
      </c>
      <c r="E140" s="1" t="s">
        <v>20</v>
      </c>
      <c r="F140" s="1" t="s">
        <v>22</v>
      </c>
      <c r="G140" s="1">
        <v>7</v>
      </c>
    </row>
    <row r="141" spans="1:7" x14ac:dyDescent="0.25">
      <c r="A141" s="1">
        <v>140</v>
      </c>
      <c r="B141" s="1" t="str">
        <f t="shared" si="0"/>
        <v>M/P_2*</v>
      </c>
      <c r="C141" s="1">
        <v>72</v>
      </c>
      <c r="D141" s="1" t="s">
        <v>23</v>
      </c>
      <c r="E141" s="1" t="s">
        <v>20</v>
      </c>
      <c r="F141" s="1" t="s">
        <v>22</v>
      </c>
      <c r="G141" s="1">
        <v>8</v>
      </c>
    </row>
    <row r="142" spans="1:7" x14ac:dyDescent="0.25">
      <c r="A142" s="1">
        <v>141</v>
      </c>
      <c r="B142" s="1" t="str">
        <f t="shared" si="0"/>
        <v>M/P_2*</v>
      </c>
      <c r="C142" s="1">
        <v>91</v>
      </c>
      <c r="D142" s="1" t="s">
        <v>23</v>
      </c>
      <c r="E142" s="1" t="s">
        <v>20</v>
      </c>
      <c r="F142" s="1" t="s">
        <v>22</v>
      </c>
      <c r="G142" s="1">
        <v>9</v>
      </c>
    </row>
    <row r="143" spans="1:7" x14ac:dyDescent="0.25">
      <c r="A143" s="1">
        <v>142</v>
      </c>
      <c r="B143" s="1" t="str">
        <f t="shared" si="0"/>
        <v>M/P_2*</v>
      </c>
      <c r="C143" s="1">
        <v>92</v>
      </c>
      <c r="D143" s="1" t="s">
        <v>23</v>
      </c>
      <c r="E143" s="1" t="s">
        <v>20</v>
      </c>
      <c r="F143" s="1" t="s">
        <v>22</v>
      </c>
      <c r="G143" s="1">
        <v>10</v>
      </c>
    </row>
    <row r="144" spans="1:7" x14ac:dyDescent="0.25">
      <c r="A144" s="1">
        <v>143</v>
      </c>
      <c r="B144" s="1" t="str">
        <f t="shared" si="0"/>
        <v>M/P_2*</v>
      </c>
      <c r="C144" s="1">
        <v>83</v>
      </c>
      <c r="D144" s="1" t="s">
        <v>23</v>
      </c>
      <c r="E144" s="1" t="s">
        <v>20</v>
      </c>
      <c r="F144" s="1" t="s">
        <v>22</v>
      </c>
      <c r="G144" s="1">
        <v>11</v>
      </c>
    </row>
    <row r="145" spans="1:7" x14ac:dyDescent="0.25">
      <c r="A145" s="1">
        <v>144</v>
      </c>
      <c r="B145" s="1" t="str">
        <f t="shared" si="0"/>
        <v>M/P_2*</v>
      </c>
      <c r="C145" s="1">
        <v>53</v>
      </c>
      <c r="D145" s="1" t="s">
        <v>23</v>
      </c>
      <c r="E145" s="1" t="s">
        <v>20</v>
      </c>
      <c r="F145" s="1" t="s">
        <v>22</v>
      </c>
      <c r="G145" s="1">
        <v>12</v>
      </c>
    </row>
    <row r="146" spans="1:7" x14ac:dyDescent="0.25">
      <c r="A146" s="1">
        <v>145</v>
      </c>
      <c r="B146" s="1" t="str">
        <f t="shared" si="0"/>
        <v>M/P_3*</v>
      </c>
      <c r="C146" s="1">
        <v>57</v>
      </c>
      <c r="D146" s="1" t="s">
        <v>23</v>
      </c>
      <c r="E146" s="1" t="s">
        <v>20</v>
      </c>
      <c r="F146" s="1" t="s">
        <v>22</v>
      </c>
      <c r="G146" s="1">
        <v>1</v>
      </c>
    </row>
    <row r="147" spans="1:7" x14ac:dyDescent="0.25">
      <c r="A147" s="1">
        <v>146</v>
      </c>
      <c r="B147" s="1" t="str">
        <f t="shared" si="0"/>
        <v>M/P_3*</v>
      </c>
      <c r="C147" s="1">
        <v>51</v>
      </c>
      <c r="D147" s="1" t="s">
        <v>23</v>
      </c>
      <c r="E147" s="1" t="s">
        <v>20</v>
      </c>
      <c r="F147" s="1" t="s">
        <v>22</v>
      </c>
      <c r="G147" s="1">
        <v>2</v>
      </c>
    </row>
    <row r="148" spans="1:7" x14ac:dyDescent="0.25">
      <c r="A148" s="1">
        <v>147</v>
      </c>
      <c r="B148" s="1" t="str">
        <f t="shared" si="0"/>
        <v>M/P_3*</v>
      </c>
      <c r="C148" s="1">
        <v>97</v>
      </c>
      <c r="D148" s="1" t="s">
        <v>23</v>
      </c>
      <c r="E148" s="1" t="s">
        <v>20</v>
      </c>
      <c r="F148" s="1" t="s">
        <v>22</v>
      </c>
      <c r="G148" s="1">
        <v>3</v>
      </c>
    </row>
    <row r="149" spans="1:7" x14ac:dyDescent="0.25">
      <c r="A149" s="1">
        <v>148</v>
      </c>
      <c r="B149" s="1" t="str">
        <f t="shared" si="0"/>
        <v>M/P_3*</v>
      </c>
      <c r="C149" s="1">
        <v>78</v>
      </c>
      <c r="D149" s="1" t="s">
        <v>23</v>
      </c>
      <c r="E149" s="1" t="s">
        <v>20</v>
      </c>
      <c r="F149" s="1" t="s">
        <v>22</v>
      </c>
      <c r="G149" s="1">
        <v>4</v>
      </c>
    </row>
    <row r="150" spans="1:7" x14ac:dyDescent="0.25">
      <c r="A150" s="1">
        <v>149</v>
      </c>
      <c r="B150" s="1" t="str">
        <f t="shared" si="0"/>
        <v>M/P_3*</v>
      </c>
      <c r="C150" s="1">
        <v>69</v>
      </c>
      <c r="D150" s="1" t="s">
        <v>23</v>
      </c>
      <c r="E150" s="1" t="s">
        <v>20</v>
      </c>
      <c r="F150" s="1" t="s">
        <v>22</v>
      </c>
      <c r="G150" s="1">
        <v>5</v>
      </c>
    </row>
    <row r="151" spans="1:7" x14ac:dyDescent="0.25">
      <c r="A151" s="1">
        <v>150</v>
      </c>
      <c r="B151" s="1" t="str">
        <f t="shared" si="0"/>
        <v>M/P_3*</v>
      </c>
      <c r="C151" s="1">
        <v>62</v>
      </c>
      <c r="D151" s="1" t="s">
        <v>23</v>
      </c>
      <c r="E151" s="1" t="s">
        <v>20</v>
      </c>
      <c r="F151" s="1" t="s">
        <v>22</v>
      </c>
      <c r="G151" s="1">
        <v>6</v>
      </c>
    </row>
    <row r="152" spans="1:7" x14ac:dyDescent="0.25">
      <c r="A152" s="1">
        <v>151</v>
      </c>
      <c r="B152" s="1" t="str">
        <f t="shared" si="0"/>
        <v>M/P_3*</v>
      </c>
      <c r="C152" s="1">
        <v>95</v>
      </c>
      <c r="D152" s="1" t="s">
        <v>23</v>
      </c>
      <c r="E152" s="1" t="s">
        <v>20</v>
      </c>
      <c r="F152" s="1" t="s">
        <v>22</v>
      </c>
      <c r="G152" s="1">
        <v>7</v>
      </c>
    </row>
    <row r="153" spans="1:7" x14ac:dyDescent="0.25">
      <c r="A153" s="1">
        <v>152</v>
      </c>
      <c r="B153" s="1" t="str">
        <f t="shared" si="0"/>
        <v>M/P_3*</v>
      </c>
      <c r="C153" s="1">
        <v>76</v>
      </c>
      <c r="D153" s="1" t="s">
        <v>23</v>
      </c>
      <c r="E153" s="1" t="s">
        <v>20</v>
      </c>
      <c r="F153" s="1" t="s">
        <v>22</v>
      </c>
      <c r="G153" s="1">
        <v>8</v>
      </c>
    </row>
    <row r="154" spans="1:7" x14ac:dyDescent="0.25">
      <c r="A154" s="1">
        <v>153</v>
      </c>
      <c r="B154" s="1" t="str">
        <f t="shared" si="0"/>
        <v>M/P_3*</v>
      </c>
      <c r="C154" s="1">
        <v>91</v>
      </c>
      <c r="D154" s="1" t="s">
        <v>23</v>
      </c>
      <c r="E154" s="1" t="s">
        <v>20</v>
      </c>
      <c r="F154" s="1" t="s">
        <v>22</v>
      </c>
      <c r="G154" s="1">
        <v>9</v>
      </c>
    </row>
    <row r="155" spans="1:7" x14ac:dyDescent="0.25">
      <c r="A155" s="1">
        <v>154</v>
      </c>
      <c r="B155" s="1" t="str">
        <f t="shared" si="0"/>
        <v>M/P_3*</v>
      </c>
      <c r="C155" s="1">
        <v>51</v>
      </c>
      <c r="D155" s="1" t="s">
        <v>23</v>
      </c>
      <c r="E155" s="1" t="s">
        <v>20</v>
      </c>
      <c r="F155" s="1" t="s">
        <v>22</v>
      </c>
      <c r="G155" s="1">
        <v>10</v>
      </c>
    </row>
    <row r="156" spans="1:7" x14ac:dyDescent="0.25">
      <c r="A156" s="1">
        <v>155</v>
      </c>
      <c r="B156" s="1" t="str">
        <f t="shared" si="0"/>
        <v>M/P_3*</v>
      </c>
      <c r="C156" s="1">
        <v>77</v>
      </c>
      <c r="D156" s="1" t="s">
        <v>23</v>
      </c>
      <c r="E156" s="1" t="s">
        <v>20</v>
      </c>
      <c r="F156" s="1" t="s">
        <v>22</v>
      </c>
      <c r="G156" s="1">
        <v>11</v>
      </c>
    </row>
    <row r="157" spans="1:7" x14ac:dyDescent="0.25">
      <c r="A157" s="1">
        <v>156</v>
      </c>
      <c r="B157" s="1" t="str">
        <f t="shared" si="0"/>
        <v>M/P_3*</v>
      </c>
      <c r="C157" s="1">
        <v>79</v>
      </c>
      <c r="D157" s="1" t="s">
        <v>23</v>
      </c>
      <c r="E157" s="1" t="s">
        <v>20</v>
      </c>
      <c r="F157" s="1" t="s">
        <v>22</v>
      </c>
      <c r="G157" s="1">
        <v>12</v>
      </c>
    </row>
    <row r="158" spans="1:7" x14ac:dyDescent="0.25">
      <c r="A158" s="1">
        <v>157</v>
      </c>
      <c r="B158" s="1" t="str">
        <f t="shared" si="0"/>
        <v>M/P_4*</v>
      </c>
      <c r="C158" s="1">
        <v>81</v>
      </c>
      <c r="D158" s="1" t="s">
        <v>23</v>
      </c>
      <c r="E158" s="1" t="s">
        <v>20</v>
      </c>
      <c r="F158" s="1" t="s">
        <v>22</v>
      </c>
      <c r="G158" s="1">
        <v>1</v>
      </c>
    </row>
    <row r="159" spans="1:7" x14ac:dyDescent="0.25">
      <c r="A159" s="1">
        <v>158</v>
      </c>
      <c r="B159" s="1" t="str">
        <f t="shared" si="0"/>
        <v>M/P_4*</v>
      </c>
      <c r="C159" s="1">
        <v>76</v>
      </c>
      <c r="D159" s="1" t="s">
        <v>23</v>
      </c>
      <c r="E159" s="1" t="s">
        <v>20</v>
      </c>
      <c r="F159" s="1" t="s">
        <v>22</v>
      </c>
      <c r="G159" s="1">
        <v>2</v>
      </c>
    </row>
    <row r="160" spans="1:7" x14ac:dyDescent="0.25">
      <c r="A160" s="1">
        <v>159</v>
      </c>
      <c r="B160" s="1" t="str">
        <f t="shared" si="0"/>
        <v>M/P_4*</v>
      </c>
      <c r="C160" s="1">
        <v>98</v>
      </c>
      <c r="D160" s="1" t="s">
        <v>23</v>
      </c>
      <c r="E160" s="1" t="s">
        <v>20</v>
      </c>
      <c r="F160" s="1" t="s">
        <v>22</v>
      </c>
      <c r="G160" s="1">
        <v>3</v>
      </c>
    </row>
    <row r="161" spans="1:7" x14ac:dyDescent="0.25">
      <c r="A161" s="1">
        <v>160</v>
      </c>
      <c r="B161" s="1" t="str">
        <f t="shared" si="0"/>
        <v>M/P_4*</v>
      </c>
      <c r="C161" s="1">
        <v>67</v>
      </c>
      <c r="D161" s="1" t="s">
        <v>23</v>
      </c>
      <c r="E161" s="1" t="s">
        <v>20</v>
      </c>
      <c r="F161" s="1" t="s">
        <v>22</v>
      </c>
      <c r="G161" s="1">
        <v>4</v>
      </c>
    </row>
    <row r="162" spans="1:7" x14ac:dyDescent="0.25">
      <c r="A162" s="1">
        <v>161</v>
      </c>
      <c r="B162" s="1" t="str">
        <f t="shared" si="0"/>
        <v>M/P_4*</v>
      </c>
      <c r="C162" s="1">
        <v>68</v>
      </c>
      <c r="D162" s="1" t="s">
        <v>23</v>
      </c>
      <c r="E162" s="1" t="s">
        <v>20</v>
      </c>
      <c r="F162" s="1" t="s">
        <v>22</v>
      </c>
      <c r="G162" s="1">
        <v>5</v>
      </c>
    </row>
    <row r="163" spans="1:7" x14ac:dyDescent="0.25">
      <c r="A163" s="1">
        <v>162</v>
      </c>
      <c r="B163" s="1" t="str">
        <f t="shared" si="0"/>
        <v>M/P_4*</v>
      </c>
      <c r="C163" s="1">
        <v>56</v>
      </c>
      <c r="D163" s="1" t="s">
        <v>23</v>
      </c>
      <c r="E163" s="1" t="s">
        <v>20</v>
      </c>
      <c r="F163" s="1" t="s">
        <v>22</v>
      </c>
      <c r="G163" s="1">
        <v>6</v>
      </c>
    </row>
    <row r="164" spans="1:7" x14ac:dyDescent="0.25">
      <c r="A164" s="1">
        <v>163</v>
      </c>
      <c r="B164" s="1" t="str">
        <f t="shared" si="0"/>
        <v>M/P_4*</v>
      </c>
      <c r="C164" s="1">
        <v>51</v>
      </c>
      <c r="D164" s="1" t="s">
        <v>23</v>
      </c>
      <c r="E164" s="1" t="s">
        <v>20</v>
      </c>
      <c r="F164" s="1" t="s">
        <v>22</v>
      </c>
      <c r="G164" s="1">
        <v>7</v>
      </c>
    </row>
    <row r="165" spans="1:7" x14ac:dyDescent="0.25">
      <c r="A165" s="1">
        <v>164</v>
      </c>
      <c r="B165" s="1" t="str">
        <f t="shared" si="0"/>
        <v>M/P_4*</v>
      </c>
      <c r="C165" s="1">
        <v>89</v>
      </c>
      <c r="D165" s="1" t="s">
        <v>23</v>
      </c>
      <c r="E165" s="1" t="s">
        <v>20</v>
      </c>
      <c r="F165" s="1" t="s">
        <v>22</v>
      </c>
      <c r="G165" s="1">
        <v>8</v>
      </c>
    </row>
    <row r="166" spans="1:7" x14ac:dyDescent="0.25">
      <c r="A166" s="1">
        <v>165</v>
      </c>
      <c r="B166" s="1" t="str">
        <f t="shared" si="0"/>
        <v>M/P_4*</v>
      </c>
      <c r="C166" s="1">
        <v>77</v>
      </c>
      <c r="D166" s="1" t="s">
        <v>23</v>
      </c>
      <c r="E166" s="1" t="s">
        <v>20</v>
      </c>
      <c r="F166" s="1" t="s">
        <v>22</v>
      </c>
      <c r="G166" s="1">
        <v>9</v>
      </c>
    </row>
    <row r="167" spans="1:7" x14ac:dyDescent="0.25">
      <c r="A167" s="1">
        <v>166</v>
      </c>
      <c r="B167" s="1" t="str">
        <f t="shared" si="0"/>
        <v>M/P_4*</v>
      </c>
      <c r="C167" s="1">
        <v>51</v>
      </c>
      <c r="D167" s="1" t="s">
        <v>23</v>
      </c>
      <c r="E167" s="1" t="s">
        <v>20</v>
      </c>
      <c r="F167" s="1" t="s">
        <v>22</v>
      </c>
      <c r="G167" s="1">
        <v>10</v>
      </c>
    </row>
    <row r="168" spans="1:7" x14ac:dyDescent="0.25">
      <c r="A168" s="1">
        <v>167</v>
      </c>
      <c r="B168" s="1" t="str">
        <f t="shared" si="0"/>
        <v>M/P_4*</v>
      </c>
      <c r="C168" s="1">
        <v>84</v>
      </c>
      <c r="D168" s="1" t="s">
        <v>23</v>
      </c>
      <c r="E168" s="1" t="s">
        <v>20</v>
      </c>
      <c r="F168" s="1" t="s">
        <v>22</v>
      </c>
      <c r="G168" s="1">
        <v>11</v>
      </c>
    </row>
    <row r="169" spans="1:7" x14ac:dyDescent="0.25">
      <c r="A169" s="1">
        <v>168</v>
      </c>
      <c r="B169" s="1" t="str">
        <f t="shared" si="0"/>
        <v>M/P_4*</v>
      </c>
      <c r="C169" s="1">
        <v>50</v>
      </c>
      <c r="D169" s="1" t="s">
        <v>23</v>
      </c>
      <c r="E169" s="1" t="s">
        <v>20</v>
      </c>
      <c r="F169" s="1" t="s">
        <v>22</v>
      </c>
      <c r="G169" s="1">
        <v>12</v>
      </c>
    </row>
    <row r="170" spans="1:7" x14ac:dyDescent="0.25">
      <c r="A170" s="1">
        <v>169</v>
      </c>
      <c r="B170" s="1" t="str">
        <f t="shared" si="0"/>
        <v>M/P_5*</v>
      </c>
      <c r="C170" s="1">
        <v>70</v>
      </c>
      <c r="D170" s="1" t="s">
        <v>23</v>
      </c>
      <c r="E170" s="1" t="s">
        <v>20</v>
      </c>
      <c r="F170" s="1" t="s">
        <v>22</v>
      </c>
      <c r="G170" s="1">
        <v>1</v>
      </c>
    </row>
    <row r="171" spans="1:7" x14ac:dyDescent="0.25">
      <c r="A171" s="1">
        <v>170</v>
      </c>
      <c r="B171" s="1" t="str">
        <f t="shared" si="0"/>
        <v>M/P_5*</v>
      </c>
      <c r="C171" s="1">
        <v>72</v>
      </c>
      <c r="D171" s="1" t="s">
        <v>23</v>
      </c>
      <c r="E171" s="1" t="s">
        <v>20</v>
      </c>
      <c r="F171" s="1" t="s">
        <v>22</v>
      </c>
      <c r="G171" s="1">
        <v>2</v>
      </c>
    </row>
    <row r="172" spans="1:7" x14ac:dyDescent="0.25">
      <c r="A172" s="1">
        <v>171</v>
      </c>
      <c r="B172" s="1" t="str">
        <f t="shared" si="0"/>
        <v>M/P_5*</v>
      </c>
      <c r="C172" s="1">
        <v>93</v>
      </c>
      <c r="D172" s="1" t="s">
        <v>23</v>
      </c>
      <c r="E172" s="1" t="s">
        <v>20</v>
      </c>
      <c r="F172" s="1" t="s">
        <v>22</v>
      </c>
      <c r="G172" s="1">
        <v>3</v>
      </c>
    </row>
    <row r="173" spans="1:7" x14ac:dyDescent="0.25">
      <c r="A173" s="1">
        <v>172</v>
      </c>
      <c r="B173" s="1" t="str">
        <f t="shared" si="0"/>
        <v>M/P_5*</v>
      </c>
      <c r="C173" s="1">
        <v>84</v>
      </c>
      <c r="D173" s="1" t="s">
        <v>23</v>
      </c>
      <c r="E173" s="1" t="s">
        <v>20</v>
      </c>
      <c r="F173" s="1" t="s">
        <v>22</v>
      </c>
      <c r="G173" s="1">
        <v>4</v>
      </c>
    </row>
    <row r="174" spans="1:7" x14ac:dyDescent="0.25">
      <c r="A174" s="1">
        <v>173</v>
      </c>
      <c r="B174" s="1" t="str">
        <f t="shared" si="0"/>
        <v>M/P_5*</v>
      </c>
      <c r="C174" s="1">
        <v>79</v>
      </c>
      <c r="D174" s="1" t="s">
        <v>23</v>
      </c>
      <c r="E174" s="1" t="s">
        <v>20</v>
      </c>
      <c r="F174" s="1" t="s">
        <v>22</v>
      </c>
      <c r="G174" s="1">
        <v>5</v>
      </c>
    </row>
    <row r="175" spans="1:7" x14ac:dyDescent="0.25">
      <c r="A175" s="1">
        <v>174</v>
      </c>
      <c r="B175" s="1" t="str">
        <f t="shared" si="0"/>
        <v>M/P_5*</v>
      </c>
      <c r="C175" s="1">
        <v>76</v>
      </c>
      <c r="D175" s="1" t="s">
        <v>23</v>
      </c>
      <c r="E175" s="1" t="s">
        <v>20</v>
      </c>
      <c r="F175" s="1" t="s">
        <v>22</v>
      </c>
      <c r="G175" s="1">
        <v>6</v>
      </c>
    </row>
    <row r="176" spans="1:7" x14ac:dyDescent="0.25">
      <c r="A176" s="1">
        <v>175</v>
      </c>
      <c r="B176" s="1" t="str">
        <f t="shared" si="0"/>
        <v>M/P_5*</v>
      </c>
      <c r="C176" s="1">
        <v>67</v>
      </c>
      <c r="D176" s="1" t="s">
        <v>23</v>
      </c>
      <c r="E176" s="1" t="s">
        <v>20</v>
      </c>
      <c r="F176" s="1" t="s">
        <v>22</v>
      </c>
      <c r="G176" s="1">
        <v>7</v>
      </c>
    </row>
    <row r="177" spans="1:7" x14ac:dyDescent="0.25">
      <c r="A177" s="1">
        <v>176</v>
      </c>
      <c r="B177" s="1" t="str">
        <f t="shared" si="0"/>
        <v>M/P_5*</v>
      </c>
      <c r="C177" s="1">
        <v>69</v>
      </c>
      <c r="D177" s="1" t="s">
        <v>23</v>
      </c>
      <c r="E177" s="1" t="s">
        <v>20</v>
      </c>
      <c r="F177" s="1" t="s">
        <v>22</v>
      </c>
      <c r="G177" s="1">
        <v>8</v>
      </c>
    </row>
    <row r="178" spans="1:7" x14ac:dyDescent="0.25">
      <c r="A178" s="1">
        <v>177</v>
      </c>
      <c r="B178" s="1" t="str">
        <f t="shared" si="0"/>
        <v>M/P_5*</v>
      </c>
      <c r="C178" s="1">
        <v>69</v>
      </c>
      <c r="D178" s="1" t="s">
        <v>23</v>
      </c>
      <c r="E178" s="1" t="s">
        <v>20</v>
      </c>
      <c r="F178" s="1" t="s">
        <v>22</v>
      </c>
      <c r="G178" s="1">
        <v>9</v>
      </c>
    </row>
    <row r="179" spans="1:7" x14ac:dyDescent="0.25">
      <c r="A179" s="1">
        <v>178</v>
      </c>
      <c r="B179" s="1" t="str">
        <f t="shared" si="0"/>
        <v>M/P_5*</v>
      </c>
      <c r="C179" s="1">
        <v>51</v>
      </c>
      <c r="D179" s="1" t="s">
        <v>23</v>
      </c>
      <c r="E179" s="1" t="s">
        <v>20</v>
      </c>
      <c r="F179" s="1" t="s">
        <v>22</v>
      </c>
      <c r="G179" s="1">
        <v>10</v>
      </c>
    </row>
    <row r="180" spans="1:7" x14ac:dyDescent="0.25">
      <c r="A180" s="1">
        <v>179</v>
      </c>
      <c r="B180" s="1" t="str">
        <f t="shared" si="0"/>
        <v>M/P_5*</v>
      </c>
      <c r="C180" s="1">
        <v>64</v>
      </c>
      <c r="D180" s="1" t="s">
        <v>23</v>
      </c>
      <c r="E180" s="1" t="s">
        <v>20</v>
      </c>
      <c r="F180" s="1" t="s">
        <v>22</v>
      </c>
      <c r="G180" s="1">
        <v>11</v>
      </c>
    </row>
    <row r="181" spans="1:7" x14ac:dyDescent="0.25">
      <c r="A181" s="1">
        <v>180</v>
      </c>
      <c r="B181" s="1" t="str">
        <f t="shared" si="0"/>
        <v>M/P_5*</v>
      </c>
      <c r="C181" s="1">
        <v>52</v>
      </c>
      <c r="D181" s="1" t="s">
        <v>23</v>
      </c>
      <c r="E181" s="1" t="s">
        <v>20</v>
      </c>
      <c r="F181" s="1" t="s">
        <v>22</v>
      </c>
      <c r="G181" s="1">
        <v>12</v>
      </c>
    </row>
    <row r="182" spans="1:7" x14ac:dyDescent="0.25">
      <c r="A182" s="1">
        <v>181</v>
      </c>
      <c r="B182" s="1" t="str">
        <f t="shared" si="0"/>
        <v>M/P_6*</v>
      </c>
      <c r="C182" s="1">
        <v>53</v>
      </c>
      <c r="D182" s="1" t="s">
        <v>23</v>
      </c>
      <c r="E182" s="1" t="s">
        <v>20</v>
      </c>
      <c r="F182" s="1" t="s">
        <v>22</v>
      </c>
      <c r="G182" s="1">
        <v>1</v>
      </c>
    </row>
    <row r="183" spans="1:7" x14ac:dyDescent="0.25">
      <c r="A183" s="1">
        <v>182</v>
      </c>
      <c r="B183" s="1" t="str">
        <f t="shared" si="0"/>
        <v>M/P_6*</v>
      </c>
      <c r="C183" s="1">
        <v>81</v>
      </c>
      <c r="D183" s="1" t="s">
        <v>23</v>
      </c>
      <c r="E183" s="1" t="s">
        <v>20</v>
      </c>
      <c r="F183" s="1" t="s">
        <v>22</v>
      </c>
      <c r="G183" s="1">
        <v>2</v>
      </c>
    </row>
    <row r="184" spans="1:7" x14ac:dyDescent="0.25">
      <c r="A184" s="1">
        <v>183</v>
      </c>
      <c r="B184" s="1" t="str">
        <f t="shared" si="0"/>
        <v>M/P_6*</v>
      </c>
      <c r="C184" s="1">
        <v>81</v>
      </c>
      <c r="D184" s="1" t="s">
        <v>23</v>
      </c>
      <c r="E184" s="1" t="s">
        <v>20</v>
      </c>
      <c r="F184" s="1" t="s">
        <v>22</v>
      </c>
      <c r="G184" s="1">
        <v>3</v>
      </c>
    </row>
    <row r="185" spans="1:7" x14ac:dyDescent="0.25">
      <c r="A185" s="1">
        <v>184</v>
      </c>
      <c r="B185" s="1" t="str">
        <f t="shared" si="0"/>
        <v>M/P_6*</v>
      </c>
      <c r="C185" s="1">
        <v>76</v>
      </c>
      <c r="D185" s="1" t="s">
        <v>23</v>
      </c>
      <c r="E185" s="1" t="s">
        <v>20</v>
      </c>
      <c r="F185" s="1" t="s">
        <v>22</v>
      </c>
      <c r="G185" s="1">
        <v>4</v>
      </c>
    </row>
    <row r="186" spans="1:7" x14ac:dyDescent="0.25">
      <c r="A186" s="1">
        <v>185</v>
      </c>
      <c r="B186" s="1" t="str">
        <f t="shared" si="0"/>
        <v>M/P_6*</v>
      </c>
      <c r="C186" s="1">
        <v>99</v>
      </c>
      <c r="D186" s="1" t="s">
        <v>23</v>
      </c>
      <c r="E186" s="1" t="s">
        <v>20</v>
      </c>
      <c r="F186" s="1" t="s">
        <v>22</v>
      </c>
      <c r="G186" s="1">
        <v>5</v>
      </c>
    </row>
    <row r="187" spans="1:7" x14ac:dyDescent="0.25">
      <c r="A187" s="1">
        <v>186</v>
      </c>
      <c r="B187" s="1" t="str">
        <f t="shared" ref="B187:B241" si="1">B67&amp;"*"</f>
        <v>M/P_6*</v>
      </c>
      <c r="C187" s="1">
        <v>74</v>
      </c>
      <c r="D187" s="1" t="s">
        <v>23</v>
      </c>
      <c r="E187" s="1" t="s">
        <v>20</v>
      </c>
      <c r="F187" s="1" t="s">
        <v>22</v>
      </c>
      <c r="G187" s="1">
        <v>6</v>
      </c>
    </row>
    <row r="188" spans="1:7" x14ac:dyDescent="0.25">
      <c r="A188" s="1">
        <v>187</v>
      </c>
      <c r="B188" s="1" t="str">
        <f t="shared" si="1"/>
        <v>M/P_6*</v>
      </c>
      <c r="C188" s="1">
        <v>81</v>
      </c>
      <c r="D188" s="1" t="s">
        <v>23</v>
      </c>
      <c r="E188" s="1" t="s">
        <v>20</v>
      </c>
      <c r="F188" s="1" t="s">
        <v>22</v>
      </c>
      <c r="G188" s="1">
        <v>7</v>
      </c>
    </row>
    <row r="189" spans="1:7" x14ac:dyDescent="0.25">
      <c r="A189" s="1">
        <v>188</v>
      </c>
      <c r="B189" s="1" t="str">
        <f t="shared" si="1"/>
        <v>M/P_6*</v>
      </c>
      <c r="C189" s="1">
        <v>83</v>
      </c>
      <c r="D189" s="1" t="s">
        <v>23</v>
      </c>
      <c r="E189" s="1" t="s">
        <v>20</v>
      </c>
      <c r="F189" s="1" t="s">
        <v>22</v>
      </c>
      <c r="G189" s="1">
        <v>8</v>
      </c>
    </row>
    <row r="190" spans="1:7" x14ac:dyDescent="0.25">
      <c r="A190" s="1">
        <v>189</v>
      </c>
      <c r="B190" s="1" t="str">
        <f t="shared" si="1"/>
        <v>M/P_6*</v>
      </c>
      <c r="C190" s="1">
        <v>92</v>
      </c>
      <c r="D190" s="1" t="s">
        <v>23</v>
      </c>
      <c r="E190" s="1" t="s">
        <v>20</v>
      </c>
      <c r="F190" s="1" t="s">
        <v>22</v>
      </c>
      <c r="G190" s="1">
        <v>9</v>
      </c>
    </row>
    <row r="191" spans="1:7" x14ac:dyDescent="0.25">
      <c r="A191" s="1">
        <v>190</v>
      </c>
      <c r="B191" s="1" t="str">
        <f t="shared" si="1"/>
        <v>M/P_6*</v>
      </c>
      <c r="C191" s="1">
        <v>90</v>
      </c>
      <c r="D191" s="1" t="s">
        <v>23</v>
      </c>
      <c r="E191" s="1" t="s">
        <v>20</v>
      </c>
      <c r="F191" s="1" t="s">
        <v>22</v>
      </c>
      <c r="G191" s="1">
        <v>10</v>
      </c>
    </row>
    <row r="192" spans="1:7" x14ac:dyDescent="0.25">
      <c r="A192" s="1">
        <v>191</v>
      </c>
      <c r="B192" s="1" t="str">
        <f t="shared" si="1"/>
        <v>M/P_6*</v>
      </c>
      <c r="C192" s="1">
        <v>80</v>
      </c>
      <c r="D192" s="1" t="s">
        <v>23</v>
      </c>
      <c r="E192" s="1" t="s">
        <v>20</v>
      </c>
      <c r="F192" s="1" t="s">
        <v>22</v>
      </c>
      <c r="G192" s="1">
        <v>11</v>
      </c>
    </row>
    <row r="193" spans="1:7" x14ac:dyDescent="0.25">
      <c r="A193" s="1">
        <v>192</v>
      </c>
      <c r="B193" s="1" t="str">
        <f t="shared" si="1"/>
        <v>M/P_6*</v>
      </c>
      <c r="C193" s="1">
        <v>51</v>
      </c>
      <c r="D193" s="1" t="s">
        <v>23</v>
      </c>
      <c r="E193" s="1" t="s">
        <v>20</v>
      </c>
      <c r="F193" s="1" t="s">
        <v>22</v>
      </c>
      <c r="G193" s="1">
        <v>12</v>
      </c>
    </row>
    <row r="194" spans="1:7" x14ac:dyDescent="0.25">
      <c r="A194" s="1">
        <v>193</v>
      </c>
      <c r="B194" s="1" t="str">
        <f t="shared" si="1"/>
        <v>M/P_7*</v>
      </c>
      <c r="C194" s="1">
        <v>84</v>
      </c>
      <c r="D194" s="1" t="s">
        <v>23</v>
      </c>
      <c r="E194" s="1" t="s">
        <v>20</v>
      </c>
      <c r="F194" s="1" t="s">
        <v>22</v>
      </c>
      <c r="G194" s="1">
        <v>1</v>
      </c>
    </row>
    <row r="195" spans="1:7" x14ac:dyDescent="0.25">
      <c r="A195" s="1">
        <v>194</v>
      </c>
      <c r="B195" s="1" t="str">
        <f t="shared" si="1"/>
        <v>M/P_7*</v>
      </c>
      <c r="C195" s="1">
        <v>95</v>
      </c>
      <c r="D195" s="1" t="s">
        <v>23</v>
      </c>
      <c r="E195" s="1" t="s">
        <v>20</v>
      </c>
      <c r="F195" s="1" t="s">
        <v>22</v>
      </c>
      <c r="G195" s="1">
        <v>2</v>
      </c>
    </row>
    <row r="196" spans="1:7" x14ac:dyDescent="0.25">
      <c r="A196" s="1">
        <v>195</v>
      </c>
      <c r="B196" s="1" t="str">
        <f t="shared" si="1"/>
        <v>M/P_7*</v>
      </c>
      <c r="C196" s="1">
        <v>98</v>
      </c>
      <c r="D196" s="1" t="s">
        <v>23</v>
      </c>
      <c r="E196" s="1" t="s">
        <v>20</v>
      </c>
      <c r="F196" s="1" t="s">
        <v>22</v>
      </c>
      <c r="G196" s="1">
        <v>3</v>
      </c>
    </row>
    <row r="197" spans="1:7" x14ac:dyDescent="0.25">
      <c r="A197" s="1">
        <v>196</v>
      </c>
      <c r="B197" s="1" t="str">
        <f t="shared" si="1"/>
        <v>M/P_7*</v>
      </c>
      <c r="C197" s="1">
        <v>94</v>
      </c>
      <c r="D197" s="1" t="s">
        <v>23</v>
      </c>
      <c r="E197" s="1" t="s">
        <v>20</v>
      </c>
      <c r="F197" s="1" t="s">
        <v>22</v>
      </c>
      <c r="G197" s="1">
        <v>4</v>
      </c>
    </row>
    <row r="198" spans="1:7" x14ac:dyDescent="0.25">
      <c r="A198" s="1">
        <v>197</v>
      </c>
      <c r="B198" s="1" t="str">
        <f t="shared" si="1"/>
        <v>M/P_7*</v>
      </c>
      <c r="C198" s="1">
        <v>93</v>
      </c>
      <c r="D198" s="1" t="s">
        <v>23</v>
      </c>
      <c r="E198" s="1" t="s">
        <v>20</v>
      </c>
      <c r="F198" s="1" t="s">
        <v>22</v>
      </c>
      <c r="G198" s="1">
        <v>5</v>
      </c>
    </row>
    <row r="199" spans="1:7" x14ac:dyDescent="0.25">
      <c r="A199" s="1">
        <v>198</v>
      </c>
      <c r="B199" s="1" t="str">
        <f t="shared" si="1"/>
        <v>M/P_7*</v>
      </c>
      <c r="C199" s="1">
        <v>86</v>
      </c>
      <c r="D199" s="1" t="s">
        <v>23</v>
      </c>
      <c r="E199" s="1" t="s">
        <v>20</v>
      </c>
      <c r="F199" s="1" t="s">
        <v>22</v>
      </c>
      <c r="G199" s="1">
        <v>6</v>
      </c>
    </row>
    <row r="200" spans="1:7" x14ac:dyDescent="0.25">
      <c r="A200" s="1">
        <v>199</v>
      </c>
      <c r="B200" s="1" t="str">
        <f t="shared" si="1"/>
        <v>M/P_7*</v>
      </c>
      <c r="C200" s="1">
        <v>67</v>
      </c>
      <c r="D200" s="1" t="s">
        <v>23</v>
      </c>
      <c r="E200" s="1" t="s">
        <v>20</v>
      </c>
      <c r="F200" s="1" t="s">
        <v>22</v>
      </c>
      <c r="G200" s="1">
        <v>7</v>
      </c>
    </row>
    <row r="201" spans="1:7" x14ac:dyDescent="0.25">
      <c r="A201" s="1">
        <v>200</v>
      </c>
      <c r="B201" s="1" t="str">
        <f t="shared" si="1"/>
        <v>M/P_7*</v>
      </c>
      <c r="C201" s="1">
        <v>54</v>
      </c>
      <c r="D201" s="1" t="s">
        <v>23</v>
      </c>
      <c r="E201" s="1" t="s">
        <v>20</v>
      </c>
      <c r="F201" s="1" t="s">
        <v>22</v>
      </c>
      <c r="G201" s="1">
        <v>8</v>
      </c>
    </row>
    <row r="202" spans="1:7" x14ac:dyDescent="0.25">
      <c r="A202" s="1">
        <v>201</v>
      </c>
      <c r="B202" s="1" t="str">
        <f t="shared" si="1"/>
        <v>M/P_7*</v>
      </c>
      <c r="C202" s="1">
        <v>86</v>
      </c>
      <c r="D202" s="1" t="s">
        <v>23</v>
      </c>
      <c r="E202" s="1" t="s">
        <v>20</v>
      </c>
      <c r="F202" s="1" t="s">
        <v>22</v>
      </c>
      <c r="G202" s="1">
        <v>9</v>
      </c>
    </row>
    <row r="203" spans="1:7" x14ac:dyDescent="0.25">
      <c r="A203" s="1">
        <v>202</v>
      </c>
      <c r="B203" s="1" t="str">
        <f t="shared" si="1"/>
        <v>M/P_7*</v>
      </c>
      <c r="C203" s="1">
        <v>87</v>
      </c>
      <c r="D203" s="1" t="s">
        <v>23</v>
      </c>
      <c r="E203" s="1" t="s">
        <v>20</v>
      </c>
      <c r="F203" s="1" t="s">
        <v>22</v>
      </c>
      <c r="G203" s="1">
        <v>10</v>
      </c>
    </row>
    <row r="204" spans="1:7" x14ac:dyDescent="0.25">
      <c r="A204" s="1">
        <v>203</v>
      </c>
      <c r="B204" s="1" t="str">
        <f t="shared" si="1"/>
        <v>M/P_7*</v>
      </c>
      <c r="C204" s="1">
        <v>84</v>
      </c>
      <c r="D204" s="1" t="s">
        <v>23</v>
      </c>
      <c r="E204" s="1" t="s">
        <v>20</v>
      </c>
      <c r="F204" s="1" t="s">
        <v>22</v>
      </c>
      <c r="G204" s="1">
        <v>11</v>
      </c>
    </row>
    <row r="205" spans="1:7" x14ac:dyDescent="0.25">
      <c r="A205" s="1">
        <v>204</v>
      </c>
      <c r="B205" s="1" t="str">
        <f t="shared" si="1"/>
        <v>M/P_7*</v>
      </c>
      <c r="C205" s="1">
        <v>53</v>
      </c>
      <c r="D205" s="1" t="s">
        <v>23</v>
      </c>
      <c r="E205" s="1" t="s">
        <v>20</v>
      </c>
      <c r="F205" s="1" t="s">
        <v>22</v>
      </c>
      <c r="G205" s="1">
        <v>12</v>
      </c>
    </row>
    <row r="206" spans="1:7" x14ac:dyDescent="0.25">
      <c r="A206" s="1">
        <v>205</v>
      </c>
      <c r="B206" s="1" t="str">
        <f t="shared" si="1"/>
        <v>M/P_8*</v>
      </c>
      <c r="C206" s="1">
        <v>56</v>
      </c>
      <c r="D206" s="1" t="s">
        <v>23</v>
      </c>
      <c r="E206" s="1" t="s">
        <v>20</v>
      </c>
      <c r="F206" s="1" t="s">
        <v>22</v>
      </c>
      <c r="G206" s="1">
        <v>1</v>
      </c>
    </row>
    <row r="207" spans="1:7" x14ac:dyDescent="0.25">
      <c r="A207" s="1">
        <v>206</v>
      </c>
      <c r="B207" s="1" t="str">
        <f t="shared" si="1"/>
        <v>M/P_8*</v>
      </c>
      <c r="C207" s="1">
        <v>65</v>
      </c>
      <c r="D207" s="1" t="s">
        <v>23</v>
      </c>
      <c r="E207" s="1" t="s">
        <v>20</v>
      </c>
      <c r="F207" s="1" t="s">
        <v>22</v>
      </c>
      <c r="G207" s="1">
        <v>2</v>
      </c>
    </row>
    <row r="208" spans="1:7" x14ac:dyDescent="0.25">
      <c r="A208" s="1">
        <v>207</v>
      </c>
      <c r="B208" s="1" t="str">
        <f t="shared" si="1"/>
        <v>M/P_8*</v>
      </c>
      <c r="C208" s="1">
        <v>58</v>
      </c>
      <c r="D208" s="1" t="s">
        <v>23</v>
      </c>
      <c r="E208" s="1" t="s">
        <v>20</v>
      </c>
      <c r="F208" s="1" t="s">
        <v>22</v>
      </c>
      <c r="G208" s="1">
        <v>3</v>
      </c>
    </row>
    <row r="209" spans="1:7" x14ac:dyDescent="0.25">
      <c r="A209" s="1">
        <v>208</v>
      </c>
      <c r="B209" s="1" t="str">
        <f t="shared" si="1"/>
        <v>M/P_8*</v>
      </c>
      <c r="C209" s="1">
        <v>90</v>
      </c>
      <c r="D209" s="1" t="s">
        <v>23</v>
      </c>
      <c r="E209" s="1" t="s">
        <v>20</v>
      </c>
      <c r="F209" s="1" t="s">
        <v>22</v>
      </c>
      <c r="G209" s="1">
        <v>4</v>
      </c>
    </row>
    <row r="210" spans="1:7" x14ac:dyDescent="0.25">
      <c r="A210" s="1">
        <v>209</v>
      </c>
      <c r="B210" s="1" t="str">
        <f t="shared" si="1"/>
        <v>M/P_8*</v>
      </c>
      <c r="C210" s="1">
        <v>53</v>
      </c>
      <c r="D210" s="1" t="s">
        <v>23</v>
      </c>
      <c r="E210" s="1" t="s">
        <v>20</v>
      </c>
      <c r="F210" s="1" t="s">
        <v>22</v>
      </c>
      <c r="G210" s="1">
        <v>5</v>
      </c>
    </row>
    <row r="211" spans="1:7" x14ac:dyDescent="0.25">
      <c r="A211" s="1">
        <v>210</v>
      </c>
      <c r="B211" s="1" t="str">
        <f t="shared" si="1"/>
        <v>M/P_8*</v>
      </c>
      <c r="C211" s="1">
        <v>74</v>
      </c>
      <c r="D211" s="1" t="s">
        <v>23</v>
      </c>
      <c r="E211" s="1" t="s">
        <v>20</v>
      </c>
      <c r="F211" s="1" t="s">
        <v>22</v>
      </c>
      <c r="G211" s="1">
        <v>6</v>
      </c>
    </row>
    <row r="212" spans="1:7" x14ac:dyDescent="0.25">
      <c r="A212" s="1">
        <v>211</v>
      </c>
      <c r="B212" s="1" t="str">
        <f t="shared" si="1"/>
        <v>M/P_8*</v>
      </c>
      <c r="C212" s="1">
        <v>77</v>
      </c>
      <c r="D212" s="1" t="s">
        <v>23</v>
      </c>
      <c r="E212" s="1" t="s">
        <v>20</v>
      </c>
      <c r="F212" s="1" t="s">
        <v>22</v>
      </c>
      <c r="G212" s="1">
        <v>7</v>
      </c>
    </row>
    <row r="213" spans="1:7" x14ac:dyDescent="0.25">
      <c r="A213" s="1">
        <v>212</v>
      </c>
      <c r="B213" s="1" t="str">
        <f t="shared" si="1"/>
        <v>M/P_8*</v>
      </c>
      <c r="C213" s="1">
        <v>65</v>
      </c>
      <c r="D213" s="1" t="s">
        <v>23</v>
      </c>
      <c r="E213" s="1" t="s">
        <v>20</v>
      </c>
      <c r="F213" s="1" t="s">
        <v>22</v>
      </c>
      <c r="G213" s="1">
        <v>8</v>
      </c>
    </row>
    <row r="214" spans="1:7" x14ac:dyDescent="0.25">
      <c r="A214" s="1">
        <v>213</v>
      </c>
      <c r="B214" s="1" t="str">
        <f t="shared" si="1"/>
        <v>M/P_8*</v>
      </c>
      <c r="C214" s="1">
        <v>87</v>
      </c>
      <c r="D214" s="1" t="s">
        <v>23</v>
      </c>
      <c r="E214" s="1" t="s">
        <v>20</v>
      </c>
      <c r="F214" s="1" t="s">
        <v>22</v>
      </c>
      <c r="G214" s="1">
        <v>9</v>
      </c>
    </row>
    <row r="215" spans="1:7" x14ac:dyDescent="0.25">
      <c r="A215" s="1">
        <v>214</v>
      </c>
      <c r="B215" s="1" t="str">
        <f t="shared" si="1"/>
        <v>M/P_8*</v>
      </c>
      <c r="C215" s="1">
        <v>94</v>
      </c>
      <c r="D215" s="1" t="s">
        <v>23</v>
      </c>
      <c r="E215" s="1" t="s">
        <v>20</v>
      </c>
      <c r="F215" s="1" t="s">
        <v>22</v>
      </c>
      <c r="G215" s="1">
        <v>10</v>
      </c>
    </row>
    <row r="216" spans="1:7" x14ac:dyDescent="0.25">
      <c r="A216" s="1">
        <v>215</v>
      </c>
      <c r="B216" s="1" t="str">
        <f t="shared" si="1"/>
        <v>M/P_8*</v>
      </c>
      <c r="C216" s="1">
        <v>71</v>
      </c>
      <c r="D216" s="1" t="s">
        <v>23</v>
      </c>
      <c r="E216" s="1" t="s">
        <v>20</v>
      </c>
      <c r="F216" s="1" t="s">
        <v>22</v>
      </c>
      <c r="G216" s="1">
        <v>11</v>
      </c>
    </row>
    <row r="217" spans="1:7" x14ac:dyDescent="0.25">
      <c r="A217" s="1">
        <v>216</v>
      </c>
      <c r="B217" s="1" t="str">
        <f t="shared" si="1"/>
        <v>M/P_8*</v>
      </c>
      <c r="C217" s="1">
        <v>84</v>
      </c>
      <c r="D217" s="1" t="s">
        <v>23</v>
      </c>
      <c r="E217" s="1" t="s">
        <v>20</v>
      </c>
      <c r="F217" s="1" t="s">
        <v>22</v>
      </c>
      <c r="G217" s="1">
        <v>12</v>
      </c>
    </row>
    <row r="218" spans="1:7" x14ac:dyDescent="0.25">
      <c r="A218" s="1">
        <v>217</v>
      </c>
      <c r="B218" s="1" t="str">
        <f t="shared" si="1"/>
        <v>M/P_9*</v>
      </c>
      <c r="C218" s="1">
        <v>58</v>
      </c>
      <c r="D218" s="1" t="s">
        <v>23</v>
      </c>
      <c r="E218" s="1" t="s">
        <v>20</v>
      </c>
      <c r="F218" s="1" t="s">
        <v>22</v>
      </c>
      <c r="G218" s="1">
        <v>1</v>
      </c>
    </row>
    <row r="219" spans="1:7" x14ac:dyDescent="0.25">
      <c r="A219" s="1">
        <v>218</v>
      </c>
      <c r="B219" s="1" t="str">
        <f t="shared" si="1"/>
        <v>M/P_9*</v>
      </c>
      <c r="C219" s="1">
        <v>83</v>
      </c>
      <c r="D219" s="1" t="s">
        <v>23</v>
      </c>
      <c r="E219" s="1" t="s">
        <v>20</v>
      </c>
      <c r="F219" s="1" t="s">
        <v>22</v>
      </c>
      <c r="G219" s="1">
        <v>2</v>
      </c>
    </row>
    <row r="220" spans="1:7" x14ac:dyDescent="0.25">
      <c r="A220" s="1">
        <v>219</v>
      </c>
      <c r="B220" s="1" t="str">
        <f t="shared" si="1"/>
        <v>M/P_9*</v>
      </c>
      <c r="C220" s="1">
        <v>77</v>
      </c>
      <c r="D220" s="1" t="s">
        <v>23</v>
      </c>
      <c r="E220" s="1" t="s">
        <v>20</v>
      </c>
      <c r="F220" s="1" t="s">
        <v>22</v>
      </c>
      <c r="G220" s="1">
        <v>3</v>
      </c>
    </row>
    <row r="221" spans="1:7" x14ac:dyDescent="0.25">
      <c r="A221" s="1">
        <v>220</v>
      </c>
      <c r="B221" s="1" t="str">
        <f t="shared" si="1"/>
        <v>M/P_9*</v>
      </c>
      <c r="C221" s="1">
        <v>99</v>
      </c>
      <c r="D221" s="1" t="s">
        <v>23</v>
      </c>
      <c r="E221" s="1" t="s">
        <v>20</v>
      </c>
      <c r="F221" s="1" t="s">
        <v>22</v>
      </c>
      <c r="G221" s="1">
        <v>4</v>
      </c>
    </row>
    <row r="222" spans="1:7" x14ac:dyDescent="0.25">
      <c r="A222" s="1">
        <v>221</v>
      </c>
      <c r="B222" s="1" t="str">
        <f t="shared" si="1"/>
        <v>M/P_9*</v>
      </c>
      <c r="C222" s="1">
        <v>84</v>
      </c>
      <c r="D222" s="1" t="s">
        <v>23</v>
      </c>
      <c r="E222" s="1" t="s">
        <v>20</v>
      </c>
      <c r="F222" s="1" t="s">
        <v>22</v>
      </c>
      <c r="G222" s="1">
        <v>5</v>
      </c>
    </row>
    <row r="223" spans="1:7" x14ac:dyDescent="0.25">
      <c r="A223" s="1">
        <v>222</v>
      </c>
      <c r="B223" s="1" t="str">
        <f t="shared" si="1"/>
        <v>M/P_9*</v>
      </c>
      <c r="C223" s="1">
        <v>55</v>
      </c>
      <c r="D223" s="1" t="s">
        <v>23</v>
      </c>
      <c r="E223" s="1" t="s">
        <v>20</v>
      </c>
      <c r="F223" s="1" t="s">
        <v>22</v>
      </c>
      <c r="G223" s="1">
        <v>6</v>
      </c>
    </row>
    <row r="224" spans="1:7" x14ac:dyDescent="0.25">
      <c r="A224" s="1">
        <v>223</v>
      </c>
      <c r="B224" s="1" t="str">
        <f t="shared" si="1"/>
        <v>M/P_9*</v>
      </c>
      <c r="C224" s="1">
        <v>57</v>
      </c>
      <c r="D224" s="1" t="s">
        <v>23</v>
      </c>
      <c r="E224" s="1" t="s">
        <v>20</v>
      </c>
      <c r="F224" s="1" t="s">
        <v>22</v>
      </c>
      <c r="G224" s="1">
        <v>7</v>
      </c>
    </row>
    <row r="225" spans="1:7" x14ac:dyDescent="0.25">
      <c r="A225" s="1">
        <v>224</v>
      </c>
      <c r="B225" s="1" t="str">
        <f t="shared" si="1"/>
        <v>M/P_9*</v>
      </c>
      <c r="C225" s="1">
        <v>50</v>
      </c>
      <c r="D225" s="1" t="s">
        <v>23</v>
      </c>
      <c r="E225" s="1" t="s">
        <v>20</v>
      </c>
      <c r="F225" s="1" t="s">
        <v>22</v>
      </c>
      <c r="G225" s="1">
        <v>8</v>
      </c>
    </row>
    <row r="226" spans="1:7" x14ac:dyDescent="0.25">
      <c r="A226" s="1">
        <v>225</v>
      </c>
      <c r="B226" s="1" t="str">
        <f t="shared" si="1"/>
        <v>M/P_9*</v>
      </c>
      <c r="C226" s="1">
        <v>77</v>
      </c>
      <c r="D226" s="1" t="s">
        <v>23</v>
      </c>
      <c r="E226" s="1" t="s">
        <v>20</v>
      </c>
      <c r="F226" s="1" t="s">
        <v>22</v>
      </c>
      <c r="G226" s="1">
        <v>9</v>
      </c>
    </row>
    <row r="227" spans="1:7" x14ac:dyDescent="0.25">
      <c r="A227" s="1">
        <v>226</v>
      </c>
      <c r="B227" s="1" t="str">
        <f t="shared" si="1"/>
        <v>M/P_9*</v>
      </c>
      <c r="C227" s="1">
        <v>86</v>
      </c>
      <c r="D227" s="1" t="s">
        <v>23</v>
      </c>
      <c r="E227" s="1" t="s">
        <v>20</v>
      </c>
      <c r="F227" s="1" t="s">
        <v>22</v>
      </c>
      <c r="G227" s="1">
        <v>10</v>
      </c>
    </row>
    <row r="228" spans="1:7" x14ac:dyDescent="0.25">
      <c r="A228" s="1">
        <v>227</v>
      </c>
      <c r="B228" s="1" t="str">
        <f t="shared" si="1"/>
        <v>M/P_9*</v>
      </c>
      <c r="C228" s="1">
        <v>86</v>
      </c>
      <c r="D228" s="1" t="s">
        <v>23</v>
      </c>
      <c r="E228" s="1" t="s">
        <v>20</v>
      </c>
      <c r="F228" s="1" t="s">
        <v>22</v>
      </c>
      <c r="G228" s="1">
        <v>11</v>
      </c>
    </row>
    <row r="229" spans="1:7" x14ac:dyDescent="0.25">
      <c r="A229" s="1">
        <v>228</v>
      </c>
      <c r="B229" s="1" t="str">
        <f t="shared" si="1"/>
        <v>M/P_9*</v>
      </c>
      <c r="C229" s="1">
        <v>51</v>
      </c>
      <c r="D229" s="1" t="s">
        <v>23</v>
      </c>
      <c r="E229" s="1" t="s">
        <v>20</v>
      </c>
      <c r="F229" s="1" t="s">
        <v>22</v>
      </c>
      <c r="G229" s="1">
        <v>12</v>
      </c>
    </row>
    <row r="230" spans="1:7" x14ac:dyDescent="0.25">
      <c r="A230" s="1">
        <v>229</v>
      </c>
      <c r="B230" s="1" t="str">
        <f t="shared" si="1"/>
        <v>M/P_10*</v>
      </c>
      <c r="C230" s="1">
        <v>88</v>
      </c>
      <c r="D230" s="1" t="s">
        <v>23</v>
      </c>
      <c r="E230" s="1" t="s">
        <v>20</v>
      </c>
      <c r="F230" s="1" t="s">
        <v>22</v>
      </c>
      <c r="G230" s="1">
        <v>1</v>
      </c>
    </row>
    <row r="231" spans="1:7" x14ac:dyDescent="0.25">
      <c r="A231" s="1">
        <v>230</v>
      </c>
      <c r="B231" s="1" t="str">
        <f t="shared" si="1"/>
        <v>M/P_10*</v>
      </c>
      <c r="C231" s="1">
        <v>80</v>
      </c>
      <c r="D231" s="1" t="s">
        <v>23</v>
      </c>
      <c r="E231" s="1" t="s">
        <v>20</v>
      </c>
      <c r="F231" s="1" t="s">
        <v>22</v>
      </c>
      <c r="G231" s="1">
        <v>2</v>
      </c>
    </row>
    <row r="232" spans="1:7" x14ac:dyDescent="0.25">
      <c r="A232" s="1">
        <v>231</v>
      </c>
      <c r="B232" s="1" t="str">
        <f t="shared" si="1"/>
        <v>M/P_10*</v>
      </c>
      <c r="C232" s="1">
        <v>80</v>
      </c>
      <c r="D232" s="1" t="s">
        <v>23</v>
      </c>
      <c r="E232" s="1" t="s">
        <v>20</v>
      </c>
      <c r="F232" s="1" t="s">
        <v>22</v>
      </c>
      <c r="G232" s="1">
        <v>3</v>
      </c>
    </row>
    <row r="233" spans="1:7" x14ac:dyDescent="0.25">
      <c r="A233" s="1">
        <v>232</v>
      </c>
      <c r="B233" s="1" t="str">
        <f t="shared" si="1"/>
        <v>M/P_10*</v>
      </c>
      <c r="C233" s="1">
        <v>79</v>
      </c>
      <c r="D233" s="1" t="s">
        <v>23</v>
      </c>
      <c r="E233" s="1" t="s">
        <v>20</v>
      </c>
      <c r="F233" s="1" t="s">
        <v>22</v>
      </c>
      <c r="G233" s="1">
        <v>4</v>
      </c>
    </row>
    <row r="234" spans="1:7" x14ac:dyDescent="0.25">
      <c r="A234" s="1">
        <v>233</v>
      </c>
      <c r="B234" s="1" t="str">
        <f t="shared" si="1"/>
        <v>M/P_10*</v>
      </c>
      <c r="C234" s="1">
        <v>53</v>
      </c>
      <c r="D234" s="1" t="s">
        <v>23</v>
      </c>
      <c r="E234" s="1" t="s">
        <v>20</v>
      </c>
      <c r="F234" s="1" t="s">
        <v>22</v>
      </c>
      <c r="G234" s="1">
        <v>5</v>
      </c>
    </row>
    <row r="235" spans="1:7" x14ac:dyDescent="0.25">
      <c r="A235" s="1">
        <v>234</v>
      </c>
      <c r="B235" s="1" t="str">
        <f t="shared" si="1"/>
        <v>M/P_10*</v>
      </c>
      <c r="C235" s="1">
        <v>52</v>
      </c>
      <c r="D235" s="1" t="s">
        <v>23</v>
      </c>
      <c r="E235" s="1" t="s">
        <v>20</v>
      </c>
      <c r="F235" s="1" t="s">
        <v>22</v>
      </c>
      <c r="G235" s="1">
        <v>6</v>
      </c>
    </row>
    <row r="236" spans="1:7" x14ac:dyDescent="0.25">
      <c r="A236" s="1">
        <v>235</v>
      </c>
      <c r="B236" s="1" t="str">
        <f t="shared" si="1"/>
        <v>M/P_10*</v>
      </c>
      <c r="C236" s="1">
        <v>61</v>
      </c>
      <c r="D236" s="1" t="s">
        <v>23</v>
      </c>
      <c r="E236" s="1" t="s">
        <v>20</v>
      </c>
      <c r="F236" s="1" t="s">
        <v>22</v>
      </c>
      <c r="G236" s="1">
        <v>7</v>
      </c>
    </row>
    <row r="237" spans="1:7" x14ac:dyDescent="0.25">
      <c r="A237" s="1">
        <v>236</v>
      </c>
      <c r="B237" s="1" t="str">
        <f t="shared" si="1"/>
        <v>M/P_10*</v>
      </c>
      <c r="C237" s="1">
        <v>58</v>
      </c>
      <c r="D237" s="1" t="s">
        <v>23</v>
      </c>
      <c r="E237" s="1" t="s">
        <v>20</v>
      </c>
      <c r="F237" s="1" t="s">
        <v>22</v>
      </c>
      <c r="G237" s="1">
        <v>8</v>
      </c>
    </row>
    <row r="238" spans="1:7" x14ac:dyDescent="0.25">
      <c r="A238" s="1">
        <v>237</v>
      </c>
      <c r="B238" s="1" t="str">
        <f t="shared" si="1"/>
        <v>M/P_10*</v>
      </c>
      <c r="C238" s="1">
        <v>71</v>
      </c>
      <c r="D238" s="1" t="s">
        <v>23</v>
      </c>
      <c r="E238" s="1" t="s">
        <v>20</v>
      </c>
      <c r="F238" s="1" t="s">
        <v>22</v>
      </c>
      <c r="G238" s="1">
        <v>9</v>
      </c>
    </row>
    <row r="239" spans="1:7" x14ac:dyDescent="0.25">
      <c r="A239" s="1">
        <v>238</v>
      </c>
      <c r="B239" s="1" t="str">
        <f t="shared" si="1"/>
        <v>M/P_10*</v>
      </c>
      <c r="C239" s="1">
        <v>53</v>
      </c>
      <c r="D239" s="1" t="s">
        <v>23</v>
      </c>
      <c r="E239" s="1" t="s">
        <v>20</v>
      </c>
      <c r="F239" s="1" t="s">
        <v>22</v>
      </c>
      <c r="G239" s="1">
        <v>10</v>
      </c>
    </row>
    <row r="240" spans="1:7" x14ac:dyDescent="0.25">
      <c r="A240" s="1">
        <v>239</v>
      </c>
      <c r="B240" s="1" t="str">
        <f t="shared" si="1"/>
        <v>M/P_10*</v>
      </c>
      <c r="C240" s="1">
        <v>97</v>
      </c>
      <c r="D240" s="1" t="s">
        <v>23</v>
      </c>
      <c r="E240" s="1" t="s">
        <v>20</v>
      </c>
      <c r="F240" s="1" t="s">
        <v>22</v>
      </c>
      <c r="G240" s="1">
        <v>11</v>
      </c>
    </row>
    <row r="241" spans="1:7" x14ac:dyDescent="0.25">
      <c r="A241" s="1">
        <v>240</v>
      </c>
      <c r="B241" s="1" t="str">
        <f t="shared" si="1"/>
        <v>M/P_10*</v>
      </c>
      <c r="C241" s="1">
        <v>86</v>
      </c>
      <c r="D241" s="1" t="s">
        <v>23</v>
      </c>
      <c r="E241" s="1" t="s">
        <v>20</v>
      </c>
      <c r="F241" s="1" t="s">
        <v>22</v>
      </c>
      <c r="G241" s="1">
        <v>12</v>
      </c>
    </row>
    <row r="242" spans="1:7" x14ac:dyDescent="0.25">
      <c r="A242" s="1">
        <v>241</v>
      </c>
      <c r="B242" s="1" t="s">
        <v>8</v>
      </c>
      <c r="C242" s="1">
        <v>95</v>
      </c>
      <c r="D242" s="1" t="s">
        <v>23</v>
      </c>
      <c r="E242" s="1" t="s">
        <v>21</v>
      </c>
      <c r="F242" s="1" t="s">
        <v>18</v>
      </c>
      <c r="G242" s="1">
        <v>1</v>
      </c>
    </row>
    <row r="243" spans="1:7" x14ac:dyDescent="0.25">
      <c r="A243" s="1">
        <v>242</v>
      </c>
      <c r="B243" s="1" t="s">
        <v>8</v>
      </c>
      <c r="C243" s="1">
        <v>80</v>
      </c>
      <c r="D243" s="1" t="s">
        <v>23</v>
      </c>
      <c r="E243" s="1" t="s">
        <v>21</v>
      </c>
      <c r="F243" s="1" t="s">
        <v>18</v>
      </c>
      <c r="G243" s="1">
        <v>2</v>
      </c>
    </row>
    <row r="244" spans="1:7" x14ac:dyDescent="0.25">
      <c r="A244" s="1">
        <v>243</v>
      </c>
      <c r="B244" s="1" t="s">
        <v>8</v>
      </c>
      <c r="C244" s="1">
        <v>92</v>
      </c>
      <c r="D244" s="1" t="s">
        <v>23</v>
      </c>
      <c r="E244" s="1" t="s">
        <v>21</v>
      </c>
      <c r="F244" s="1" t="s">
        <v>18</v>
      </c>
      <c r="G244" s="1">
        <v>3</v>
      </c>
    </row>
    <row r="245" spans="1:7" x14ac:dyDescent="0.25">
      <c r="A245" s="1">
        <v>244</v>
      </c>
      <c r="B245" s="1" t="s">
        <v>8</v>
      </c>
      <c r="C245" s="1">
        <v>57</v>
      </c>
      <c r="D245" s="1" t="s">
        <v>23</v>
      </c>
      <c r="E245" s="1" t="s">
        <v>21</v>
      </c>
      <c r="F245" s="1" t="s">
        <v>18</v>
      </c>
      <c r="G245" s="1">
        <v>4</v>
      </c>
    </row>
    <row r="246" spans="1:7" x14ac:dyDescent="0.25">
      <c r="A246" s="1">
        <v>245</v>
      </c>
      <c r="B246" s="1" t="s">
        <v>8</v>
      </c>
      <c r="C246" s="1">
        <v>56</v>
      </c>
      <c r="D246" s="1" t="s">
        <v>23</v>
      </c>
      <c r="E246" s="1" t="s">
        <v>21</v>
      </c>
      <c r="F246" s="1" t="s">
        <v>18</v>
      </c>
      <c r="G246" s="1">
        <v>5</v>
      </c>
    </row>
    <row r="247" spans="1:7" x14ac:dyDescent="0.25">
      <c r="A247" s="1">
        <v>246</v>
      </c>
      <c r="B247" s="1" t="s">
        <v>8</v>
      </c>
      <c r="C247" s="1">
        <v>63</v>
      </c>
      <c r="D247" s="1" t="s">
        <v>23</v>
      </c>
      <c r="E247" s="1" t="s">
        <v>21</v>
      </c>
      <c r="F247" s="1" t="s">
        <v>18</v>
      </c>
      <c r="G247" s="1">
        <v>6</v>
      </c>
    </row>
    <row r="248" spans="1:7" x14ac:dyDescent="0.25">
      <c r="A248" s="1">
        <v>247</v>
      </c>
      <c r="B248" s="1" t="s">
        <v>8</v>
      </c>
      <c r="C248" s="1">
        <v>68</v>
      </c>
      <c r="D248" s="1" t="s">
        <v>23</v>
      </c>
      <c r="E248" s="1" t="s">
        <v>21</v>
      </c>
      <c r="F248" s="1" t="s">
        <v>18</v>
      </c>
      <c r="G248" s="1">
        <v>7</v>
      </c>
    </row>
    <row r="249" spans="1:7" x14ac:dyDescent="0.25">
      <c r="A249" s="1">
        <v>248</v>
      </c>
      <c r="B249" s="1" t="s">
        <v>8</v>
      </c>
      <c r="C249" s="1">
        <v>67</v>
      </c>
      <c r="D249" s="1" t="s">
        <v>23</v>
      </c>
      <c r="E249" s="1" t="s">
        <v>21</v>
      </c>
      <c r="F249" s="1" t="s">
        <v>18</v>
      </c>
      <c r="G249" s="1">
        <v>8</v>
      </c>
    </row>
    <row r="250" spans="1:7" x14ac:dyDescent="0.25">
      <c r="A250" s="1">
        <v>249</v>
      </c>
      <c r="B250" s="1" t="s">
        <v>8</v>
      </c>
      <c r="C250" s="1">
        <v>62</v>
      </c>
      <c r="D250" s="1" t="s">
        <v>23</v>
      </c>
      <c r="E250" s="1" t="s">
        <v>21</v>
      </c>
      <c r="F250" s="1" t="s">
        <v>18</v>
      </c>
      <c r="G250" s="1">
        <v>9</v>
      </c>
    </row>
    <row r="251" spans="1:7" x14ac:dyDescent="0.25">
      <c r="A251" s="1">
        <v>250</v>
      </c>
      <c r="B251" s="1" t="s">
        <v>8</v>
      </c>
      <c r="C251" s="1">
        <v>52</v>
      </c>
      <c r="D251" s="1" t="s">
        <v>23</v>
      </c>
      <c r="E251" s="1" t="s">
        <v>21</v>
      </c>
      <c r="F251" s="1" t="s">
        <v>18</v>
      </c>
      <c r="G251" s="1">
        <v>10</v>
      </c>
    </row>
    <row r="252" spans="1:7" x14ac:dyDescent="0.25">
      <c r="A252" s="1">
        <v>251</v>
      </c>
      <c r="B252" s="1" t="s">
        <v>8</v>
      </c>
      <c r="C252" s="1">
        <v>60</v>
      </c>
      <c r="D252" s="1" t="s">
        <v>23</v>
      </c>
      <c r="E252" s="1" t="s">
        <v>21</v>
      </c>
      <c r="F252" s="1" t="s">
        <v>18</v>
      </c>
      <c r="G252" s="1">
        <v>11</v>
      </c>
    </row>
    <row r="253" spans="1:7" x14ac:dyDescent="0.25">
      <c r="A253" s="1">
        <v>252</v>
      </c>
      <c r="B253" s="1" t="s">
        <v>8</v>
      </c>
      <c r="C253" s="1">
        <v>80</v>
      </c>
      <c r="D253" s="1" t="s">
        <v>23</v>
      </c>
      <c r="E253" s="1" t="s">
        <v>21</v>
      </c>
      <c r="F253" s="1" t="s">
        <v>18</v>
      </c>
      <c r="G253" s="1">
        <v>12</v>
      </c>
    </row>
    <row r="254" spans="1:7" x14ac:dyDescent="0.25">
      <c r="A254" s="1">
        <v>253</v>
      </c>
      <c r="B254" s="1" t="s">
        <v>9</v>
      </c>
      <c r="C254" s="1">
        <v>81</v>
      </c>
      <c r="D254" s="1" t="s">
        <v>23</v>
      </c>
      <c r="E254" s="1" t="s">
        <v>21</v>
      </c>
      <c r="F254" s="1" t="s">
        <v>18</v>
      </c>
      <c r="G254" s="1">
        <v>1</v>
      </c>
    </row>
    <row r="255" spans="1:7" x14ac:dyDescent="0.25">
      <c r="A255" s="1">
        <v>254</v>
      </c>
      <c r="B255" s="1" t="s">
        <v>9</v>
      </c>
      <c r="C255" s="1">
        <v>68</v>
      </c>
      <c r="D255" s="1" t="s">
        <v>23</v>
      </c>
      <c r="E255" s="1" t="s">
        <v>21</v>
      </c>
      <c r="F255" s="1" t="s">
        <v>18</v>
      </c>
      <c r="G255" s="1">
        <v>2</v>
      </c>
    </row>
    <row r="256" spans="1:7" x14ac:dyDescent="0.25">
      <c r="A256" s="1">
        <v>255</v>
      </c>
      <c r="B256" s="1" t="s">
        <v>9</v>
      </c>
      <c r="C256" s="1">
        <v>62</v>
      </c>
      <c r="D256" s="1" t="s">
        <v>23</v>
      </c>
      <c r="E256" s="1" t="s">
        <v>21</v>
      </c>
      <c r="F256" s="1" t="s">
        <v>18</v>
      </c>
      <c r="G256" s="1">
        <v>3</v>
      </c>
    </row>
    <row r="257" spans="1:7" x14ac:dyDescent="0.25">
      <c r="A257" s="1">
        <v>256</v>
      </c>
      <c r="B257" s="1" t="s">
        <v>9</v>
      </c>
      <c r="C257" s="1">
        <v>84</v>
      </c>
      <c r="D257" s="1" t="s">
        <v>23</v>
      </c>
      <c r="E257" s="1" t="s">
        <v>21</v>
      </c>
      <c r="F257" s="1" t="s">
        <v>18</v>
      </c>
      <c r="G257" s="1">
        <v>4</v>
      </c>
    </row>
    <row r="258" spans="1:7" x14ac:dyDescent="0.25">
      <c r="A258" s="1">
        <v>257</v>
      </c>
      <c r="B258" s="1" t="s">
        <v>9</v>
      </c>
      <c r="C258" s="1">
        <v>83</v>
      </c>
      <c r="D258" s="1" t="s">
        <v>23</v>
      </c>
      <c r="E258" s="1" t="s">
        <v>21</v>
      </c>
      <c r="F258" s="1" t="s">
        <v>18</v>
      </c>
      <c r="G258" s="1">
        <v>5</v>
      </c>
    </row>
    <row r="259" spans="1:7" x14ac:dyDescent="0.25">
      <c r="A259" s="1">
        <v>258</v>
      </c>
      <c r="B259" s="1" t="s">
        <v>9</v>
      </c>
      <c r="C259" s="1">
        <v>78</v>
      </c>
      <c r="D259" s="1" t="s">
        <v>23</v>
      </c>
      <c r="E259" s="1" t="s">
        <v>21</v>
      </c>
      <c r="F259" s="1" t="s">
        <v>18</v>
      </c>
      <c r="G259" s="1">
        <v>6</v>
      </c>
    </row>
    <row r="260" spans="1:7" x14ac:dyDescent="0.25">
      <c r="A260" s="1">
        <v>259</v>
      </c>
      <c r="B260" s="1" t="s">
        <v>9</v>
      </c>
      <c r="C260" s="1">
        <v>82</v>
      </c>
      <c r="D260" s="1" t="s">
        <v>23</v>
      </c>
      <c r="E260" s="1" t="s">
        <v>21</v>
      </c>
      <c r="F260" s="1" t="s">
        <v>18</v>
      </c>
      <c r="G260" s="1">
        <v>7</v>
      </c>
    </row>
    <row r="261" spans="1:7" x14ac:dyDescent="0.25">
      <c r="A261" s="1">
        <v>260</v>
      </c>
      <c r="B261" s="1" t="s">
        <v>9</v>
      </c>
      <c r="C261" s="1">
        <v>50</v>
      </c>
      <c r="D261" s="1" t="s">
        <v>23</v>
      </c>
      <c r="E261" s="1" t="s">
        <v>21</v>
      </c>
      <c r="F261" s="1" t="s">
        <v>18</v>
      </c>
      <c r="G261" s="1">
        <v>8</v>
      </c>
    </row>
    <row r="262" spans="1:7" x14ac:dyDescent="0.25">
      <c r="A262" s="1">
        <v>261</v>
      </c>
      <c r="B262" s="1" t="s">
        <v>9</v>
      </c>
      <c r="C262" s="1">
        <v>65</v>
      </c>
      <c r="D262" s="1" t="s">
        <v>23</v>
      </c>
      <c r="E262" s="1" t="s">
        <v>21</v>
      </c>
      <c r="F262" s="1" t="s">
        <v>18</v>
      </c>
      <c r="G262" s="1">
        <v>9</v>
      </c>
    </row>
    <row r="263" spans="1:7" x14ac:dyDescent="0.25">
      <c r="A263" s="1">
        <v>262</v>
      </c>
      <c r="B263" s="1" t="s">
        <v>9</v>
      </c>
      <c r="C263" s="1">
        <v>83</v>
      </c>
      <c r="D263" s="1" t="s">
        <v>23</v>
      </c>
      <c r="E263" s="1" t="s">
        <v>21</v>
      </c>
      <c r="F263" s="1" t="s">
        <v>18</v>
      </c>
      <c r="G263" s="1">
        <v>10</v>
      </c>
    </row>
    <row r="264" spans="1:7" x14ac:dyDescent="0.25">
      <c r="A264" s="1">
        <v>263</v>
      </c>
      <c r="B264" s="1" t="s">
        <v>9</v>
      </c>
      <c r="C264" s="1">
        <v>87</v>
      </c>
      <c r="D264" s="1" t="s">
        <v>23</v>
      </c>
      <c r="E264" s="1" t="s">
        <v>21</v>
      </c>
      <c r="F264" s="1" t="s">
        <v>18</v>
      </c>
      <c r="G264" s="1">
        <v>11</v>
      </c>
    </row>
    <row r="265" spans="1:7" x14ac:dyDescent="0.25">
      <c r="A265" s="1">
        <v>264</v>
      </c>
      <c r="B265" s="1" t="s">
        <v>9</v>
      </c>
      <c r="C265" s="1">
        <v>52</v>
      </c>
      <c r="D265" s="1" t="s">
        <v>23</v>
      </c>
      <c r="E265" s="1" t="s">
        <v>21</v>
      </c>
      <c r="F265" s="1" t="s">
        <v>18</v>
      </c>
      <c r="G265" s="1">
        <v>12</v>
      </c>
    </row>
    <row r="266" spans="1:7" x14ac:dyDescent="0.25">
      <c r="A266" s="1">
        <v>265</v>
      </c>
      <c r="B266" s="1" t="s">
        <v>10</v>
      </c>
      <c r="C266" s="1">
        <v>57</v>
      </c>
      <c r="D266" s="1" t="s">
        <v>23</v>
      </c>
      <c r="E266" s="1" t="s">
        <v>21</v>
      </c>
      <c r="F266" s="1" t="s">
        <v>18</v>
      </c>
      <c r="G266" s="1">
        <v>1</v>
      </c>
    </row>
    <row r="267" spans="1:7" x14ac:dyDescent="0.25">
      <c r="A267" s="1">
        <v>266</v>
      </c>
      <c r="B267" s="1" t="s">
        <v>10</v>
      </c>
      <c r="C267" s="1">
        <v>90</v>
      </c>
      <c r="D267" s="1" t="s">
        <v>23</v>
      </c>
      <c r="E267" s="1" t="s">
        <v>21</v>
      </c>
      <c r="F267" s="1" t="s">
        <v>18</v>
      </c>
      <c r="G267" s="1">
        <v>2</v>
      </c>
    </row>
    <row r="268" spans="1:7" x14ac:dyDescent="0.25">
      <c r="A268" s="1">
        <v>267</v>
      </c>
      <c r="B268" s="1" t="s">
        <v>10</v>
      </c>
      <c r="C268" s="1">
        <v>80</v>
      </c>
      <c r="D268" s="1" t="s">
        <v>23</v>
      </c>
      <c r="E268" s="1" t="s">
        <v>21</v>
      </c>
      <c r="F268" s="1" t="s">
        <v>18</v>
      </c>
      <c r="G268" s="1">
        <v>3</v>
      </c>
    </row>
    <row r="269" spans="1:7" x14ac:dyDescent="0.25">
      <c r="A269" s="1">
        <v>268</v>
      </c>
      <c r="B269" s="1" t="s">
        <v>10</v>
      </c>
      <c r="C269" s="1">
        <v>63</v>
      </c>
      <c r="D269" s="1" t="s">
        <v>23</v>
      </c>
      <c r="E269" s="1" t="s">
        <v>21</v>
      </c>
      <c r="F269" s="1" t="s">
        <v>18</v>
      </c>
      <c r="G269" s="1">
        <v>4</v>
      </c>
    </row>
    <row r="270" spans="1:7" x14ac:dyDescent="0.25">
      <c r="A270" s="1">
        <v>269</v>
      </c>
      <c r="B270" s="1" t="s">
        <v>10</v>
      </c>
      <c r="C270" s="1">
        <v>60</v>
      </c>
      <c r="D270" s="1" t="s">
        <v>23</v>
      </c>
      <c r="E270" s="1" t="s">
        <v>21</v>
      </c>
      <c r="F270" s="1" t="s">
        <v>18</v>
      </c>
      <c r="G270" s="1">
        <v>5</v>
      </c>
    </row>
    <row r="271" spans="1:7" x14ac:dyDescent="0.25">
      <c r="A271" s="1">
        <v>270</v>
      </c>
      <c r="B271" s="1" t="s">
        <v>10</v>
      </c>
      <c r="C271" s="1">
        <v>97</v>
      </c>
      <c r="D271" s="1" t="s">
        <v>23</v>
      </c>
      <c r="E271" s="1" t="s">
        <v>21</v>
      </c>
      <c r="F271" s="1" t="s">
        <v>18</v>
      </c>
      <c r="G271" s="1">
        <v>6</v>
      </c>
    </row>
    <row r="272" spans="1:7" x14ac:dyDescent="0.25">
      <c r="A272" s="1">
        <v>271</v>
      </c>
      <c r="B272" s="1" t="s">
        <v>10</v>
      </c>
      <c r="C272" s="1">
        <v>58</v>
      </c>
      <c r="D272" s="1" t="s">
        <v>23</v>
      </c>
      <c r="E272" s="1" t="s">
        <v>21</v>
      </c>
      <c r="F272" s="1" t="s">
        <v>18</v>
      </c>
      <c r="G272" s="1">
        <v>7</v>
      </c>
    </row>
    <row r="273" spans="1:7" x14ac:dyDescent="0.25">
      <c r="A273" s="1">
        <v>272</v>
      </c>
      <c r="B273" s="1" t="s">
        <v>10</v>
      </c>
      <c r="C273" s="1">
        <v>94</v>
      </c>
      <c r="D273" s="1" t="s">
        <v>23</v>
      </c>
      <c r="E273" s="1" t="s">
        <v>21</v>
      </c>
      <c r="F273" s="1" t="s">
        <v>18</v>
      </c>
      <c r="G273" s="1">
        <v>8</v>
      </c>
    </row>
    <row r="274" spans="1:7" x14ac:dyDescent="0.25">
      <c r="A274" s="1">
        <v>273</v>
      </c>
      <c r="B274" s="1" t="s">
        <v>10</v>
      </c>
      <c r="C274" s="1">
        <v>74</v>
      </c>
      <c r="D274" s="1" t="s">
        <v>23</v>
      </c>
      <c r="E274" s="1" t="s">
        <v>21</v>
      </c>
      <c r="F274" s="1" t="s">
        <v>18</v>
      </c>
      <c r="G274" s="1">
        <v>9</v>
      </c>
    </row>
    <row r="275" spans="1:7" x14ac:dyDescent="0.25">
      <c r="A275" s="1">
        <v>274</v>
      </c>
      <c r="B275" s="1" t="s">
        <v>10</v>
      </c>
      <c r="C275" s="1">
        <v>78</v>
      </c>
      <c r="D275" s="1" t="s">
        <v>23</v>
      </c>
      <c r="E275" s="1" t="s">
        <v>21</v>
      </c>
      <c r="F275" s="1" t="s">
        <v>18</v>
      </c>
      <c r="G275" s="1">
        <v>10</v>
      </c>
    </row>
    <row r="276" spans="1:7" x14ac:dyDescent="0.25">
      <c r="A276" s="1">
        <v>275</v>
      </c>
      <c r="B276" s="1" t="s">
        <v>10</v>
      </c>
      <c r="C276" s="1">
        <v>74</v>
      </c>
      <c r="D276" s="1" t="s">
        <v>23</v>
      </c>
      <c r="E276" s="1" t="s">
        <v>21</v>
      </c>
      <c r="F276" s="1" t="s">
        <v>18</v>
      </c>
      <c r="G276" s="1">
        <v>11</v>
      </c>
    </row>
    <row r="277" spans="1:7" x14ac:dyDescent="0.25">
      <c r="A277" s="1">
        <v>276</v>
      </c>
      <c r="B277" s="1" t="s">
        <v>10</v>
      </c>
      <c r="C277" s="1">
        <v>98</v>
      </c>
      <c r="D277" s="1" t="s">
        <v>23</v>
      </c>
      <c r="E277" s="1" t="s">
        <v>21</v>
      </c>
      <c r="F277" s="1" t="s">
        <v>18</v>
      </c>
      <c r="G277" s="1">
        <v>12</v>
      </c>
    </row>
    <row r="278" spans="1:7" x14ac:dyDescent="0.25">
      <c r="A278" s="1">
        <v>277</v>
      </c>
      <c r="B278" s="1" t="s">
        <v>11</v>
      </c>
      <c r="C278" s="1">
        <v>63</v>
      </c>
      <c r="D278" s="1" t="s">
        <v>23</v>
      </c>
      <c r="E278" s="1" t="s">
        <v>21</v>
      </c>
      <c r="F278" s="1" t="s">
        <v>18</v>
      </c>
      <c r="G278" s="1">
        <v>1</v>
      </c>
    </row>
    <row r="279" spans="1:7" x14ac:dyDescent="0.25">
      <c r="A279" s="1">
        <v>278</v>
      </c>
      <c r="B279" s="1" t="s">
        <v>11</v>
      </c>
      <c r="C279" s="1">
        <v>82</v>
      </c>
      <c r="D279" s="1" t="s">
        <v>23</v>
      </c>
      <c r="E279" s="1" t="s">
        <v>21</v>
      </c>
      <c r="F279" s="1" t="s">
        <v>18</v>
      </c>
      <c r="G279" s="1">
        <v>2</v>
      </c>
    </row>
    <row r="280" spans="1:7" x14ac:dyDescent="0.25">
      <c r="A280" s="1">
        <v>279</v>
      </c>
      <c r="B280" s="1" t="s">
        <v>11</v>
      </c>
      <c r="C280" s="1">
        <v>53</v>
      </c>
      <c r="D280" s="1" t="s">
        <v>23</v>
      </c>
      <c r="E280" s="1" t="s">
        <v>21</v>
      </c>
      <c r="F280" s="1" t="s">
        <v>18</v>
      </c>
      <c r="G280" s="1">
        <v>3</v>
      </c>
    </row>
    <row r="281" spans="1:7" x14ac:dyDescent="0.25">
      <c r="A281" s="1">
        <v>280</v>
      </c>
      <c r="B281" s="1" t="s">
        <v>11</v>
      </c>
      <c r="C281" s="1">
        <v>59</v>
      </c>
      <c r="D281" s="1" t="s">
        <v>23</v>
      </c>
      <c r="E281" s="1" t="s">
        <v>21</v>
      </c>
      <c r="F281" s="1" t="s">
        <v>18</v>
      </c>
      <c r="G281" s="1">
        <v>4</v>
      </c>
    </row>
    <row r="282" spans="1:7" x14ac:dyDescent="0.25">
      <c r="A282" s="1">
        <v>281</v>
      </c>
      <c r="B282" s="1" t="s">
        <v>11</v>
      </c>
      <c r="C282" s="1">
        <v>74</v>
      </c>
      <c r="D282" s="1" t="s">
        <v>23</v>
      </c>
      <c r="E282" s="1" t="s">
        <v>21</v>
      </c>
      <c r="F282" s="1" t="s">
        <v>18</v>
      </c>
      <c r="G282" s="1">
        <v>5</v>
      </c>
    </row>
    <row r="283" spans="1:7" x14ac:dyDescent="0.25">
      <c r="A283" s="1">
        <v>282</v>
      </c>
      <c r="B283" s="1" t="s">
        <v>11</v>
      </c>
      <c r="C283" s="1">
        <v>99</v>
      </c>
      <c r="D283" s="1" t="s">
        <v>23</v>
      </c>
      <c r="E283" s="1" t="s">
        <v>21</v>
      </c>
      <c r="F283" s="1" t="s">
        <v>18</v>
      </c>
      <c r="G283" s="1">
        <v>6</v>
      </c>
    </row>
    <row r="284" spans="1:7" x14ac:dyDescent="0.25">
      <c r="A284" s="1">
        <v>283</v>
      </c>
      <c r="B284" s="1" t="s">
        <v>11</v>
      </c>
      <c r="C284" s="1">
        <v>92</v>
      </c>
      <c r="D284" s="1" t="s">
        <v>23</v>
      </c>
      <c r="E284" s="1" t="s">
        <v>21</v>
      </c>
      <c r="F284" s="1" t="s">
        <v>18</v>
      </c>
      <c r="G284" s="1">
        <v>7</v>
      </c>
    </row>
    <row r="285" spans="1:7" x14ac:dyDescent="0.25">
      <c r="A285" s="1">
        <v>284</v>
      </c>
      <c r="B285" s="1" t="s">
        <v>11</v>
      </c>
      <c r="C285" s="1">
        <v>93</v>
      </c>
      <c r="D285" s="1" t="s">
        <v>23</v>
      </c>
      <c r="E285" s="1" t="s">
        <v>21</v>
      </c>
      <c r="F285" s="1" t="s">
        <v>18</v>
      </c>
      <c r="G285" s="1">
        <v>8</v>
      </c>
    </row>
    <row r="286" spans="1:7" x14ac:dyDescent="0.25">
      <c r="A286" s="1">
        <v>285</v>
      </c>
      <c r="B286" s="1" t="s">
        <v>11</v>
      </c>
      <c r="C286" s="1">
        <v>79</v>
      </c>
      <c r="D286" s="1" t="s">
        <v>23</v>
      </c>
      <c r="E286" s="1" t="s">
        <v>21</v>
      </c>
      <c r="F286" s="1" t="s">
        <v>18</v>
      </c>
      <c r="G286" s="1">
        <v>9</v>
      </c>
    </row>
    <row r="287" spans="1:7" x14ac:dyDescent="0.25">
      <c r="A287" s="1">
        <v>286</v>
      </c>
      <c r="B287" s="1" t="s">
        <v>11</v>
      </c>
      <c r="C287" s="1">
        <v>71</v>
      </c>
      <c r="D287" s="1" t="s">
        <v>23</v>
      </c>
      <c r="E287" s="1" t="s">
        <v>21</v>
      </c>
      <c r="F287" s="1" t="s">
        <v>18</v>
      </c>
      <c r="G287" s="1">
        <v>10</v>
      </c>
    </row>
    <row r="288" spans="1:7" x14ac:dyDescent="0.25">
      <c r="A288" s="1">
        <v>287</v>
      </c>
      <c r="B288" s="1" t="s">
        <v>11</v>
      </c>
      <c r="C288" s="1">
        <v>57</v>
      </c>
      <c r="D288" s="1" t="s">
        <v>23</v>
      </c>
      <c r="E288" s="1" t="s">
        <v>21</v>
      </c>
      <c r="F288" s="1" t="s">
        <v>18</v>
      </c>
      <c r="G288" s="1">
        <v>11</v>
      </c>
    </row>
    <row r="289" spans="1:7" x14ac:dyDescent="0.25">
      <c r="A289" s="1">
        <v>288</v>
      </c>
      <c r="B289" s="1" t="s">
        <v>11</v>
      </c>
      <c r="C289" s="1">
        <v>84</v>
      </c>
      <c r="D289" s="1" t="s">
        <v>23</v>
      </c>
      <c r="E289" s="1" t="s">
        <v>21</v>
      </c>
      <c r="F289" s="1" t="s">
        <v>18</v>
      </c>
      <c r="G289" s="1">
        <v>12</v>
      </c>
    </row>
    <row r="290" spans="1:7" x14ac:dyDescent="0.25">
      <c r="A290" s="1">
        <v>289</v>
      </c>
      <c r="B290" s="1" t="s">
        <v>12</v>
      </c>
      <c r="C290" s="1">
        <v>69</v>
      </c>
      <c r="D290" s="1" t="s">
        <v>23</v>
      </c>
      <c r="E290" s="1" t="s">
        <v>21</v>
      </c>
      <c r="F290" s="1" t="s">
        <v>18</v>
      </c>
      <c r="G290" s="1">
        <v>1</v>
      </c>
    </row>
    <row r="291" spans="1:7" x14ac:dyDescent="0.25">
      <c r="A291" s="1">
        <v>290</v>
      </c>
      <c r="B291" s="1" t="s">
        <v>12</v>
      </c>
      <c r="C291" s="1">
        <v>60</v>
      </c>
      <c r="D291" s="1" t="s">
        <v>23</v>
      </c>
      <c r="E291" s="1" t="s">
        <v>21</v>
      </c>
      <c r="F291" s="1" t="s">
        <v>18</v>
      </c>
      <c r="G291" s="1">
        <v>2</v>
      </c>
    </row>
    <row r="292" spans="1:7" x14ac:dyDescent="0.25">
      <c r="A292" s="1">
        <v>291</v>
      </c>
      <c r="B292" s="1" t="s">
        <v>12</v>
      </c>
      <c r="C292" s="1">
        <v>54</v>
      </c>
      <c r="D292" s="1" t="s">
        <v>23</v>
      </c>
      <c r="E292" s="1" t="s">
        <v>21</v>
      </c>
      <c r="F292" s="1" t="s">
        <v>18</v>
      </c>
      <c r="G292" s="1">
        <v>3</v>
      </c>
    </row>
    <row r="293" spans="1:7" x14ac:dyDescent="0.25">
      <c r="A293" s="1">
        <v>292</v>
      </c>
      <c r="B293" s="1" t="s">
        <v>12</v>
      </c>
      <c r="C293" s="1">
        <v>57</v>
      </c>
      <c r="D293" s="1" t="s">
        <v>23</v>
      </c>
      <c r="E293" s="1" t="s">
        <v>21</v>
      </c>
      <c r="F293" s="1" t="s">
        <v>18</v>
      </c>
      <c r="G293" s="1">
        <v>4</v>
      </c>
    </row>
    <row r="294" spans="1:7" x14ac:dyDescent="0.25">
      <c r="A294" s="1">
        <v>293</v>
      </c>
      <c r="B294" s="1" t="s">
        <v>12</v>
      </c>
      <c r="C294" s="1">
        <v>58</v>
      </c>
      <c r="D294" s="1" t="s">
        <v>23</v>
      </c>
      <c r="E294" s="1" t="s">
        <v>21</v>
      </c>
      <c r="F294" s="1" t="s">
        <v>18</v>
      </c>
      <c r="G294" s="1">
        <v>5</v>
      </c>
    </row>
    <row r="295" spans="1:7" x14ac:dyDescent="0.25">
      <c r="A295" s="1">
        <v>294</v>
      </c>
      <c r="B295" s="1" t="s">
        <v>12</v>
      </c>
      <c r="C295" s="1">
        <v>89</v>
      </c>
      <c r="D295" s="1" t="s">
        <v>23</v>
      </c>
      <c r="E295" s="1" t="s">
        <v>21</v>
      </c>
      <c r="F295" s="1" t="s">
        <v>18</v>
      </c>
      <c r="G295" s="1">
        <v>6</v>
      </c>
    </row>
    <row r="296" spans="1:7" x14ac:dyDescent="0.25">
      <c r="A296" s="1">
        <v>295</v>
      </c>
      <c r="B296" s="1" t="s">
        <v>12</v>
      </c>
      <c r="C296" s="1">
        <v>56</v>
      </c>
      <c r="D296" s="1" t="s">
        <v>23</v>
      </c>
      <c r="E296" s="1" t="s">
        <v>21</v>
      </c>
      <c r="F296" s="1" t="s">
        <v>18</v>
      </c>
      <c r="G296" s="1">
        <v>7</v>
      </c>
    </row>
    <row r="297" spans="1:7" x14ac:dyDescent="0.25">
      <c r="A297" s="1">
        <v>296</v>
      </c>
      <c r="B297" s="1" t="s">
        <v>12</v>
      </c>
      <c r="C297" s="1">
        <v>82</v>
      </c>
      <c r="D297" s="1" t="s">
        <v>23</v>
      </c>
      <c r="E297" s="1" t="s">
        <v>21</v>
      </c>
      <c r="F297" s="1" t="s">
        <v>18</v>
      </c>
      <c r="G297" s="1">
        <v>8</v>
      </c>
    </row>
    <row r="298" spans="1:7" x14ac:dyDescent="0.25">
      <c r="A298" s="1">
        <v>297</v>
      </c>
      <c r="B298" s="1" t="s">
        <v>12</v>
      </c>
      <c r="C298" s="1">
        <v>84</v>
      </c>
      <c r="D298" s="1" t="s">
        <v>23</v>
      </c>
      <c r="E298" s="1" t="s">
        <v>21</v>
      </c>
      <c r="F298" s="1" t="s">
        <v>18</v>
      </c>
      <c r="G298" s="1">
        <v>9</v>
      </c>
    </row>
    <row r="299" spans="1:7" x14ac:dyDescent="0.25">
      <c r="A299" s="1">
        <v>298</v>
      </c>
      <c r="B299" s="1" t="s">
        <v>12</v>
      </c>
      <c r="C299" s="1">
        <v>90</v>
      </c>
      <c r="D299" s="1" t="s">
        <v>23</v>
      </c>
      <c r="E299" s="1" t="s">
        <v>21</v>
      </c>
      <c r="F299" s="1" t="s">
        <v>18</v>
      </c>
      <c r="G299" s="1">
        <v>10</v>
      </c>
    </row>
    <row r="300" spans="1:7" x14ac:dyDescent="0.25">
      <c r="A300" s="1">
        <v>299</v>
      </c>
      <c r="B300" s="1" t="s">
        <v>12</v>
      </c>
      <c r="C300" s="1">
        <v>80</v>
      </c>
      <c r="D300" s="1" t="s">
        <v>23</v>
      </c>
      <c r="E300" s="1" t="s">
        <v>21</v>
      </c>
      <c r="F300" s="1" t="s">
        <v>18</v>
      </c>
      <c r="G300" s="1">
        <v>11</v>
      </c>
    </row>
    <row r="301" spans="1:7" x14ac:dyDescent="0.25">
      <c r="A301" s="1">
        <v>300</v>
      </c>
      <c r="B301" s="1" t="s">
        <v>12</v>
      </c>
      <c r="C301" s="1">
        <v>67</v>
      </c>
      <c r="D301" s="1" t="s">
        <v>23</v>
      </c>
      <c r="E301" s="1" t="s">
        <v>21</v>
      </c>
      <c r="F301" s="1" t="s">
        <v>18</v>
      </c>
      <c r="G301" s="1">
        <v>12</v>
      </c>
    </row>
    <row r="302" spans="1:7" x14ac:dyDescent="0.25">
      <c r="A302" s="1">
        <v>301</v>
      </c>
      <c r="B302" s="1" t="s">
        <v>13</v>
      </c>
      <c r="C302" s="1">
        <v>62</v>
      </c>
      <c r="D302" s="1" t="s">
        <v>23</v>
      </c>
      <c r="E302" s="1" t="s">
        <v>21</v>
      </c>
      <c r="F302" s="1" t="s">
        <v>18</v>
      </c>
      <c r="G302" s="1">
        <v>1</v>
      </c>
    </row>
    <row r="303" spans="1:7" x14ac:dyDescent="0.25">
      <c r="A303" s="1">
        <v>302</v>
      </c>
      <c r="B303" s="1" t="s">
        <v>13</v>
      </c>
      <c r="C303" s="1">
        <v>79</v>
      </c>
      <c r="D303" s="1" t="s">
        <v>23</v>
      </c>
      <c r="E303" s="1" t="s">
        <v>21</v>
      </c>
      <c r="F303" s="1" t="s">
        <v>18</v>
      </c>
      <c r="G303" s="1">
        <v>2</v>
      </c>
    </row>
    <row r="304" spans="1:7" x14ac:dyDescent="0.25">
      <c r="A304" s="1">
        <v>303</v>
      </c>
      <c r="B304" s="1" t="s">
        <v>13</v>
      </c>
      <c r="C304" s="1">
        <v>55</v>
      </c>
      <c r="D304" s="1" t="s">
        <v>23</v>
      </c>
      <c r="E304" s="1" t="s">
        <v>21</v>
      </c>
      <c r="F304" s="1" t="s">
        <v>18</v>
      </c>
      <c r="G304" s="1">
        <v>3</v>
      </c>
    </row>
    <row r="305" spans="1:7" x14ac:dyDescent="0.25">
      <c r="A305" s="1">
        <v>304</v>
      </c>
      <c r="B305" s="1" t="s">
        <v>13</v>
      </c>
      <c r="C305" s="1">
        <v>77</v>
      </c>
      <c r="D305" s="1" t="s">
        <v>23</v>
      </c>
      <c r="E305" s="1" t="s">
        <v>21</v>
      </c>
      <c r="F305" s="1" t="s">
        <v>18</v>
      </c>
      <c r="G305" s="1">
        <v>4</v>
      </c>
    </row>
    <row r="306" spans="1:7" x14ac:dyDescent="0.25">
      <c r="A306" s="1">
        <v>305</v>
      </c>
      <c r="B306" s="1" t="s">
        <v>13</v>
      </c>
      <c r="C306" s="1">
        <v>71</v>
      </c>
      <c r="D306" s="1" t="s">
        <v>23</v>
      </c>
      <c r="E306" s="1" t="s">
        <v>21</v>
      </c>
      <c r="F306" s="1" t="s">
        <v>18</v>
      </c>
      <c r="G306" s="1">
        <v>5</v>
      </c>
    </row>
    <row r="307" spans="1:7" x14ac:dyDescent="0.25">
      <c r="A307" s="1">
        <v>306</v>
      </c>
      <c r="B307" s="1" t="s">
        <v>13</v>
      </c>
      <c r="C307" s="1">
        <v>64</v>
      </c>
      <c r="D307" s="1" t="s">
        <v>23</v>
      </c>
      <c r="E307" s="1" t="s">
        <v>21</v>
      </c>
      <c r="F307" s="1" t="s">
        <v>18</v>
      </c>
      <c r="G307" s="1">
        <v>6</v>
      </c>
    </row>
    <row r="308" spans="1:7" x14ac:dyDescent="0.25">
      <c r="A308" s="1">
        <v>307</v>
      </c>
      <c r="B308" s="1" t="s">
        <v>13</v>
      </c>
      <c r="C308" s="1">
        <v>69</v>
      </c>
      <c r="D308" s="1" t="s">
        <v>23</v>
      </c>
      <c r="E308" s="1" t="s">
        <v>21</v>
      </c>
      <c r="F308" s="1" t="s">
        <v>18</v>
      </c>
      <c r="G308" s="1">
        <v>7</v>
      </c>
    </row>
    <row r="309" spans="1:7" x14ac:dyDescent="0.25">
      <c r="A309" s="1">
        <v>308</v>
      </c>
      <c r="B309" s="1" t="s">
        <v>13</v>
      </c>
      <c r="C309" s="1">
        <v>76</v>
      </c>
      <c r="D309" s="1" t="s">
        <v>23</v>
      </c>
      <c r="E309" s="1" t="s">
        <v>21</v>
      </c>
      <c r="F309" s="1" t="s">
        <v>18</v>
      </c>
      <c r="G309" s="1">
        <v>8</v>
      </c>
    </row>
    <row r="310" spans="1:7" x14ac:dyDescent="0.25">
      <c r="A310" s="1">
        <v>309</v>
      </c>
      <c r="B310" s="1" t="s">
        <v>13</v>
      </c>
      <c r="C310" s="1">
        <v>86</v>
      </c>
      <c r="D310" s="1" t="s">
        <v>23</v>
      </c>
      <c r="E310" s="1" t="s">
        <v>21</v>
      </c>
      <c r="F310" s="1" t="s">
        <v>18</v>
      </c>
      <c r="G310" s="1">
        <v>9</v>
      </c>
    </row>
    <row r="311" spans="1:7" x14ac:dyDescent="0.25">
      <c r="A311" s="1">
        <v>310</v>
      </c>
      <c r="B311" s="1" t="s">
        <v>13</v>
      </c>
      <c r="C311" s="1">
        <v>88</v>
      </c>
      <c r="D311" s="1" t="s">
        <v>23</v>
      </c>
      <c r="E311" s="1" t="s">
        <v>21</v>
      </c>
      <c r="F311" s="1" t="s">
        <v>18</v>
      </c>
      <c r="G311" s="1">
        <v>10</v>
      </c>
    </row>
    <row r="312" spans="1:7" x14ac:dyDescent="0.25">
      <c r="A312" s="1">
        <v>311</v>
      </c>
      <c r="B312" s="1" t="s">
        <v>13</v>
      </c>
      <c r="C312" s="1">
        <v>64</v>
      </c>
      <c r="D312" s="1" t="s">
        <v>23</v>
      </c>
      <c r="E312" s="1" t="s">
        <v>21</v>
      </c>
      <c r="F312" s="1" t="s">
        <v>18</v>
      </c>
      <c r="G312" s="1">
        <v>11</v>
      </c>
    </row>
    <row r="313" spans="1:7" x14ac:dyDescent="0.25">
      <c r="A313" s="1">
        <v>312</v>
      </c>
      <c r="B313" s="1" t="s">
        <v>13</v>
      </c>
      <c r="C313" s="1">
        <v>80</v>
      </c>
      <c r="D313" s="1" t="s">
        <v>23</v>
      </c>
      <c r="E313" s="1" t="s">
        <v>21</v>
      </c>
      <c r="F313" s="1" t="s">
        <v>18</v>
      </c>
      <c r="G313" s="1">
        <v>12</v>
      </c>
    </row>
    <row r="314" spans="1:7" x14ac:dyDescent="0.25">
      <c r="A314" s="1">
        <v>313</v>
      </c>
      <c r="B314" s="1" t="s">
        <v>14</v>
      </c>
      <c r="C314" s="1">
        <v>88</v>
      </c>
      <c r="D314" s="1" t="s">
        <v>23</v>
      </c>
      <c r="E314" s="1" t="s">
        <v>21</v>
      </c>
      <c r="F314" s="1" t="s">
        <v>18</v>
      </c>
      <c r="G314" s="1">
        <v>1</v>
      </c>
    </row>
    <row r="315" spans="1:7" x14ac:dyDescent="0.25">
      <c r="A315" s="1">
        <v>314</v>
      </c>
      <c r="B315" s="1" t="s">
        <v>14</v>
      </c>
      <c r="C315" s="1">
        <v>58</v>
      </c>
      <c r="D315" s="1" t="s">
        <v>23</v>
      </c>
      <c r="E315" s="1" t="s">
        <v>21</v>
      </c>
      <c r="F315" s="1" t="s">
        <v>18</v>
      </c>
      <c r="G315" s="1">
        <v>2</v>
      </c>
    </row>
    <row r="316" spans="1:7" x14ac:dyDescent="0.25">
      <c r="A316" s="1">
        <v>315</v>
      </c>
      <c r="B316" s="1" t="s">
        <v>14</v>
      </c>
      <c r="C316" s="1">
        <v>74</v>
      </c>
      <c r="D316" s="1" t="s">
        <v>23</v>
      </c>
      <c r="E316" s="1" t="s">
        <v>21</v>
      </c>
      <c r="F316" s="1" t="s">
        <v>18</v>
      </c>
      <c r="G316" s="1">
        <v>3</v>
      </c>
    </row>
    <row r="317" spans="1:7" x14ac:dyDescent="0.25">
      <c r="A317" s="1">
        <v>316</v>
      </c>
      <c r="B317" s="1" t="s">
        <v>14</v>
      </c>
      <c r="C317" s="1">
        <v>94</v>
      </c>
      <c r="D317" s="1" t="s">
        <v>23</v>
      </c>
      <c r="E317" s="1" t="s">
        <v>21</v>
      </c>
      <c r="F317" s="1" t="s">
        <v>18</v>
      </c>
      <c r="G317" s="1">
        <v>4</v>
      </c>
    </row>
    <row r="318" spans="1:7" x14ac:dyDescent="0.25">
      <c r="A318" s="1">
        <v>317</v>
      </c>
      <c r="B318" s="1" t="s">
        <v>14</v>
      </c>
      <c r="C318" s="1">
        <v>88</v>
      </c>
      <c r="D318" s="1" t="s">
        <v>23</v>
      </c>
      <c r="E318" s="1" t="s">
        <v>21</v>
      </c>
      <c r="F318" s="1" t="s">
        <v>18</v>
      </c>
      <c r="G318" s="1">
        <v>5</v>
      </c>
    </row>
    <row r="319" spans="1:7" x14ac:dyDescent="0.25">
      <c r="A319" s="1">
        <v>318</v>
      </c>
      <c r="B319" s="1" t="s">
        <v>14</v>
      </c>
      <c r="C319" s="1">
        <v>69</v>
      </c>
      <c r="D319" s="1" t="s">
        <v>23</v>
      </c>
      <c r="E319" s="1" t="s">
        <v>21</v>
      </c>
      <c r="F319" s="1" t="s">
        <v>18</v>
      </c>
      <c r="G319" s="1">
        <v>6</v>
      </c>
    </row>
    <row r="320" spans="1:7" x14ac:dyDescent="0.25">
      <c r="A320" s="1">
        <v>319</v>
      </c>
      <c r="B320" s="1" t="s">
        <v>14</v>
      </c>
      <c r="C320" s="1">
        <v>94</v>
      </c>
      <c r="D320" s="1" t="s">
        <v>23</v>
      </c>
      <c r="E320" s="1" t="s">
        <v>21</v>
      </c>
      <c r="F320" s="1" t="s">
        <v>18</v>
      </c>
      <c r="G320" s="1">
        <v>7</v>
      </c>
    </row>
    <row r="321" spans="1:7" x14ac:dyDescent="0.25">
      <c r="A321" s="1">
        <v>320</v>
      </c>
      <c r="B321" s="1" t="s">
        <v>14</v>
      </c>
      <c r="C321" s="1">
        <v>66</v>
      </c>
      <c r="D321" s="1" t="s">
        <v>23</v>
      </c>
      <c r="E321" s="1" t="s">
        <v>21</v>
      </c>
      <c r="F321" s="1" t="s">
        <v>18</v>
      </c>
      <c r="G321" s="1">
        <v>8</v>
      </c>
    </row>
    <row r="322" spans="1:7" x14ac:dyDescent="0.25">
      <c r="A322" s="1">
        <v>321</v>
      </c>
      <c r="B322" s="1" t="s">
        <v>14</v>
      </c>
      <c r="C322" s="1">
        <v>65</v>
      </c>
      <c r="D322" s="1" t="s">
        <v>23</v>
      </c>
      <c r="E322" s="1" t="s">
        <v>21</v>
      </c>
      <c r="F322" s="1" t="s">
        <v>18</v>
      </c>
      <c r="G322" s="1">
        <v>9</v>
      </c>
    </row>
    <row r="323" spans="1:7" x14ac:dyDescent="0.25">
      <c r="A323" s="1">
        <v>322</v>
      </c>
      <c r="B323" s="1" t="s">
        <v>14</v>
      </c>
      <c r="C323" s="1">
        <v>69</v>
      </c>
      <c r="D323" s="1" t="s">
        <v>23</v>
      </c>
      <c r="E323" s="1" t="s">
        <v>21</v>
      </c>
      <c r="F323" s="1" t="s">
        <v>18</v>
      </c>
      <c r="G323" s="1">
        <v>10</v>
      </c>
    </row>
    <row r="324" spans="1:7" x14ac:dyDescent="0.25">
      <c r="A324" s="1">
        <v>323</v>
      </c>
      <c r="B324" s="1" t="s">
        <v>14</v>
      </c>
      <c r="C324" s="1">
        <v>59</v>
      </c>
      <c r="D324" s="1" t="s">
        <v>23</v>
      </c>
      <c r="E324" s="1" t="s">
        <v>21</v>
      </c>
      <c r="F324" s="1" t="s">
        <v>18</v>
      </c>
      <c r="G324" s="1">
        <v>11</v>
      </c>
    </row>
    <row r="325" spans="1:7" x14ac:dyDescent="0.25">
      <c r="A325" s="1">
        <v>324</v>
      </c>
      <c r="B325" s="1" t="s">
        <v>14</v>
      </c>
      <c r="C325" s="1">
        <v>51</v>
      </c>
      <c r="D325" s="1" t="s">
        <v>23</v>
      </c>
      <c r="E325" s="1" t="s">
        <v>21</v>
      </c>
      <c r="F325" s="1" t="s">
        <v>18</v>
      </c>
      <c r="G325" s="1">
        <v>12</v>
      </c>
    </row>
    <row r="326" spans="1:7" x14ac:dyDescent="0.25">
      <c r="A326" s="1">
        <v>325</v>
      </c>
      <c r="B326" s="1" t="s">
        <v>15</v>
      </c>
      <c r="C326" s="1">
        <v>70</v>
      </c>
      <c r="D326" s="1" t="s">
        <v>23</v>
      </c>
      <c r="E326" s="1" t="s">
        <v>21</v>
      </c>
      <c r="F326" s="1" t="s">
        <v>18</v>
      </c>
      <c r="G326" s="1">
        <v>1</v>
      </c>
    </row>
    <row r="327" spans="1:7" x14ac:dyDescent="0.25">
      <c r="A327" s="1">
        <v>326</v>
      </c>
      <c r="B327" s="1" t="s">
        <v>15</v>
      </c>
      <c r="C327" s="1">
        <v>83</v>
      </c>
      <c r="D327" s="1" t="s">
        <v>23</v>
      </c>
      <c r="E327" s="1" t="s">
        <v>21</v>
      </c>
      <c r="F327" s="1" t="s">
        <v>18</v>
      </c>
      <c r="G327" s="1">
        <v>2</v>
      </c>
    </row>
    <row r="328" spans="1:7" x14ac:dyDescent="0.25">
      <c r="A328" s="1">
        <v>327</v>
      </c>
      <c r="B328" s="1" t="s">
        <v>15</v>
      </c>
      <c r="C328" s="1">
        <v>73</v>
      </c>
      <c r="D328" s="1" t="s">
        <v>23</v>
      </c>
      <c r="E328" s="1" t="s">
        <v>21</v>
      </c>
      <c r="F328" s="1" t="s">
        <v>18</v>
      </c>
      <c r="G328" s="1">
        <v>3</v>
      </c>
    </row>
    <row r="329" spans="1:7" x14ac:dyDescent="0.25">
      <c r="A329" s="1">
        <v>328</v>
      </c>
      <c r="B329" s="1" t="s">
        <v>15</v>
      </c>
      <c r="C329" s="1">
        <v>80</v>
      </c>
      <c r="D329" s="1" t="s">
        <v>23</v>
      </c>
      <c r="E329" s="1" t="s">
        <v>21</v>
      </c>
      <c r="F329" s="1" t="s">
        <v>18</v>
      </c>
      <c r="G329" s="1">
        <v>4</v>
      </c>
    </row>
    <row r="330" spans="1:7" x14ac:dyDescent="0.25">
      <c r="A330" s="1">
        <v>329</v>
      </c>
      <c r="B330" s="1" t="s">
        <v>15</v>
      </c>
      <c r="C330" s="1">
        <v>76</v>
      </c>
      <c r="D330" s="1" t="s">
        <v>23</v>
      </c>
      <c r="E330" s="1" t="s">
        <v>21</v>
      </c>
      <c r="F330" s="1" t="s">
        <v>18</v>
      </c>
      <c r="G330" s="1">
        <v>5</v>
      </c>
    </row>
    <row r="331" spans="1:7" x14ac:dyDescent="0.25">
      <c r="A331" s="1">
        <v>330</v>
      </c>
      <c r="B331" s="1" t="s">
        <v>15</v>
      </c>
      <c r="C331" s="1">
        <v>82</v>
      </c>
      <c r="D331" s="1" t="s">
        <v>23</v>
      </c>
      <c r="E331" s="1" t="s">
        <v>21</v>
      </c>
      <c r="F331" s="1" t="s">
        <v>18</v>
      </c>
      <c r="G331" s="1">
        <v>6</v>
      </c>
    </row>
    <row r="332" spans="1:7" x14ac:dyDescent="0.25">
      <c r="A332" s="1">
        <v>331</v>
      </c>
      <c r="B332" s="1" t="s">
        <v>15</v>
      </c>
      <c r="C332" s="1">
        <v>67</v>
      </c>
      <c r="D332" s="1" t="s">
        <v>23</v>
      </c>
      <c r="E332" s="1" t="s">
        <v>21</v>
      </c>
      <c r="F332" s="1" t="s">
        <v>18</v>
      </c>
      <c r="G332" s="1">
        <v>7</v>
      </c>
    </row>
    <row r="333" spans="1:7" x14ac:dyDescent="0.25">
      <c r="A333" s="1">
        <v>332</v>
      </c>
      <c r="B333" s="1" t="s">
        <v>15</v>
      </c>
      <c r="C333" s="1">
        <v>91</v>
      </c>
      <c r="D333" s="1" t="s">
        <v>23</v>
      </c>
      <c r="E333" s="1" t="s">
        <v>21</v>
      </c>
      <c r="F333" s="1" t="s">
        <v>18</v>
      </c>
      <c r="G333" s="1">
        <v>8</v>
      </c>
    </row>
    <row r="334" spans="1:7" x14ac:dyDescent="0.25">
      <c r="A334" s="1">
        <v>333</v>
      </c>
      <c r="B334" s="1" t="s">
        <v>15</v>
      </c>
      <c r="C334" s="1">
        <v>53</v>
      </c>
      <c r="D334" s="1" t="s">
        <v>23</v>
      </c>
      <c r="E334" s="1" t="s">
        <v>21</v>
      </c>
      <c r="F334" s="1" t="s">
        <v>18</v>
      </c>
      <c r="G334" s="1">
        <v>9</v>
      </c>
    </row>
    <row r="335" spans="1:7" x14ac:dyDescent="0.25">
      <c r="A335" s="1">
        <v>334</v>
      </c>
      <c r="B335" s="1" t="s">
        <v>15</v>
      </c>
      <c r="C335" s="1">
        <v>62</v>
      </c>
      <c r="D335" s="1" t="s">
        <v>23</v>
      </c>
      <c r="E335" s="1" t="s">
        <v>21</v>
      </c>
      <c r="F335" s="1" t="s">
        <v>18</v>
      </c>
      <c r="G335" s="1">
        <v>10</v>
      </c>
    </row>
    <row r="336" spans="1:7" x14ac:dyDescent="0.25">
      <c r="A336" s="1">
        <v>335</v>
      </c>
      <c r="B336" s="1" t="s">
        <v>15</v>
      </c>
      <c r="C336" s="1">
        <v>85</v>
      </c>
      <c r="D336" s="1" t="s">
        <v>23</v>
      </c>
      <c r="E336" s="1" t="s">
        <v>21</v>
      </c>
      <c r="F336" s="1" t="s">
        <v>18</v>
      </c>
      <c r="G336" s="1">
        <v>11</v>
      </c>
    </row>
    <row r="337" spans="1:7" x14ac:dyDescent="0.25">
      <c r="A337" s="1">
        <v>336</v>
      </c>
      <c r="B337" s="1" t="s">
        <v>15</v>
      </c>
      <c r="C337" s="1">
        <v>71</v>
      </c>
      <c r="D337" s="1" t="s">
        <v>23</v>
      </c>
      <c r="E337" s="1" t="s">
        <v>21</v>
      </c>
      <c r="F337" s="1" t="s">
        <v>18</v>
      </c>
      <c r="G337" s="1">
        <v>12</v>
      </c>
    </row>
    <row r="338" spans="1:7" x14ac:dyDescent="0.25">
      <c r="A338" s="1">
        <v>337</v>
      </c>
      <c r="B338" s="1" t="s">
        <v>16</v>
      </c>
      <c r="C338" s="1">
        <v>77</v>
      </c>
      <c r="D338" s="1" t="s">
        <v>23</v>
      </c>
      <c r="E338" s="1" t="s">
        <v>21</v>
      </c>
      <c r="F338" s="1" t="s">
        <v>18</v>
      </c>
      <c r="G338" s="1">
        <v>1</v>
      </c>
    </row>
    <row r="339" spans="1:7" x14ac:dyDescent="0.25">
      <c r="A339" s="1">
        <v>338</v>
      </c>
      <c r="B339" s="1" t="s">
        <v>16</v>
      </c>
      <c r="C339" s="1">
        <v>58</v>
      </c>
      <c r="D339" s="1" t="s">
        <v>23</v>
      </c>
      <c r="E339" s="1" t="s">
        <v>21</v>
      </c>
      <c r="F339" s="1" t="s">
        <v>18</v>
      </c>
      <c r="G339" s="1">
        <v>2</v>
      </c>
    </row>
    <row r="340" spans="1:7" x14ac:dyDescent="0.25">
      <c r="A340" s="1">
        <v>339</v>
      </c>
      <c r="B340" s="1" t="s">
        <v>16</v>
      </c>
      <c r="C340" s="1">
        <v>72</v>
      </c>
      <c r="D340" s="1" t="s">
        <v>23</v>
      </c>
      <c r="E340" s="1" t="s">
        <v>21</v>
      </c>
      <c r="F340" s="1" t="s">
        <v>18</v>
      </c>
      <c r="G340" s="1">
        <v>3</v>
      </c>
    </row>
    <row r="341" spans="1:7" x14ac:dyDescent="0.25">
      <c r="A341" s="1">
        <v>340</v>
      </c>
      <c r="B341" s="1" t="s">
        <v>16</v>
      </c>
      <c r="C341" s="1">
        <v>74</v>
      </c>
      <c r="D341" s="1" t="s">
        <v>23</v>
      </c>
      <c r="E341" s="1" t="s">
        <v>21</v>
      </c>
      <c r="F341" s="1" t="s">
        <v>18</v>
      </c>
      <c r="G341" s="1">
        <v>4</v>
      </c>
    </row>
    <row r="342" spans="1:7" x14ac:dyDescent="0.25">
      <c r="A342" s="1">
        <v>341</v>
      </c>
      <c r="B342" s="1" t="s">
        <v>16</v>
      </c>
      <c r="C342" s="1">
        <v>89</v>
      </c>
      <c r="D342" s="1" t="s">
        <v>23</v>
      </c>
      <c r="E342" s="1" t="s">
        <v>21</v>
      </c>
      <c r="F342" s="1" t="s">
        <v>18</v>
      </c>
      <c r="G342" s="1">
        <v>5</v>
      </c>
    </row>
    <row r="343" spans="1:7" x14ac:dyDescent="0.25">
      <c r="A343" s="1">
        <v>342</v>
      </c>
      <c r="B343" s="1" t="s">
        <v>16</v>
      </c>
      <c r="C343" s="1">
        <v>54</v>
      </c>
      <c r="D343" s="1" t="s">
        <v>23</v>
      </c>
      <c r="E343" s="1" t="s">
        <v>21</v>
      </c>
      <c r="F343" s="1" t="s">
        <v>18</v>
      </c>
      <c r="G343" s="1">
        <v>6</v>
      </c>
    </row>
    <row r="344" spans="1:7" x14ac:dyDescent="0.25">
      <c r="A344" s="1">
        <v>343</v>
      </c>
      <c r="B344" s="1" t="s">
        <v>16</v>
      </c>
      <c r="C344" s="1">
        <v>87</v>
      </c>
      <c r="D344" s="1" t="s">
        <v>23</v>
      </c>
      <c r="E344" s="1" t="s">
        <v>21</v>
      </c>
      <c r="F344" s="1" t="s">
        <v>18</v>
      </c>
      <c r="G344" s="1">
        <v>7</v>
      </c>
    </row>
    <row r="345" spans="1:7" x14ac:dyDescent="0.25">
      <c r="A345" s="1">
        <v>344</v>
      </c>
      <c r="B345" s="1" t="s">
        <v>16</v>
      </c>
      <c r="C345" s="1">
        <v>62</v>
      </c>
      <c r="D345" s="1" t="s">
        <v>23</v>
      </c>
      <c r="E345" s="1" t="s">
        <v>21</v>
      </c>
      <c r="F345" s="1" t="s">
        <v>18</v>
      </c>
      <c r="G345" s="1">
        <v>8</v>
      </c>
    </row>
    <row r="346" spans="1:7" x14ac:dyDescent="0.25">
      <c r="A346" s="1">
        <v>345</v>
      </c>
      <c r="B346" s="1" t="s">
        <v>16</v>
      </c>
      <c r="C346" s="1">
        <v>56</v>
      </c>
      <c r="D346" s="1" t="s">
        <v>23</v>
      </c>
      <c r="E346" s="1" t="s">
        <v>21</v>
      </c>
      <c r="F346" s="1" t="s">
        <v>18</v>
      </c>
      <c r="G346" s="1">
        <v>9</v>
      </c>
    </row>
    <row r="347" spans="1:7" x14ac:dyDescent="0.25">
      <c r="A347" s="1">
        <v>346</v>
      </c>
      <c r="B347" s="1" t="s">
        <v>16</v>
      </c>
      <c r="C347" s="1">
        <v>54</v>
      </c>
      <c r="D347" s="1" t="s">
        <v>23</v>
      </c>
      <c r="E347" s="1" t="s">
        <v>21</v>
      </c>
      <c r="F347" s="1" t="s">
        <v>18</v>
      </c>
      <c r="G347" s="1">
        <v>10</v>
      </c>
    </row>
    <row r="348" spans="1:7" x14ac:dyDescent="0.25">
      <c r="A348" s="1">
        <v>347</v>
      </c>
      <c r="B348" s="1" t="s">
        <v>16</v>
      </c>
      <c r="C348" s="1">
        <v>78</v>
      </c>
      <c r="D348" s="1" t="s">
        <v>23</v>
      </c>
      <c r="E348" s="1" t="s">
        <v>21</v>
      </c>
      <c r="F348" s="1" t="s">
        <v>18</v>
      </c>
      <c r="G348" s="1">
        <v>11</v>
      </c>
    </row>
    <row r="349" spans="1:7" x14ac:dyDescent="0.25">
      <c r="A349" s="1">
        <v>348</v>
      </c>
      <c r="B349" s="1" t="s">
        <v>16</v>
      </c>
      <c r="C349" s="1">
        <v>64</v>
      </c>
      <c r="D349" s="1" t="s">
        <v>23</v>
      </c>
      <c r="E349" s="1" t="s">
        <v>21</v>
      </c>
      <c r="F349" s="1" t="s">
        <v>18</v>
      </c>
      <c r="G349" s="1">
        <v>12</v>
      </c>
    </row>
    <row r="350" spans="1:7" x14ac:dyDescent="0.25">
      <c r="A350" s="1">
        <v>349</v>
      </c>
      <c r="B350" s="1" t="s">
        <v>17</v>
      </c>
      <c r="C350" s="1">
        <v>72</v>
      </c>
      <c r="D350" s="1" t="s">
        <v>23</v>
      </c>
      <c r="E350" s="1" t="s">
        <v>21</v>
      </c>
      <c r="F350" s="1" t="s">
        <v>18</v>
      </c>
      <c r="G350" s="1">
        <v>1</v>
      </c>
    </row>
    <row r="351" spans="1:7" x14ac:dyDescent="0.25">
      <c r="A351" s="1">
        <v>350</v>
      </c>
      <c r="B351" s="1" t="s">
        <v>17</v>
      </c>
      <c r="C351" s="1">
        <v>72</v>
      </c>
      <c r="D351" s="1" t="s">
        <v>23</v>
      </c>
      <c r="E351" s="1" t="s">
        <v>21</v>
      </c>
      <c r="F351" s="1" t="s">
        <v>18</v>
      </c>
      <c r="G351" s="1">
        <v>2</v>
      </c>
    </row>
    <row r="352" spans="1:7" x14ac:dyDescent="0.25">
      <c r="A352" s="1">
        <v>351</v>
      </c>
      <c r="B352" s="1" t="s">
        <v>17</v>
      </c>
      <c r="C352" s="1">
        <v>84</v>
      </c>
      <c r="D352" s="1" t="s">
        <v>23</v>
      </c>
      <c r="E352" s="1" t="s">
        <v>21</v>
      </c>
      <c r="F352" s="1" t="s">
        <v>18</v>
      </c>
      <c r="G352" s="1">
        <v>3</v>
      </c>
    </row>
    <row r="353" spans="1:7" x14ac:dyDescent="0.25">
      <c r="A353" s="1">
        <v>352</v>
      </c>
      <c r="B353" s="1" t="s">
        <v>17</v>
      </c>
      <c r="C353" s="1">
        <v>64</v>
      </c>
      <c r="D353" s="1" t="s">
        <v>23</v>
      </c>
      <c r="E353" s="1" t="s">
        <v>21</v>
      </c>
      <c r="F353" s="1" t="s">
        <v>18</v>
      </c>
      <c r="G353" s="1">
        <v>4</v>
      </c>
    </row>
    <row r="354" spans="1:7" x14ac:dyDescent="0.25">
      <c r="A354" s="1">
        <v>353</v>
      </c>
      <c r="B354" s="1" t="s">
        <v>17</v>
      </c>
      <c r="C354" s="1">
        <v>75</v>
      </c>
      <c r="D354" s="1" t="s">
        <v>23</v>
      </c>
      <c r="E354" s="1" t="s">
        <v>21</v>
      </c>
      <c r="F354" s="1" t="s">
        <v>18</v>
      </c>
      <c r="G354" s="1">
        <v>5</v>
      </c>
    </row>
    <row r="355" spans="1:7" x14ac:dyDescent="0.25">
      <c r="A355" s="1">
        <v>354</v>
      </c>
      <c r="B355" s="1" t="s">
        <v>17</v>
      </c>
      <c r="C355" s="1">
        <v>87</v>
      </c>
      <c r="D355" s="1" t="s">
        <v>23</v>
      </c>
      <c r="E355" s="1" t="s">
        <v>21</v>
      </c>
      <c r="F355" s="1" t="s">
        <v>18</v>
      </c>
      <c r="G355" s="1">
        <v>6</v>
      </c>
    </row>
    <row r="356" spans="1:7" x14ac:dyDescent="0.25">
      <c r="A356" s="1">
        <v>355</v>
      </c>
      <c r="B356" s="1" t="s">
        <v>17</v>
      </c>
      <c r="C356" s="1">
        <v>69</v>
      </c>
      <c r="D356" s="1" t="s">
        <v>23</v>
      </c>
      <c r="E356" s="1" t="s">
        <v>21</v>
      </c>
      <c r="F356" s="1" t="s">
        <v>18</v>
      </c>
      <c r="G356" s="1">
        <v>7</v>
      </c>
    </row>
    <row r="357" spans="1:7" x14ac:dyDescent="0.25">
      <c r="A357" s="1">
        <v>356</v>
      </c>
      <c r="B357" s="1" t="s">
        <v>17</v>
      </c>
      <c r="C357" s="1">
        <v>90</v>
      </c>
      <c r="D357" s="1" t="s">
        <v>23</v>
      </c>
      <c r="E357" s="1" t="s">
        <v>21</v>
      </c>
      <c r="F357" s="1" t="s">
        <v>18</v>
      </c>
      <c r="G357" s="1">
        <v>8</v>
      </c>
    </row>
    <row r="358" spans="1:7" x14ac:dyDescent="0.25">
      <c r="A358" s="1">
        <v>357</v>
      </c>
      <c r="B358" s="1" t="s">
        <v>17</v>
      </c>
      <c r="C358" s="1">
        <v>71</v>
      </c>
      <c r="D358" s="1" t="s">
        <v>23</v>
      </c>
      <c r="E358" s="1" t="s">
        <v>21</v>
      </c>
      <c r="F358" s="1" t="s">
        <v>18</v>
      </c>
      <c r="G358" s="1">
        <v>9</v>
      </c>
    </row>
    <row r="359" spans="1:7" x14ac:dyDescent="0.25">
      <c r="A359" s="1">
        <v>358</v>
      </c>
      <c r="B359" s="1" t="s">
        <v>17</v>
      </c>
      <c r="C359" s="1">
        <v>96</v>
      </c>
      <c r="D359" s="1" t="s">
        <v>23</v>
      </c>
      <c r="E359" s="1" t="s">
        <v>21</v>
      </c>
      <c r="F359" s="1" t="s">
        <v>18</v>
      </c>
      <c r="G359" s="1">
        <v>10</v>
      </c>
    </row>
    <row r="360" spans="1:7" x14ac:dyDescent="0.25">
      <c r="A360" s="1">
        <v>359</v>
      </c>
      <c r="B360" s="1" t="s">
        <v>17</v>
      </c>
      <c r="C360" s="1">
        <v>62</v>
      </c>
      <c r="D360" s="1" t="s">
        <v>23</v>
      </c>
      <c r="E360" s="1" t="s">
        <v>21</v>
      </c>
      <c r="F360" s="1" t="s">
        <v>18</v>
      </c>
      <c r="G360" s="1">
        <v>11</v>
      </c>
    </row>
    <row r="361" spans="1:7" x14ac:dyDescent="0.25">
      <c r="A361" s="1">
        <v>360</v>
      </c>
      <c r="B361" s="1" t="s">
        <v>17</v>
      </c>
      <c r="C361" s="1">
        <v>96</v>
      </c>
      <c r="D361" s="1" t="s">
        <v>23</v>
      </c>
      <c r="E361" s="1" t="s">
        <v>21</v>
      </c>
      <c r="F361" s="1" t="s">
        <v>18</v>
      </c>
      <c r="G361" s="1">
        <v>12</v>
      </c>
    </row>
    <row r="362" spans="1:7" x14ac:dyDescent="0.25">
      <c r="A362" s="1">
        <v>361</v>
      </c>
      <c r="B362" s="1" t="str">
        <f>B242&amp;"*"</f>
        <v>M/P_1*</v>
      </c>
      <c r="C362" s="1">
        <v>88</v>
      </c>
      <c r="D362" s="1" t="s">
        <v>23</v>
      </c>
      <c r="E362" s="1" t="s">
        <v>21</v>
      </c>
      <c r="F362" s="1" t="s">
        <v>19</v>
      </c>
      <c r="G362" s="1">
        <v>1</v>
      </c>
    </row>
    <row r="363" spans="1:7" x14ac:dyDescent="0.25">
      <c r="A363" s="1">
        <v>362</v>
      </c>
      <c r="B363" s="1" t="str">
        <f t="shared" ref="B363:B426" si="2">B243&amp;"*"</f>
        <v>M/P_1*</v>
      </c>
      <c r="C363" s="1">
        <v>71</v>
      </c>
      <c r="D363" s="1" t="s">
        <v>23</v>
      </c>
      <c r="E363" s="1" t="s">
        <v>21</v>
      </c>
      <c r="F363" s="1" t="s">
        <v>19</v>
      </c>
      <c r="G363" s="1">
        <v>2</v>
      </c>
    </row>
    <row r="364" spans="1:7" x14ac:dyDescent="0.25">
      <c r="A364" s="1">
        <v>363</v>
      </c>
      <c r="B364" s="1" t="str">
        <f t="shared" si="2"/>
        <v>M/P_1*</v>
      </c>
      <c r="C364" s="1">
        <v>54</v>
      </c>
      <c r="D364" s="1" t="s">
        <v>23</v>
      </c>
      <c r="E364" s="1" t="s">
        <v>21</v>
      </c>
      <c r="F364" s="1" t="s">
        <v>19</v>
      </c>
      <c r="G364" s="1">
        <v>3</v>
      </c>
    </row>
    <row r="365" spans="1:7" x14ac:dyDescent="0.25">
      <c r="A365" s="1">
        <v>364</v>
      </c>
      <c r="B365" s="1" t="str">
        <f t="shared" si="2"/>
        <v>M/P_1*</v>
      </c>
      <c r="C365" s="1">
        <v>71</v>
      </c>
      <c r="D365" s="1" t="s">
        <v>23</v>
      </c>
      <c r="E365" s="1" t="s">
        <v>21</v>
      </c>
      <c r="F365" s="1" t="s">
        <v>19</v>
      </c>
      <c r="G365" s="1">
        <v>4</v>
      </c>
    </row>
    <row r="366" spans="1:7" x14ac:dyDescent="0.25">
      <c r="A366" s="1">
        <v>365</v>
      </c>
      <c r="B366" s="1" t="str">
        <f t="shared" si="2"/>
        <v>M/P_1*</v>
      </c>
      <c r="C366" s="1">
        <v>70</v>
      </c>
      <c r="D366" s="1" t="s">
        <v>23</v>
      </c>
      <c r="E366" s="1" t="s">
        <v>21</v>
      </c>
      <c r="F366" s="1" t="s">
        <v>19</v>
      </c>
      <c r="G366" s="1">
        <v>5</v>
      </c>
    </row>
    <row r="367" spans="1:7" x14ac:dyDescent="0.25">
      <c r="A367" s="1">
        <v>366</v>
      </c>
      <c r="B367" s="1" t="str">
        <f t="shared" si="2"/>
        <v>M/P_1*</v>
      </c>
      <c r="C367" s="1">
        <v>76</v>
      </c>
      <c r="D367" s="1" t="s">
        <v>23</v>
      </c>
      <c r="E367" s="1" t="s">
        <v>21</v>
      </c>
      <c r="F367" s="1" t="s">
        <v>19</v>
      </c>
      <c r="G367" s="1">
        <v>6</v>
      </c>
    </row>
    <row r="368" spans="1:7" x14ac:dyDescent="0.25">
      <c r="A368" s="1">
        <v>367</v>
      </c>
      <c r="B368" s="1" t="str">
        <f t="shared" si="2"/>
        <v>M/P_1*</v>
      </c>
      <c r="C368" s="1">
        <v>66</v>
      </c>
      <c r="D368" s="1" t="s">
        <v>23</v>
      </c>
      <c r="E368" s="1" t="s">
        <v>21</v>
      </c>
      <c r="F368" s="1" t="s">
        <v>19</v>
      </c>
      <c r="G368" s="1">
        <v>7</v>
      </c>
    </row>
    <row r="369" spans="1:7" x14ac:dyDescent="0.25">
      <c r="A369" s="1">
        <v>368</v>
      </c>
      <c r="B369" s="1" t="str">
        <f t="shared" si="2"/>
        <v>M/P_1*</v>
      </c>
      <c r="C369" s="1">
        <v>63</v>
      </c>
      <c r="D369" s="1" t="s">
        <v>23</v>
      </c>
      <c r="E369" s="1" t="s">
        <v>21</v>
      </c>
      <c r="F369" s="1" t="s">
        <v>19</v>
      </c>
      <c r="G369" s="1">
        <v>8</v>
      </c>
    </row>
    <row r="370" spans="1:7" x14ac:dyDescent="0.25">
      <c r="A370" s="1">
        <v>369</v>
      </c>
      <c r="B370" s="1" t="str">
        <f t="shared" si="2"/>
        <v>M/P_1*</v>
      </c>
      <c r="C370" s="1">
        <v>91</v>
      </c>
      <c r="D370" s="1" t="s">
        <v>23</v>
      </c>
      <c r="E370" s="1" t="s">
        <v>21</v>
      </c>
      <c r="F370" s="1" t="s">
        <v>19</v>
      </c>
      <c r="G370" s="1">
        <v>9</v>
      </c>
    </row>
    <row r="371" spans="1:7" x14ac:dyDescent="0.25">
      <c r="A371" s="1">
        <v>370</v>
      </c>
      <c r="B371" s="1" t="str">
        <f t="shared" si="2"/>
        <v>M/P_1*</v>
      </c>
      <c r="C371" s="1">
        <v>55</v>
      </c>
      <c r="D371" s="1" t="s">
        <v>23</v>
      </c>
      <c r="E371" s="1" t="s">
        <v>21</v>
      </c>
      <c r="F371" s="1" t="s">
        <v>19</v>
      </c>
      <c r="G371" s="1">
        <v>10</v>
      </c>
    </row>
    <row r="372" spans="1:7" x14ac:dyDescent="0.25">
      <c r="A372" s="1">
        <v>371</v>
      </c>
      <c r="B372" s="1" t="str">
        <f t="shared" si="2"/>
        <v>M/P_1*</v>
      </c>
      <c r="C372" s="1">
        <v>71</v>
      </c>
      <c r="D372" s="1" t="s">
        <v>23</v>
      </c>
      <c r="E372" s="1" t="s">
        <v>21</v>
      </c>
      <c r="F372" s="1" t="s">
        <v>19</v>
      </c>
      <c r="G372" s="1">
        <v>11</v>
      </c>
    </row>
    <row r="373" spans="1:7" x14ac:dyDescent="0.25">
      <c r="A373" s="1">
        <v>372</v>
      </c>
      <c r="B373" s="1" t="str">
        <f t="shared" si="2"/>
        <v>M/P_1*</v>
      </c>
      <c r="C373" s="1">
        <v>94</v>
      </c>
      <c r="D373" s="1" t="s">
        <v>23</v>
      </c>
      <c r="E373" s="1" t="s">
        <v>21</v>
      </c>
      <c r="F373" s="1" t="s">
        <v>19</v>
      </c>
      <c r="G373" s="1">
        <v>12</v>
      </c>
    </row>
    <row r="374" spans="1:7" x14ac:dyDescent="0.25">
      <c r="A374" s="1">
        <v>373</v>
      </c>
      <c r="B374" s="1" t="str">
        <f t="shared" si="2"/>
        <v>M/P_2*</v>
      </c>
      <c r="C374" s="1">
        <v>84</v>
      </c>
      <c r="D374" s="1" t="s">
        <v>23</v>
      </c>
      <c r="E374" s="1" t="s">
        <v>21</v>
      </c>
      <c r="F374" s="1" t="s">
        <v>19</v>
      </c>
      <c r="G374" s="1">
        <v>1</v>
      </c>
    </row>
    <row r="375" spans="1:7" x14ac:dyDescent="0.25">
      <c r="A375" s="1">
        <v>374</v>
      </c>
      <c r="B375" s="1" t="str">
        <f t="shared" si="2"/>
        <v>M/P_2*</v>
      </c>
      <c r="C375" s="1">
        <v>89</v>
      </c>
      <c r="D375" s="1" t="s">
        <v>23</v>
      </c>
      <c r="E375" s="1" t="s">
        <v>21</v>
      </c>
      <c r="F375" s="1" t="s">
        <v>19</v>
      </c>
      <c r="G375" s="1">
        <v>2</v>
      </c>
    </row>
    <row r="376" spans="1:7" x14ac:dyDescent="0.25">
      <c r="A376" s="1">
        <v>375</v>
      </c>
      <c r="B376" s="1" t="str">
        <f t="shared" si="2"/>
        <v>M/P_2*</v>
      </c>
      <c r="C376" s="1">
        <v>92</v>
      </c>
      <c r="D376" s="1" t="s">
        <v>23</v>
      </c>
      <c r="E376" s="1" t="s">
        <v>21</v>
      </c>
      <c r="F376" s="1" t="s">
        <v>19</v>
      </c>
      <c r="G376" s="1">
        <v>3</v>
      </c>
    </row>
    <row r="377" spans="1:7" x14ac:dyDescent="0.25">
      <c r="A377" s="1">
        <v>376</v>
      </c>
      <c r="B377" s="1" t="str">
        <f t="shared" si="2"/>
        <v>M/P_2*</v>
      </c>
      <c r="C377" s="1">
        <v>68</v>
      </c>
      <c r="D377" s="1" t="s">
        <v>23</v>
      </c>
      <c r="E377" s="1" t="s">
        <v>21</v>
      </c>
      <c r="F377" s="1" t="s">
        <v>19</v>
      </c>
      <c r="G377" s="1">
        <v>4</v>
      </c>
    </row>
    <row r="378" spans="1:7" x14ac:dyDescent="0.25">
      <c r="A378" s="1">
        <v>377</v>
      </c>
      <c r="B378" s="1" t="str">
        <f t="shared" si="2"/>
        <v>M/P_2*</v>
      </c>
      <c r="C378" s="1">
        <v>72</v>
      </c>
      <c r="D378" s="1" t="s">
        <v>23</v>
      </c>
      <c r="E378" s="1" t="s">
        <v>21</v>
      </c>
      <c r="F378" s="1" t="s">
        <v>19</v>
      </c>
      <c r="G378" s="1">
        <v>5</v>
      </c>
    </row>
    <row r="379" spans="1:7" x14ac:dyDescent="0.25">
      <c r="A379" s="1">
        <v>378</v>
      </c>
      <c r="B379" s="1" t="str">
        <f t="shared" si="2"/>
        <v>M/P_2*</v>
      </c>
      <c r="C379" s="1">
        <v>91</v>
      </c>
      <c r="D379" s="1" t="s">
        <v>23</v>
      </c>
      <c r="E379" s="1" t="s">
        <v>21</v>
      </c>
      <c r="F379" s="1" t="s">
        <v>19</v>
      </c>
      <c r="G379" s="1">
        <v>6</v>
      </c>
    </row>
    <row r="380" spans="1:7" x14ac:dyDescent="0.25">
      <c r="A380" s="1">
        <v>379</v>
      </c>
      <c r="B380" s="1" t="str">
        <f t="shared" si="2"/>
        <v>M/P_2*</v>
      </c>
      <c r="C380" s="1">
        <v>65</v>
      </c>
      <c r="D380" s="1" t="s">
        <v>23</v>
      </c>
      <c r="E380" s="1" t="s">
        <v>21</v>
      </c>
      <c r="F380" s="1" t="s">
        <v>19</v>
      </c>
      <c r="G380" s="1">
        <v>7</v>
      </c>
    </row>
    <row r="381" spans="1:7" x14ac:dyDescent="0.25">
      <c r="A381" s="1">
        <v>380</v>
      </c>
      <c r="B381" s="1" t="str">
        <f t="shared" si="2"/>
        <v>M/P_2*</v>
      </c>
      <c r="C381" s="1">
        <v>99</v>
      </c>
      <c r="D381" s="1" t="s">
        <v>23</v>
      </c>
      <c r="E381" s="1" t="s">
        <v>21</v>
      </c>
      <c r="F381" s="1" t="s">
        <v>19</v>
      </c>
      <c r="G381" s="1">
        <v>8</v>
      </c>
    </row>
    <row r="382" spans="1:7" x14ac:dyDescent="0.25">
      <c r="A382" s="1">
        <v>381</v>
      </c>
      <c r="B382" s="1" t="str">
        <f t="shared" si="2"/>
        <v>M/P_2*</v>
      </c>
      <c r="C382" s="1">
        <v>52</v>
      </c>
      <c r="D382" s="1" t="s">
        <v>23</v>
      </c>
      <c r="E382" s="1" t="s">
        <v>21</v>
      </c>
      <c r="F382" s="1" t="s">
        <v>19</v>
      </c>
      <c r="G382" s="1">
        <v>9</v>
      </c>
    </row>
    <row r="383" spans="1:7" x14ac:dyDescent="0.25">
      <c r="A383" s="1">
        <v>382</v>
      </c>
      <c r="B383" s="1" t="str">
        <f t="shared" si="2"/>
        <v>M/P_2*</v>
      </c>
      <c r="C383" s="1">
        <v>76</v>
      </c>
      <c r="D383" s="1" t="s">
        <v>23</v>
      </c>
      <c r="E383" s="1" t="s">
        <v>21</v>
      </c>
      <c r="F383" s="1" t="s">
        <v>19</v>
      </c>
      <c r="G383" s="1">
        <v>10</v>
      </c>
    </row>
    <row r="384" spans="1:7" x14ac:dyDescent="0.25">
      <c r="A384" s="1">
        <v>383</v>
      </c>
      <c r="B384" s="1" t="str">
        <f t="shared" si="2"/>
        <v>M/P_2*</v>
      </c>
      <c r="C384" s="1">
        <v>78</v>
      </c>
      <c r="D384" s="1" t="s">
        <v>23</v>
      </c>
      <c r="E384" s="1" t="s">
        <v>21</v>
      </c>
      <c r="F384" s="1" t="s">
        <v>19</v>
      </c>
      <c r="G384" s="1">
        <v>11</v>
      </c>
    </row>
    <row r="385" spans="1:7" x14ac:dyDescent="0.25">
      <c r="A385" s="1">
        <v>384</v>
      </c>
      <c r="B385" s="1" t="str">
        <f t="shared" si="2"/>
        <v>M/P_2*</v>
      </c>
      <c r="C385" s="1">
        <v>74</v>
      </c>
      <c r="D385" s="1" t="s">
        <v>23</v>
      </c>
      <c r="E385" s="1" t="s">
        <v>21</v>
      </c>
      <c r="F385" s="1" t="s">
        <v>19</v>
      </c>
      <c r="G385" s="1">
        <v>12</v>
      </c>
    </row>
    <row r="386" spans="1:7" x14ac:dyDescent="0.25">
      <c r="A386" s="1">
        <v>385</v>
      </c>
      <c r="B386" s="1" t="str">
        <f t="shared" si="2"/>
        <v>M/P_3*</v>
      </c>
      <c r="C386" s="1">
        <v>50</v>
      </c>
      <c r="D386" s="1" t="s">
        <v>23</v>
      </c>
      <c r="E386" s="1" t="s">
        <v>21</v>
      </c>
      <c r="F386" s="1" t="s">
        <v>19</v>
      </c>
      <c r="G386" s="1">
        <v>1</v>
      </c>
    </row>
    <row r="387" spans="1:7" x14ac:dyDescent="0.25">
      <c r="A387" s="1">
        <v>386</v>
      </c>
      <c r="B387" s="1" t="str">
        <f t="shared" si="2"/>
        <v>M/P_3*</v>
      </c>
      <c r="C387" s="1">
        <v>78</v>
      </c>
      <c r="D387" s="1" t="s">
        <v>23</v>
      </c>
      <c r="E387" s="1" t="s">
        <v>21</v>
      </c>
      <c r="F387" s="1" t="s">
        <v>19</v>
      </c>
      <c r="G387" s="1">
        <v>2</v>
      </c>
    </row>
    <row r="388" spans="1:7" x14ac:dyDescent="0.25">
      <c r="A388" s="1">
        <v>387</v>
      </c>
      <c r="B388" s="1" t="str">
        <f t="shared" si="2"/>
        <v>M/P_3*</v>
      </c>
      <c r="C388" s="1">
        <v>67</v>
      </c>
      <c r="D388" s="1" t="s">
        <v>23</v>
      </c>
      <c r="E388" s="1" t="s">
        <v>21</v>
      </c>
      <c r="F388" s="1" t="s">
        <v>19</v>
      </c>
      <c r="G388" s="1">
        <v>3</v>
      </c>
    </row>
    <row r="389" spans="1:7" x14ac:dyDescent="0.25">
      <c r="A389" s="1">
        <v>388</v>
      </c>
      <c r="B389" s="1" t="str">
        <f t="shared" si="2"/>
        <v>M/P_3*</v>
      </c>
      <c r="C389" s="1">
        <v>51</v>
      </c>
      <c r="D389" s="1" t="s">
        <v>23</v>
      </c>
      <c r="E389" s="1" t="s">
        <v>21</v>
      </c>
      <c r="F389" s="1" t="s">
        <v>19</v>
      </c>
      <c r="G389" s="1">
        <v>4</v>
      </c>
    </row>
    <row r="390" spans="1:7" x14ac:dyDescent="0.25">
      <c r="A390" s="1">
        <v>389</v>
      </c>
      <c r="B390" s="1" t="str">
        <f t="shared" si="2"/>
        <v>M/P_3*</v>
      </c>
      <c r="C390" s="1">
        <v>91</v>
      </c>
      <c r="D390" s="1" t="s">
        <v>23</v>
      </c>
      <c r="E390" s="1" t="s">
        <v>21</v>
      </c>
      <c r="F390" s="1" t="s">
        <v>19</v>
      </c>
      <c r="G390" s="1">
        <v>5</v>
      </c>
    </row>
    <row r="391" spans="1:7" x14ac:dyDescent="0.25">
      <c r="A391" s="1">
        <v>390</v>
      </c>
      <c r="B391" s="1" t="str">
        <f t="shared" si="2"/>
        <v>M/P_3*</v>
      </c>
      <c r="C391" s="1">
        <v>75</v>
      </c>
      <c r="D391" s="1" t="s">
        <v>23</v>
      </c>
      <c r="E391" s="1" t="s">
        <v>21</v>
      </c>
      <c r="F391" s="1" t="s">
        <v>19</v>
      </c>
      <c r="G391" s="1">
        <v>6</v>
      </c>
    </row>
    <row r="392" spans="1:7" x14ac:dyDescent="0.25">
      <c r="A392" s="1">
        <v>391</v>
      </c>
      <c r="B392" s="1" t="str">
        <f t="shared" si="2"/>
        <v>M/P_3*</v>
      </c>
      <c r="C392" s="1">
        <v>63</v>
      </c>
      <c r="D392" s="1" t="s">
        <v>23</v>
      </c>
      <c r="E392" s="1" t="s">
        <v>21</v>
      </c>
      <c r="F392" s="1" t="s">
        <v>19</v>
      </c>
      <c r="G392" s="1">
        <v>7</v>
      </c>
    </row>
    <row r="393" spans="1:7" x14ac:dyDescent="0.25">
      <c r="A393" s="1">
        <v>392</v>
      </c>
      <c r="B393" s="1" t="str">
        <f t="shared" si="2"/>
        <v>M/P_3*</v>
      </c>
      <c r="C393" s="1">
        <v>58</v>
      </c>
      <c r="D393" s="1" t="s">
        <v>23</v>
      </c>
      <c r="E393" s="1" t="s">
        <v>21</v>
      </c>
      <c r="F393" s="1" t="s">
        <v>19</v>
      </c>
      <c r="G393" s="1">
        <v>8</v>
      </c>
    </row>
    <row r="394" spans="1:7" x14ac:dyDescent="0.25">
      <c r="A394" s="1">
        <v>393</v>
      </c>
      <c r="B394" s="1" t="str">
        <f t="shared" si="2"/>
        <v>M/P_3*</v>
      </c>
      <c r="C394" s="1">
        <v>72</v>
      </c>
      <c r="D394" s="1" t="s">
        <v>23</v>
      </c>
      <c r="E394" s="1" t="s">
        <v>21</v>
      </c>
      <c r="F394" s="1" t="s">
        <v>19</v>
      </c>
      <c r="G394" s="1">
        <v>9</v>
      </c>
    </row>
    <row r="395" spans="1:7" x14ac:dyDescent="0.25">
      <c r="A395" s="1">
        <v>394</v>
      </c>
      <c r="B395" s="1" t="str">
        <f t="shared" si="2"/>
        <v>M/P_3*</v>
      </c>
      <c r="C395" s="1">
        <v>88</v>
      </c>
      <c r="D395" s="1" t="s">
        <v>23</v>
      </c>
      <c r="E395" s="1" t="s">
        <v>21</v>
      </c>
      <c r="F395" s="1" t="s">
        <v>19</v>
      </c>
      <c r="G395" s="1">
        <v>10</v>
      </c>
    </row>
    <row r="396" spans="1:7" x14ac:dyDescent="0.25">
      <c r="A396" s="1">
        <v>395</v>
      </c>
      <c r="B396" s="1" t="str">
        <f t="shared" si="2"/>
        <v>M/P_3*</v>
      </c>
      <c r="C396" s="1">
        <v>62</v>
      </c>
      <c r="D396" s="1" t="s">
        <v>23</v>
      </c>
      <c r="E396" s="1" t="s">
        <v>21</v>
      </c>
      <c r="F396" s="1" t="s">
        <v>19</v>
      </c>
      <c r="G396" s="1">
        <v>11</v>
      </c>
    </row>
    <row r="397" spans="1:7" x14ac:dyDescent="0.25">
      <c r="A397" s="1">
        <v>396</v>
      </c>
      <c r="B397" s="1" t="str">
        <f t="shared" si="2"/>
        <v>M/P_3*</v>
      </c>
      <c r="C397" s="1">
        <v>88</v>
      </c>
      <c r="D397" s="1" t="s">
        <v>23</v>
      </c>
      <c r="E397" s="1" t="s">
        <v>21</v>
      </c>
      <c r="F397" s="1" t="s">
        <v>19</v>
      </c>
      <c r="G397" s="1">
        <v>12</v>
      </c>
    </row>
    <row r="398" spans="1:7" x14ac:dyDescent="0.25">
      <c r="A398" s="1">
        <v>397</v>
      </c>
      <c r="B398" s="1" t="str">
        <f t="shared" si="2"/>
        <v>M/P_4*</v>
      </c>
      <c r="C398" s="1">
        <v>80</v>
      </c>
      <c r="D398" s="1" t="s">
        <v>23</v>
      </c>
      <c r="E398" s="1" t="s">
        <v>21</v>
      </c>
      <c r="F398" s="1" t="s">
        <v>19</v>
      </c>
      <c r="G398" s="1">
        <v>1</v>
      </c>
    </row>
    <row r="399" spans="1:7" x14ac:dyDescent="0.25">
      <c r="A399" s="1">
        <v>398</v>
      </c>
      <c r="B399" s="1" t="str">
        <f t="shared" si="2"/>
        <v>M/P_4*</v>
      </c>
      <c r="C399" s="1">
        <v>74</v>
      </c>
      <c r="D399" s="1" t="s">
        <v>23</v>
      </c>
      <c r="E399" s="1" t="s">
        <v>21</v>
      </c>
      <c r="F399" s="1" t="s">
        <v>19</v>
      </c>
      <c r="G399" s="1">
        <v>2</v>
      </c>
    </row>
    <row r="400" spans="1:7" x14ac:dyDescent="0.25">
      <c r="A400" s="1">
        <v>399</v>
      </c>
      <c r="B400" s="1" t="str">
        <f t="shared" si="2"/>
        <v>M/P_4*</v>
      </c>
      <c r="C400" s="1">
        <v>85</v>
      </c>
      <c r="D400" s="1" t="s">
        <v>23</v>
      </c>
      <c r="E400" s="1" t="s">
        <v>21</v>
      </c>
      <c r="F400" s="1" t="s">
        <v>19</v>
      </c>
      <c r="G400" s="1">
        <v>3</v>
      </c>
    </row>
    <row r="401" spans="1:7" x14ac:dyDescent="0.25">
      <c r="A401" s="1">
        <v>400</v>
      </c>
      <c r="B401" s="1" t="str">
        <f t="shared" si="2"/>
        <v>M/P_4*</v>
      </c>
      <c r="C401" s="1">
        <v>55</v>
      </c>
      <c r="D401" s="1" t="s">
        <v>23</v>
      </c>
      <c r="E401" s="1" t="s">
        <v>21</v>
      </c>
      <c r="F401" s="1" t="s">
        <v>19</v>
      </c>
      <c r="G401" s="1">
        <v>4</v>
      </c>
    </row>
    <row r="402" spans="1:7" x14ac:dyDescent="0.25">
      <c r="A402" s="1">
        <v>401</v>
      </c>
      <c r="B402" s="1" t="str">
        <f t="shared" si="2"/>
        <v>M/P_4*</v>
      </c>
      <c r="C402" s="1">
        <v>50</v>
      </c>
      <c r="D402" s="1" t="s">
        <v>23</v>
      </c>
      <c r="E402" s="1" t="s">
        <v>21</v>
      </c>
      <c r="F402" s="1" t="s">
        <v>19</v>
      </c>
      <c r="G402" s="1">
        <v>5</v>
      </c>
    </row>
    <row r="403" spans="1:7" x14ac:dyDescent="0.25">
      <c r="A403" s="1">
        <v>402</v>
      </c>
      <c r="B403" s="1" t="str">
        <f t="shared" si="2"/>
        <v>M/P_4*</v>
      </c>
      <c r="C403" s="1">
        <v>63</v>
      </c>
      <c r="D403" s="1" t="s">
        <v>23</v>
      </c>
      <c r="E403" s="1" t="s">
        <v>21</v>
      </c>
      <c r="F403" s="1" t="s">
        <v>19</v>
      </c>
      <c r="G403" s="1">
        <v>6</v>
      </c>
    </row>
    <row r="404" spans="1:7" x14ac:dyDescent="0.25">
      <c r="A404" s="1">
        <v>403</v>
      </c>
      <c r="B404" s="1" t="str">
        <f t="shared" si="2"/>
        <v>M/P_4*</v>
      </c>
      <c r="C404" s="1">
        <v>71</v>
      </c>
      <c r="D404" s="1" t="s">
        <v>23</v>
      </c>
      <c r="E404" s="1" t="s">
        <v>21</v>
      </c>
      <c r="F404" s="1" t="s">
        <v>19</v>
      </c>
      <c r="G404" s="1">
        <v>7</v>
      </c>
    </row>
    <row r="405" spans="1:7" x14ac:dyDescent="0.25">
      <c r="A405" s="1">
        <v>404</v>
      </c>
      <c r="B405" s="1" t="str">
        <f t="shared" si="2"/>
        <v>M/P_4*</v>
      </c>
      <c r="C405" s="1">
        <v>66</v>
      </c>
      <c r="D405" s="1" t="s">
        <v>23</v>
      </c>
      <c r="E405" s="1" t="s">
        <v>21</v>
      </c>
      <c r="F405" s="1" t="s">
        <v>19</v>
      </c>
      <c r="G405" s="1">
        <v>8</v>
      </c>
    </row>
    <row r="406" spans="1:7" x14ac:dyDescent="0.25">
      <c r="A406" s="1">
        <v>405</v>
      </c>
      <c r="B406" s="1" t="str">
        <f t="shared" si="2"/>
        <v>M/P_4*</v>
      </c>
      <c r="C406" s="1">
        <v>84</v>
      </c>
      <c r="D406" s="1" t="s">
        <v>23</v>
      </c>
      <c r="E406" s="1" t="s">
        <v>21</v>
      </c>
      <c r="F406" s="1" t="s">
        <v>19</v>
      </c>
      <c r="G406" s="1">
        <v>9</v>
      </c>
    </row>
    <row r="407" spans="1:7" x14ac:dyDescent="0.25">
      <c r="A407" s="1">
        <v>406</v>
      </c>
      <c r="B407" s="1" t="str">
        <f t="shared" si="2"/>
        <v>M/P_4*</v>
      </c>
      <c r="C407" s="1">
        <v>81</v>
      </c>
      <c r="D407" s="1" t="s">
        <v>23</v>
      </c>
      <c r="E407" s="1" t="s">
        <v>21</v>
      </c>
      <c r="F407" s="1" t="s">
        <v>19</v>
      </c>
      <c r="G407" s="1">
        <v>10</v>
      </c>
    </row>
    <row r="408" spans="1:7" x14ac:dyDescent="0.25">
      <c r="A408" s="1">
        <v>407</v>
      </c>
      <c r="B408" s="1" t="str">
        <f t="shared" si="2"/>
        <v>M/P_4*</v>
      </c>
      <c r="C408" s="1">
        <v>90</v>
      </c>
      <c r="D408" s="1" t="s">
        <v>23</v>
      </c>
      <c r="E408" s="1" t="s">
        <v>21</v>
      </c>
      <c r="F408" s="1" t="s">
        <v>19</v>
      </c>
      <c r="G408" s="1">
        <v>11</v>
      </c>
    </row>
    <row r="409" spans="1:7" x14ac:dyDescent="0.25">
      <c r="A409" s="1">
        <v>408</v>
      </c>
      <c r="B409" s="1" t="str">
        <f t="shared" si="2"/>
        <v>M/P_4*</v>
      </c>
      <c r="C409" s="1">
        <v>66</v>
      </c>
      <c r="D409" s="1" t="s">
        <v>23</v>
      </c>
      <c r="E409" s="1" t="s">
        <v>21</v>
      </c>
      <c r="F409" s="1" t="s">
        <v>19</v>
      </c>
      <c r="G409" s="1">
        <v>12</v>
      </c>
    </row>
    <row r="410" spans="1:7" x14ac:dyDescent="0.25">
      <c r="A410" s="1">
        <v>409</v>
      </c>
      <c r="B410" s="1" t="str">
        <f t="shared" si="2"/>
        <v>M/P_5*</v>
      </c>
      <c r="C410" s="1">
        <v>54</v>
      </c>
      <c r="D410" s="1" t="s">
        <v>23</v>
      </c>
      <c r="E410" s="1" t="s">
        <v>21</v>
      </c>
      <c r="F410" s="1" t="s">
        <v>19</v>
      </c>
      <c r="G410" s="1">
        <v>1</v>
      </c>
    </row>
    <row r="411" spans="1:7" x14ac:dyDescent="0.25">
      <c r="A411" s="1">
        <v>410</v>
      </c>
      <c r="B411" s="1" t="str">
        <f t="shared" si="2"/>
        <v>M/P_5*</v>
      </c>
      <c r="C411" s="1">
        <v>88</v>
      </c>
      <c r="D411" s="1" t="s">
        <v>23</v>
      </c>
      <c r="E411" s="1" t="s">
        <v>21</v>
      </c>
      <c r="F411" s="1" t="s">
        <v>19</v>
      </c>
      <c r="G411" s="1">
        <v>2</v>
      </c>
    </row>
    <row r="412" spans="1:7" x14ac:dyDescent="0.25">
      <c r="A412" s="1">
        <v>411</v>
      </c>
      <c r="B412" s="1" t="str">
        <f t="shared" si="2"/>
        <v>M/P_5*</v>
      </c>
      <c r="C412" s="1">
        <v>96</v>
      </c>
      <c r="D412" s="1" t="s">
        <v>23</v>
      </c>
      <c r="E412" s="1" t="s">
        <v>21</v>
      </c>
      <c r="F412" s="1" t="s">
        <v>19</v>
      </c>
      <c r="G412" s="1">
        <v>3</v>
      </c>
    </row>
    <row r="413" spans="1:7" x14ac:dyDescent="0.25">
      <c r="A413" s="1">
        <v>412</v>
      </c>
      <c r="B413" s="1" t="str">
        <f t="shared" si="2"/>
        <v>M/P_5*</v>
      </c>
      <c r="C413" s="1">
        <v>54</v>
      </c>
      <c r="D413" s="1" t="s">
        <v>23</v>
      </c>
      <c r="E413" s="1" t="s">
        <v>21</v>
      </c>
      <c r="F413" s="1" t="s">
        <v>19</v>
      </c>
      <c r="G413" s="1">
        <v>4</v>
      </c>
    </row>
    <row r="414" spans="1:7" x14ac:dyDescent="0.25">
      <c r="A414" s="1">
        <v>413</v>
      </c>
      <c r="B414" s="1" t="str">
        <f t="shared" si="2"/>
        <v>M/P_5*</v>
      </c>
      <c r="C414" s="1">
        <v>94</v>
      </c>
      <c r="D414" s="1" t="s">
        <v>23</v>
      </c>
      <c r="E414" s="1" t="s">
        <v>21</v>
      </c>
      <c r="F414" s="1" t="s">
        <v>19</v>
      </c>
      <c r="G414" s="1">
        <v>5</v>
      </c>
    </row>
    <row r="415" spans="1:7" x14ac:dyDescent="0.25">
      <c r="A415" s="1">
        <v>414</v>
      </c>
      <c r="B415" s="1" t="str">
        <f t="shared" si="2"/>
        <v>M/P_5*</v>
      </c>
      <c r="C415" s="1">
        <v>61</v>
      </c>
      <c r="D415" s="1" t="s">
        <v>23</v>
      </c>
      <c r="E415" s="1" t="s">
        <v>21</v>
      </c>
      <c r="F415" s="1" t="s">
        <v>19</v>
      </c>
      <c r="G415" s="1">
        <v>6</v>
      </c>
    </row>
    <row r="416" spans="1:7" x14ac:dyDescent="0.25">
      <c r="A416" s="1">
        <v>415</v>
      </c>
      <c r="B416" s="1" t="str">
        <f t="shared" si="2"/>
        <v>M/P_5*</v>
      </c>
      <c r="C416" s="1">
        <v>64</v>
      </c>
      <c r="D416" s="1" t="s">
        <v>23</v>
      </c>
      <c r="E416" s="1" t="s">
        <v>21</v>
      </c>
      <c r="F416" s="1" t="s">
        <v>19</v>
      </c>
      <c r="G416" s="1">
        <v>7</v>
      </c>
    </row>
    <row r="417" spans="1:7" x14ac:dyDescent="0.25">
      <c r="A417" s="1">
        <v>416</v>
      </c>
      <c r="B417" s="1" t="str">
        <f t="shared" si="2"/>
        <v>M/P_5*</v>
      </c>
      <c r="C417" s="1">
        <v>88</v>
      </c>
      <c r="D417" s="1" t="s">
        <v>23</v>
      </c>
      <c r="E417" s="1" t="s">
        <v>21</v>
      </c>
      <c r="F417" s="1" t="s">
        <v>19</v>
      </c>
      <c r="G417" s="1">
        <v>8</v>
      </c>
    </row>
    <row r="418" spans="1:7" x14ac:dyDescent="0.25">
      <c r="A418" s="1">
        <v>417</v>
      </c>
      <c r="B418" s="1" t="str">
        <f t="shared" si="2"/>
        <v>M/P_5*</v>
      </c>
      <c r="C418" s="1">
        <v>69</v>
      </c>
      <c r="D418" s="1" t="s">
        <v>23</v>
      </c>
      <c r="E418" s="1" t="s">
        <v>21</v>
      </c>
      <c r="F418" s="1" t="s">
        <v>19</v>
      </c>
      <c r="G418" s="1">
        <v>9</v>
      </c>
    </row>
    <row r="419" spans="1:7" x14ac:dyDescent="0.25">
      <c r="A419" s="1">
        <v>418</v>
      </c>
      <c r="B419" s="1" t="str">
        <f t="shared" si="2"/>
        <v>M/P_5*</v>
      </c>
      <c r="C419" s="1">
        <v>76</v>
      </c>
      <c r="D419" s="1" t="s">
        <v>23</v>
      </c>
      <c r="E419" s="1" t="s">
        <v>21</v>
      </c>
      <c r="F419" s="1" t="s">
        <v>19</v>
      </c>
      <c r="G419" s="1">
        <v>10</v>
      </c>
    </row>
    <row r="420" spans="1:7" x14ac:dyDescent="0.25">
      <c r="A420" s="1">
        <v>419</v>
      </c>
      <c r="B420" s="1" t="str">
        <f t="shared" si="2"/>
        <v>M/P_5*</v>
      </c>
      <c r="C420" s="1">
        <v>88</v>
      </c>
      <c r="D420" s="1" t="s">
        <v>23</v>
      </c>
      <c r="E420" s="1" t="s">
        <v>21</v>
      </c>
      <c r="F420" s="1" t="s">
        <v>19</v>
      </c>
      <c r="G420" s="1">
        <v>11</v>
      </c>
    </row>
    <row r="421" spans="1:7" x14ac:dyDescent="0.25">
      <c r="A421" s="1">
        <v>420</v>
      </c>
      <c r="B421" s="1" t="str">
        <f t="shared" si="2"/>
        <v>M/P_5*</v>
      </c>
      <c r="C421" s="1">
        <v>83</v>
      </c>
      <c r="D421" s="1" t="s">
        <v>23</v>
      </c>
      <c r="E421" s="1" t="s">
        <v>21</v>
      </c>
      <c r="F421" s="1" t="s">
        <v>19</v>
      </c>
      <c r="G421" s="1">
        <v>12</v>
      </c>
    </row>
    <row r="422" spans="1:7" x14ac:dyDescent="0.25">
      <c r="A422" s="1">
        <v>421</v>
      </c>
      <c r="B422" s="1" t="str">
        <f t="shared" si="2"/>
        <v>M/P_6*</v>
      </c>
      <c r="C422" s="1">
        <v>98</v>
      </c>
      <c r="D422" s="1" t="s">
        <v>23</v>
      </c>
      <c r="E422" s="1" t="s">
        <v>21</v>
      </c>
      <c r="F422" s="1" t="s">
        <v>19</v>
      </c>
      <c r="G422" s="1">
        <v>1</v>
      </c>
    </row>
    <row r="423" spans="1:7" x14ac:dyDescent="0.25">
      <c r="A423" s="1">
        <v>422</v>
      </c>
      <c r="B423" s="1" t="str">
        <f t="shared" si="2"/>
        <v>M/P_6*</v>
      </c>
      <c r="C423" s="1">
        <v>83</v>
      </c>
      <c r="D423" s="1" t="s">
        <v>23</v>
      </c>
      <c r="E423" s="1" t="s">
        <v>21</v>
      </c>
      <c r="F423" s="1" t="s">
        <v>19</v>
      </c>
      <c r="G423" s="1">
        <v>2</v>
      </c>
    </row>
    <row r="424" spans="1:7" x14ac:dyDescent="0.25">
      <c r="A424" s="1">
        <v>423</v>
      </c>
      <c r="B424" s="1" t="str">
        <f t="shared" si="2"/>
        <v>M/P_6*</v>
      </c>
      <c r="C424" s="1">
        <v>53</v>
      </c>
      <c r="D424" s="1" t="s">
        <v>23</v>
      </c>
      <c r="E424" s="1" t="s">
        <v>21</v>
      </c>
      <c r="F424" s="1" t="s">
        <v>19</v>
      </c>
      <c r="G424" s="1">
        <v>3</v>
      </c>
    </row>
    <row r="425" spans="1:7" x14ac:dyDescent="0.25">
      <c r="A425" s="1">
        <v>424</v>
      </c>
      <c r="B425" s="1" t="str">
        <f t="shared" si="2"/>
        <v>M/P_6*</v>
      </c>
      <c r="C425" s="1">
        <v>95</v>
      </c>
      <c r="D425" s="1" t="s">
        <v>23</v>
      </c>
      <c r="E425" s="1" t="s">
        <v>21</v>
      </c>
      <c r="F425" s="1" t="s">
        <v>19</v>
      </c>
      <c r="G425" s="1">
        <v>4</v>
      </c>
    </row>
    <row r="426" spans="1:7" x14ac:dyDescent="0.25">
      <c r="A426" s="1">
        <v>425</v>
      </c>
      <c r="B426" s="1" t="str">
        <f t="shared" si="2"/>
        <v>M/P_6*</v>
      </c>
      <c r="C426" s="1">
        <v>73</v>
      </c>
      <c r="D426" s="1" t="s">
        <v>23</v>
      </c>
      <c r="E426" s="1" t="s">
        <v>21</v>
      </c>
      <c r="F426" s="1" t="s">
        <v>19</v>
      </c>
      <c r="G426" s="1">
        <v>5</v>
      </c>
    </row>
    <row r="427" spans="1:7" x14ac:dyDescent="0.25">
      <c r="A427" s="1">
        <v>426</v>
      </c>
      <c r="B427" s="1" t="str">
        <f t="shared" ref="B427:B481" si="3">B307&amp;"*"</f>
        <v>M/P_6*</v>
      </c>
      <c r="C427" s="1">
        <v>92</v>
      </c>
      <c r="D427" s="1" t="s">
        <v>23</v>
      </c>
      <c r="E427" s="1" t="s">
        <v>21</v>
      </c>
      <c r="F427" s="1" t="s">
        <v>19</v>
      </c>
      <c r="G427" s="1">
        <v>6</v>
      </c>
    </row>
    <row r="428" spans="1:7" x14ac:dyDescent="0.25">
      <c r="A428" s="1">
        <v>427</v>
      </c>
      <c r="B428" s="1" t="str">
        <f t="shared" si="3"/>
        <v>M/P_6*</v>
      </c>
      <c r="C428" s="1">
        <v>67</v>
      </c>
      <c r="D428" s="1" t="s">
        <v>23</v>
      </c>
      <c r="E428" s="1" t="s">
        <v>21</v>
      </c>
      <c r="F428" s="1" t="s">
        <v>19</v>
      </c>
      <c r="G428" s="1">
        <v>7</v>
      </c>
    </row>
    <row r="429" spans="1:7" x14ac:dyDescent="0.25">
      <c r="A429" s="1">
        <v>428</v>
      </c>
      <c r="B429" s="1" t="str">
        <f t="shared" si="3"/>
        <v>M/P_6*</v>
      </c>
      <c r="C429" s="1">
        <v>57</v>
      </c>
      <c r="D429" s="1" t="s">
        <v>23</v>
      </c>
      <c r="E429" s="1" t="s">
        <v>21</v>
      </c>
      <c r="F429" s="1" t="s">
        <v>19</v>
      </c>
      <c r="G429" s="1">
        <v>8</v>
      </c>
    </row>
    <row r="430" spans="1:7" x14ac:dyDescent="0.25">
      <c r="A430" s="1">
        <v>429</v>
      </c>
      <c r="B430" s="1" t="str">
        <f t="shared" si="3"/>
        <v>M/P_6*</v>
      </c>
      <c r="C430" s="1">
        <v>79</v>
      </c>
      <c r="D430" s="1" t="s">
        <v>23</v>
      </c>
      <c r="E430" s="1" t="s">
        <v>21</v>
      </c>
      <c r="F430" s="1" t="s">
        <v>19</v>
      </c>
      <c r="G430" s="1">
        <v>9</v>
      </c>
    </row>
    <row r="431" spans="1:7" x14ac:dyDescent="0.25">
      <c r="A431" s="1">
        <v>430</v>
      </c>
      <c r="B431" s="1" t="str">
        <f t="shared" si="3"/>
        <v>M/P_6*</v>
      </c>
      <c r="C431" s="1">
        <v>71</v>
      </c>
      <c r="D431" s="1" t="s">
        <v>23</v>
      </c>
      <c r="E431" s="1" t="s">
        <v>21</v>
      </c>
      <c r="F431" s="1" t="s">
        <v>19</v>
      </c>
      <c r="G431" s="1">
        <v>10</v>
      </c>
    </row>
    <row r="432" spans="1:7" x14ac:dyDescent="0.25">
      <c r="A432" s="1">
        <v>431</v>
      </c>
      <c r="B432" s="1" t="str">
        <f t="shared" si="3"/>
        <v>M/P_6*</v>
      </c>
      <c r="C432" s="1">
        <v>96</v>
      </c>
      <c r="D432" s="1" t="s">
        <v>23</v>
      </c>
      <c r="E432" s="1" t="s">
        <v>21</v>
      </c>
      <c r="F432" s="1" t="s">
        <v>19</v>
      </c>
      <c r="G432" s="1">
        <v>11</v>
      </c>
    </row>
    <row r="433" spans="1:7" x14ac:dyDescent="0.25">
      <c r="A433" s="1">
        <v>432</v>
      </c>
      <c r="B433" s="1" t="str">
        <f t="shared" si="3"/>
        <v>M/P_6*</v>
      </c>
      <c r="C433" s="1">
        <v>91</v>
      </c>
      <c r="D433" s="1" t="s">
        <v>23</v>
      </c>
      <c r="E433" s="1" t="s">
        <v>21</v>
      </c>
      <c r="F433" s="1" t="s">
        <v>19</v>
      </c>
      <c r="G433" s="1">
        <v>12</v>
      </c>
    </row>
    <row r="434" spans="1:7" x14ac:dyDescent="0.25">
      <c r="A434" s="1">
        <v>433</v>
      </c>
      <c r="B434" s="1" t="str">
        <f t="shared" si="3"/>
        <v>M/P_7*</v>
      </c>
      <c r="C434" s="1">
        <v>69</v>
      </c>
      <c r="D434" s="1" t="s">
        <v>23</v>
      </c>
      <c r="E434" s="1" t="s">
        <v>21</v>
      </c>
      <c r="F434" s="1" t="s">
        <v>19</v>
      </c>
      <c r="G434" s="1">
        <v>1</v>
      </c>
    </row>
    <row r="435" spans="1:7" x14ac:dyDescent="0.25">
      <c r="A435" s="1">
        <v>434</v>
      </c>
      <c r="B435" s="1" t="str">
        <f t="shared" si="3"/>
        <v>M/P_7*</v>
      </c>
      <c r="C435" s="1">
        <v>67</v>
      </c>
      <c r="D435" s="1" t="s">
        <v>23</v>
      </c>
      <c r="E435" s="1" t="s">
        <v>21</v>
      </c>
      <c r="F435" s="1" t="s">
        <v>19</v>
      </c>
      <c r="G435" s="1">
        <v>2</v>
      </c>
    </row>
    <row r="436" spans="1:7" x14ac:dyDescent="0.25">
      <c r="A436" s="1">
        <v>435</v>
      </c>
      <c r="B436" s="1" t="str">
        <f t="shared" si="3"/>
        <v>M/P_7*</v>
      </c>
      <c r="C436" s="1">
        <v>71</v>
      </c>
      <c r="D436" s="1" t="s">
        <v>23</v>
      </c>
      <c r="E436" s="1" t="s">
        <v>21</v>
      </c>
      <c r="F436" s="1" t="s">
        <v>19</v>
      </c>
      <c r="G436" s="1">
        <v>3</v>
      </c>
    </row>
    <row r="437" spans="1:7" x14ac:dyDescent="0.25">
      <c r="A437" s="1">
        <v>436</v>
      </c>
      <c r="B437" s="1" t="str">
        <f t="shared" si="3"/>
        <v>M/P_7*</v>
      </c>
      <c r="C437" s="1">
        <v>99</v>
      </c>
      <c r="D437" s="1" t="s">
        <v>23</v>
      </c>
      <c r="E437" s="1" t="s">
        <v>21</v>
      </c>
      <c r="F437" s="1" t="s">
        <v>19</v>
      </c>
      <c r="G437" s="1">
        <v>4</v>
      </c>
    </row>
    <row r="438" spans="1:7" x14ac:dyDescent="0.25">
      <c r="A438" s="1">
        <v>437</v>
      </c>
      <c r="B438" s="1" t="str">
        <f t="shared" si="3"/>
        <v>M/P_7*</v>
      </c>
      <c r="C438" s="1">
        <v>65</v>
      </c>
      <c r="D438" s="1" t="s">
        <v>23</v>
      </c>
      <c r="E438" s="1" t="s">
        <v>21</v>
      </c>
      <c r="F438" s="1" t="s">
        <v>19</v>
      </c>
      <c r="G438" s="1">
        <v>5</v>
      </c>
    </row>
    <row r="439" spans="1:7" x14ac:dyDescent="0.25">
      <c r="A439" s="1">
        <v>438</v>
      </c>
      <c r="B439" s="1" t="str">
        <f t="shared" si="3"/>
        <v>M/P_7*</v>
      </c>
      <c r="C439" s="1">
        <v>99</v>
      </c>
      <c r="D439" s="1" t="s">
        <v>23</v>
      </c>
      <c r="E439" s="1" t="s">
        <v>21</v>
      </c>
      <c r="F439" s="1" t="s">
        <v>19</v>
      </c>
      <c r="G439" s="1">
        <v>6</v>
      </c>
    </row>
    <row r="440" spans="1:7" x14ac:dyDescent="0.25">
      <c r="A440" s="1">
        <v>439</v>
      </c>
      <c r="B440" s="1" t="str">
        <f t="shared" si="3"/>
        <v>M/P_7*</v>
      </c>
      <c r="C440" s="1">
        <v>69</v>
      </c>
      <c r="D440" s="1" t="s">
        <v>23</v>
      </c>
      <c r="E440" s="1" t="s">
        <v>21</v>
      </c>
      <c r="F440" s="1" t="s">
        <v>19</v>
      </c>
      <c r="G440" s="1">
        <v>7</v>
      </c>
    </row>
    <row r="441" spans="1:7" x14ac:dyDescent="0.25">
      <c r="A441" s="1">
        <v>440</v>
      </c>
      <c r="B441" s="1" t="str">
        <f t="shared" si="3"/>
        <v>M/P_7*</v>
      </c>
      <c r="C441" s="1">
        <v>95</v>
      </c>
      <c r="D441" s="1" t="s">
        <v>23</v>
      </c>
      <c r="E441" s="1" t="s">
        <v>21</v>
      </c>
      <c r="F441" s="1" t="s">
        <v>19</v>
      </c>
      <c r="G441" s="1">
        <v>8</v>
      </c>
    </row>
    <row r="442" spans="1:7" x14ac:dyDescent="0.25">
      <c r="A442" s="1">
        <v>441</v>
      </c>
      <c r="B442" s="1" t="str">
        <f t="shared" si="3"/>
        <v>M/P_7*</v>
      </c>
      <c r="C442" s="1">
        <v>74</v>
      </c>
      <c r="D442" s="1" t="s">
        <v>23</v>
      </c>
      <c r="E442" s="1" t="s">
        <v>21</v>
      </c>
      <c r="F442" s="1" t="s">
        <v>19</v>
      </c>
      <c r="G442" s="1">
        <v>9</v>
      </c>
    </row>
    <row r="443" spans="1:7" x14ac:dyDescent="0.25">
      <c r="A443" s="1">
        <v>442</v>
      </c>
      <c r="B443" s="1" t="str">
        <f t="shared" si="3"/>
        <v>M/P_7*</v>
      </c>
      <c r="C443" s="1">
        <v>61</v>
      </c>
      <c r="D443" s="1" t="s">
        <v>23</v>
      </c>
      <c r="E443" s="1" t="s">
        <v>21</v>
      </c>
      <c r="F443" s="1" t="s">
        <v>19</v>
      </c>
      <c r="G443" s="1">
        <v>10</v>
      </c>
    </row>
    <row r="444" spans="1:7" x14ac:dyDescent="0.25">
      <c r="A444" s="1">
        <v>443</v>
      </c>
      <c r="B444" s="1" t="str">
        <f t="shared" si="3"/>
        <v>M/P_7*</v>
      </c>
      <c r="C444" s="1">
        <v>74</v>
      </c>
      <c r="D444" s="1" t="s">
        <v>23</v>
      </c>
      <c r="E444" s="1" t="s">
        <v>21</v>
      </c>
      <c r="F444" s="1" t="s">
        <v>19</v>
      </c>
      <c r="G444" s="1">
        <v>11</v>
      </c>
    </row>
    <row r="445" spans="1:7" x14ac:dyDescent="0.25">
      <c r="A445" s="1">
        <v>444</v>
      </c>
      <c r="B445" s="1" t="str">
        <f t="shared" si="3"/>
        <v>M/P_7*</v>
      </c>
      <c r="C445" s="1">
        <v>93</v>
      </c>
      <c r="D445" s="1" t="s">
        <v>23</v>
      </c>
      <c r="E445" s="1" t="s">
        <v>21</v>
      </c>
      <c r="F445" s="1" t="s">
        <v>19</v>
      </c>
      <c r="G445" s="1">
        <v>12</v>
      </c>
    </row>
    <row r="446" spans="1:7" x14ac:dyDescent="0.25">
      <c r="A446" s="1">
        <v>445</v>
      </c>
      <c r="B446" s="1" t="str">
        <f t="shared" si="3"/>
        <v>M/P_8*</v>
      </c>
      <c r="C446" s="1">
        <v>79</v>
      </c>
      <c r="D446" s="1" t="s">
        <v>23</v>
      </c>
      <c r="E446" s="1" t="s">
        <v>21</v>
      </c>
      <c r="F446" s="1" t="s">
        <v>19</v>
      </c>
      <c r="G446" s="1">
        <v>1</v>
      </c>
    </row>
    <row r="447" spans="1:7" x14ac:dyDescent="0.25">
      <c r="A447" s="1">
        <v>446</v>
      </c>
      <c r="B447" s="1" t="str">
        <f t="shared" si="3"/>
        <v>M/P_8*</v>
      </c>
      <c r="C447" s="1">
        <v>57</v>
      </c>
      <c r="D447" s="1" t="s">
        <v>23</v>
      </c>
      <c r="E447" s="1" t="s">
        <v>21</v>
      </c>
      <c r="F447" s="1" t="s">
        <v>19</v>
      </c>
      <c r="G447" s="1">
        <v>2</v>
      </c>
    </row>
    <row r="448" spans="1:7" x14ac:dyDescent="0.25">
      <c r="A448" s="1">
        <v>447</v>
      </c>
      <c r="B448" s="1" t="str">
        <f t="shared" si="3"/>
        <v>M/P_8*</v>
      </c>
      <c r="C448" s="1">
        <v>68</v>
      </c>
      <c r="D448" s="1" t="s">
        <v>23</v>
      </c>
      <c r="E448" s="1" t="s">
        <v>21</v>
      </c>
      <c r="F448" s="1" t="s">
        <v>19</v>
      </c>
      <c r="G448" s="1">
        <v>3</v>
      </c>
    </row>
    <row r="449" spans="1:7" x14ac:dyDescent="0.25">
      <c r="A449" s="1">
        <v>448</v>
      </c>
      <c r="B449" s="1" t="str">
        <f t="shared" si="3"/>
        <v>M/P_8*</v>
      </c>
      <c r="C449" s="1">
        <v>54</v>
      </c>
      <c r="D449" s="1" t="s">
        <v>23</v>
      </c>
      <c r="E449" s="1" t="s">
        <v>21</v>
      </c>
      <c r="F449" s="1" t="s">
        <v>19</v>
      </c>
      <c r="G449" s="1">
        <v>4</v>
      </c>
    </row>
    <row r="450" spans="1:7" x14ac:dyDescent="0.25">
      <c r="A450" s="1">
        <v>449</v>
      </c>
      <c r="B450" s="1" t="str">
        <f t="shared" si="3"/>
        <v>M/P_8*</v>
      </c>
      <c r="C450" s="1">
        <v>64</v>
      </c>
      <c r="D450" s="1" t="s">
        <v>23</v>
      </c>
      <c r="E450" s="1" t="s">
        <v>21</v>
      </c>
      <c r="F450" s="1" t="s">
        <v>19</v>
      </c>
      <c r="G450" s="1">
        <v>5</v>
      </c>
    </row>
    <row r="451" spans="1:7" x14ac:dyDescent="0.25">
      <c r="A451" s="1">
        <v>450</v>
      </c>
      <c r="B451" s="1" t="str">
        <f t="shared" si="3"/>
        <v>M/P_8*</v>
      </c>
      <c r="C451" s="1">
        <v>84</v>
      </c>
      <c r="D451" s="1" t="s">
        <v>23</v>
      </c>
      <c r="E451" s="1" t="s">
        <v>21</v>
      </c>
      <c r="F451" s="1" t="s">
        <v>19</v>
      </c>
      <c r="G451" s="1">
        <v>6</v>
      </c>
    </row>
    <row r="452" spans="1:7" x14ac:dyDescent="0.25">
      <c r="A452" s="1">
        <v>451</v>
      </c>
      <c r="B452" s="1" t="str">
        <f t="shared" si="3"/>
        <v>M/P_8*</v>
      </c>
      <c r="C452" s="1">
        <v>53</v>
      </c>
      <c r="D452" s="1" t="s">
        <v>23</v>
      </c>
      <c r="E452" s="1" t="s">
        <v>21</v>
      </c>
      <c r="F452" s="1" t="s">
        <v>19</v>
      </c>
      <c r="G452" s="1">
        <v>7</v>
      </c>
    </row>
    <row r="453" spans="1:7" x14ac:dyDescent="0.25">
      <c r="A453" s="1">
        <v>452</v>
      </c>
      <c r="B453" s="1" t="str">
        <f t="shared" si="3"/>
        <v>M/P_8*</v>
      </c>
      <c r="C453" s="1">
        <v>75</v>
      </c>
      <c r="D453" s="1" t="s">
        <v>23</v>
      </c>
      <c r="E453" s="1" t="s">
        <v>21</v>
      </c>
      <c r="F453" s="1" t="s">
        <v>19</v>
      </c>
      <c r="G453" s="1">
        <v>8</v>
      </c>
    </row>
    <row r="454" spans="1:7" x14ac:dyDescent="0.25">
      <c r="A454" s="1">
        <v>453</v>
      </c>
      <c r="B454" s="1" t="str">
        <f t="shared" si="3"/>
        <v>M/P_8*</v>
      </c>
      <c r="C454" s="1">
        <v>55</v>
      </c>
      <c r="D454" s="1" t="s">
        <v>23</v>
      </c>
      <c r="E454" s="1" t="s">
        <v>21</v>
      </c>
      <c r="F454" s="1" t="s">
        <v>19</v>
      </c>
      <c r="G454" s="1">
        <v>9</v>
      </c>
    </row>
    <row r="455" spans="1:7" x14ac:dyDescent="0.25">
      <c r="A455" s="1">
        <v>454</v>
      </c>
      <c r="B455" s="1" t="str">
        <f t="shared" si="3"/>
        <v>M/P_8*</v>
      </c>
      <c r="C455" s="1">
        <v>93</v>
      </c>
      <c r="D455" s="1" t="s">
        <v>23</v>
      </c>
      <c r="E455" s="1" t="s">
        <v>21</v>
      </c>
      <c r="F455" s="1" t="s">
        <v>19</v>
      </c>
      <c r="G455" s="1">
        <v>10</v>
      </c>
    </row>
    <row r="456" spans="1:7" x14ac:dyDescent="0.25">
      <c r="A456" s="1">
        <v>455</v>
      </c>
      <c r="B456" s="1" t="str">
        <f t="shared" si="3"/>
        <v>M/P_8*</v>
      </c>
      <c r="C456" s="1">
        <v>55</v>
      </c>
      <c r="D456" s="1" t="s">
        <v>23</v>
      </c>
      <c r="E456" s="1" t="s">
        <v>21</v>
      </c>
      <c r="F456" s="1" t="s">
        <v>19</v>
      </c>
      <c r="G456" s="1">
        <v>11</v>
      </c>
    </row>
    <row r="457" spans="1:7" x14ac:dyDescent="0.25">
      <c r="A457" s="1">
        <v>456</v>
      </c>
      <c r="B457" s="1" t="str">
        <f t="shared" si="3"/>
        <v>M/P_8*</v>
      </c>
      <c r="C457" s="1">
        <v>75</v>
      </c>
      <c r="D457" s="1" t="s">
        <v>23</v>
      </c>
      <c r="E457" s="1" t="s">
        <v>21</v>
      </c>
      <c r="F457" s="1" t="s">
        <v>19</v>
      </c>
      <c r="G457" s="1">
        <v>12</v>
      </c>
    </row>
    <row r="458" spans="1:7" x14ac:dyDescent="0.25">
      <c r="A458" s="1">
        <v>457</v>
      </c>
      <c r="B458" s="1" t="str">
        <f t="shared" si="3"/>
        <v>M/P_9*</v>
      </c>
      <c r="C458" s="1">
        <v>67</v>
      </c>
      <c r="D458" s="1" t="s">
        <v>23</v>
      </c>
      <c r="E458" s="1" t="s">
        <v>21</v>
      </c>
      <c r="F458" s="1" t="s">
        <v>19</v>
      </c>
      <c r="G458" s="1">
        <v>1</v>
      </c>
    </row>
    <row r="459" spans="1:7" x14ac:dyDescent="0.25">
      <c r="A459" s="1">
        <v>458</v>
      </c>
      <c r="B459" s="1" t="str">
        <f t="shared" si="3"/>
        <v>M/P_9*</v>
      </c>
      <c r="C459" s="1">
        <v>95</v>
      </c>
      <c r="D459" s="1" t="s">
        <v>23</v>
      </c>
      <c r="E459" s="1" t="s">
        <v>21</v>
      </c>
      <c r="F459" s="1" t="s">
        <v>19</v>
      </c>
      <c r="G459" s="1">
        <v>2</v>
      </c>
    </row>
    <row r="460" spans="1:7" x14ac:dyDescent="0.25">
      <c r="A460" s="1">
        <v>459</v>
      </c>
      <c r="B460" s="1" t="str">
        <f t="shared" si="3"/>
        <v>M/P_9*</v>
      </c>
      <c r="C460" s="1">
        <v>70</v>
      </c>
      <c r="D460" s="1" t="s">
        <v>23</v>
      </c>
      <c r="E460" s="1" t="s">
        <v>21</v>
      </c>
      <c r="F460" s="1" t="s">
        <v>19</v>
      </c>
      <c r="G460" s="1">
        <v>3</v>
      </c>
    </row>
    <row r="461" spans="1:7" x14ac:dyDescent="0.25">
      <c r="A461" s="1">
        <v>460</v>
      </c>
      <c r="B461" s="1" t="str">
        <f t="shared" si="3"/>
        <v>M/P_9*</v>
      </c>
      <c r="C461" s="1">
        <v>70</v>
      </c>
      <c r="D461" s="1" t="s">
        <v>23</v>
      </c>
      <c r="E461" s="1" t="s">
        <v>21</v>
      </c>
      <c r="F461" s="1" t="s">
        <v>19</v>
      </c>
      <c r="G461" s="1">
        <v>4</v>
      </c>
    </row>
    <row r="462" spans="1:7" x14ac:dyDescent="0.25">
      <c r="A462" s="1">
        <v>461</v>
      </c>
      <c r="B462" s="1" t="str">
        <f t="shared" si="3"/>
        <v>M/P_9*</v>
      </c>
      <c r="C462" s="1">
        <v>84</v>
      </c>
      <c r="D462" s="1" t="s">
        <v>23</v>
      </c>
      <c r="E462" s="1" t="s">
        <v>21</v>
      </c>
      <c r="F462" s="1" t="s">
        <v>19</v>
      </c>
      <c r="G462" s="1">
        <v>5</v>
      </c>
    </row>
    <row r="463" spans="1:7" x14ac:dyDescent="0.25">
      <c r="A463" s="1">
        <v>462</v>
      </c>
      <c r="B463" s="1" t="str">
        <f t="shared" si="3"/>
        <v>M/P_9*</v>
      </c>
      <c r="C463" s="1">
        <v>86</v>
      </c>
      <c r="D463" s="1" t="s">
        <v>23</v>
      </c>
      <c r="E463" s="1" t="s">
        <v>21</v>
      </c>
      <c r="F463" s="1" t="s">
        <v>19</v>
      </c>
      <c r="G463" s="1">
        <v>6</v>
      </c>
    </row>
    <row r="464" spans="1:7" x14ac:dyDescent="0.25">
      <c r="A464" s="1">
        <v>463</v>
      </c>
      <c r="B464" s="1" t="str">
        <f t="shared" si="3"/>
        <v>M/P_9*</v>
      </c>
      <c r="C464" s="1">
        <v>98</v>
      </c>
      <c r="D464" s="1" t="s">
        <v>23</v>
      </c>
      <c r="E464" s="1" t="s">
        <v>21</v>
      </c>
      <c r="F464" s="1" t="s">
        <v>19</v>
      </c>
      <c r="G464" s="1">
        <v>7</v>
      </c>
    </row>
    <row r="465" spans="1:7" x14ac:dyDescent="0.25">
      <c r="A465" s="1">
        <v>464</v>
      </c>
      <c r="B465" s="1" t="str">
        <f t="shared" si="3"/>
        <v>M/P_9*</v>
      </c>
      <c r="C465" s="1">
        <v>74</v>
      </c>
      <c r="D465" s="1" t="s">
        <v>23</v>
      </c>
      <c r="E465" s="1" t="s">
        <v>21</v>
      </c>
      <c r="F465" s="1" t="s">
        <v>19</v>
      </c>
      <c r="G465" s="1">
        <v>8</v>
      </c>
    </row>
    <row r="466" spans="1:7" x14ac:dyDescent="0.25">
      <c r="A466" s="1">
        <v>465</v>
      </c>
      <c r="B466" s="1" t="str">
        <f t="shared" si="3"/>
        <v>M/P_9*</v>
      </c>
      <c r="C466" s="1">
        <v>91</v>
      </c>
      <c r="D466" s="1" t="s">
        <v>23</v>
      </c>
      <c r="E466" s="1" t="s">
        <v>21</v>
      </c>
      <c r="F466" s="1" t="s">
        <v>19</v>
      </c>
      <c r="G466" s="1">
        <v>9</v>
      </c>
    </row>
    <row r="467" spans="1:7" x14ac:dyDescent="0.25">
      <c r="A467" s="1">
        <v>466</v>
      </c>
      <c r="B467" s="1" t="str">
        <f t="shared" si="3"/>
        <v>M/P_9*</v>
      </c>
      <c r="C467" s="1">
        <v>79</v>
      </c>
      <c r="D467" s="1" t="s">
        <v>23</v>
      </c>
      <c r="E467" s="1" t="s">
        <v>21</v>
      </c>
      <c r="F467" s="1" t="s">
        <v>19</v>
      </c>
      <c r="G467" s="1">
        <v>10</v>
      </c>
    </row>
    <row r="468" spans="1:7" x14ac:dyDescent="0.25">
      <c r="A468" s="1">
        <v>467</v>
      </c>
      <c r="B468" s="1" t="str">
        <f t="shared" si="3"/>
        <v>M/P_9*</v>
      </c>
      <c r="C468" s="1">
        <v>96</v>
      </c>
      <c r="D468" s="1" t="s">
        <v>23</v>
      </c>
      <c r="E468" s="1" t="s">
        <v>21</v>
      </c>
      <c r="F468" s="1" t="s">
        <v>19</v>
      </c>
      <c r="G468" s="1">
        <v>11</v>
      </c>
    </row>
    <row r="469" spans="1:7" x14ac:dyDescent="0.25">
      <c r="A469" s="1">
        <v>468</v>
      </c>
      <c r="B469" s="1" t="str">
        <f t="shared" si="3"/>
        <v>M/P_9*</v>
      </c>
      <c r="C469" s="1">
        <v>94</v>
      </c>
      <c r="D469" s="1" t="s">
        <v>23</v>
      </c>
      <c r="E469" s="1" t="s">
        <v>21</v>
      </c>
      <c r="F469" s="1" t="s">
        <v>19</v>
      </c>
      <c r="G469" s="1">
        <v>12</v>
      </c>
    </row>
    <row r="470" spans="1:7" x14ac:dyDescent="0.25">
      <c r="A470" s="1">
        <v>469</v>
      </c>
      <c r="B470" s="1" t="str">
        <f t="shared" si="3"/>
        <v>M/P_10*</v>
      </c>
      <c r="C470" s="1">
        <v>66</v>
      </c>
      <c r="D470" s="1" t="s">
        <v>23</v>
      </c>
      <c r="E470" s="1" t="s">
        <v>21</v>
      </c>
      <c r="F470" s="1" t="s">
        <v>19</v>
      </c>
      <c r="G470" s="1">
        <v>1</v>
      </c>
    </row>
    <row r="471" spans="1:7" x14ac:dyDescent="0.25">
      <c r="A471" s="1">
        <v>470</v>
      </c>
      <c r="B471" s="1" t="str">
        <f t="shared" si="3"/>
        <v>M/P_10*</v>
      </c>
      <c r="C471" s="1">
        <v>79</v>
      </c>
      <c r="D471" s="1" t="s">
        <v>23</v>
      </c>
      <c r="E471" s="1" t="s">
        <v>21</v>
      </c>
      <c r="F471" s="1" t="s">
        <v>19</v>
      </c>
      <c r="G471" s="1">
        <v>2</v>
      </c>
    </row>
    <row r="472" spans="1:7" x14ac:dyDescent="0.25">
      <c r="A472" s="1">
        <v>471</v>
      </c>
      <c r="B472" s="1" t="str">
        <f t="shared" si="3"/>
        <v>M/P_10*</v>
      </c>
      <c r="C472" s="1">
        <v>83</v>
      </c>
      <c r="D472" s="1" t="s">
        <v>23</v>
      </c>
      <c r="E472" s="1" t="s">
        <v>21</v>
      </c>
      <c r="F472" s="1" t="s">
        <v>19</v>
      </c>
      <c r="G472" s="1">
        <v>3</v>
      </c>
    </row>
    <row r="473" spans="1:7" x14ac:dyDescent="0.25">
      <c r="A473" s="1">
        <v>472</v>
      </c>
      <c r="B473" s="1" t="str">
        <f t="shared" si="3"/>
        <v>M/P_10*</v>
      </c>
      <c r="C473" s="1">
        <v>68</v>
      </c>
      <c r="D473" s="1" t="s">
        <v>23</v>
      </c>
      <c r="E473" s="1" t="s">
        <v>21</v>
      </c>
      <c r="F473" s="1" t="s">
        <v>19</v>
      </c>
      <c r="G473" s="1">
        <v>4</v>
      </c>
    </row>
    <row r="474" spans="1:7" x14ac:dyDescent="0.25">
      <c r="A474" s="1">
        <v>473</v>
      </c>
      <c r="B474" s="1" t="str">
        <f t="shared" si="3"/>
        <v>M/P_10*</v>
      </c>
      <c r="C474" s="1">
        <v>62</v>
      </c>
      <c r="D474" s="1" t="s">
        <v>23</v>
      </c>
      <c r="E474" s="1" t="s">
        <v>21</v>
      </c>
      <c r="F474" s="1" t="s">
        <v>19</v>
      </c>
      <c r="G474" s="1">
        <v>5</v>
      </c>
    </row>
    <row r="475" spans="1:7" x14ac:dyDescent="0.25">
      <c r="A475" s="1">
        <v>474</v>
      </c>
      <c r="B475" s="1" t="str">
        <f t="shared" si="3"/>
        <v>M/P_10*</v>
      </c>
      <c r="C475" s="1">
        <v>81</v>
      </c>
      <c r="D475" s="1" t="s">
        <v>23</v>
      </c>
      <c r="E475" s="1" t="s">
        <v>21</v>
      </c>
      <c r="F475" s="1" t="s">
        <v>19</v>
      </c>
      <c r="G475" s="1">
        <v>6</v>
      </c>
    </row>
    <row r="476" spans="1:7" x14ac:dyDescent="0.25">
      <c r="A476" s="1">
        <v>475</v>
      </c>
      <c r="B476" s="1" t="str">
        <f t="shared" si="3"/>
        <v>M/P_10*</v>
      </c>
      <c r="C476" s="1">
        <v>65</v>
      </c>
      <c r="D476" s="1" t="s">
        <v>23</v>
      </c>
      <c r="E476" s="1" t="s">
        <v>21</v>
      </c>
      <c r="F476" s="1" t="s">
        <v>19</v>
      </c>
      <c r="G476" s="1">
        <v>7</v>
      </c>
    </row>
    <row r="477" spans="1:7" x14ac:dyDescent="0.25">
      <c r="A477" s="1">
        <v>476</v>
      </c>
      <c r="B477" s="1" t="str">
        <f t="shared" si="3"/>
        <v>M/P_10*</v>
      </c>
      <c r="C477" s="1">
        <v>82</v>
      </c>
      <c r="D477" s="1" t="s">
        <v>23</v>
      </c>
      <c r="E477" s="1" t="s">
        <v>21</v>
      </c>
      <c r="F477" s="1" t="s">
        <v>19</v>
      </c>
      <c r="G477" s="1">
        <v>8</v>
      </c>
    </row>
    <row r="478" spans="1:7" x14ac:dyDescent="0.25">
      <c r="A478" s="1">
        <v>477</v>
      </c>
      <c r="B478" s="1" t="str">
        <f t="shared" si="3"/>
        <v>M/P_10*</v>
      </c>
      <c r="C478" s="1">
        <v>66</v>
      </c>
      <c r="D478" s="1" t="s">
        <v>23</v>
      </c>
      <c r="E478" s="1" t="s">
        <v>21</v>
      </c>
      <c r="F478" s="1" t="s">
        <v>19</v>
      </c>
      <c r="G478" s="1">
        <v>9</v>
      </c>
    </row>
    <row r="479" spans="1:7" x14ac:dyDescent="0.25">
      <c r="A479" s="1">
        <v>478</v>
      </c>
      <c r="B479" s="1" t="str">
        <f t="shared" si="3"/>
        <v>M/P_10*</v>
      </c>
      <c r="C479" s="1">
        <v>96</v>
      </c>
      <c r="D479" s="1" t="s">
        <v>23</v>
      </c>
      <c r="E479" s="1" t="s">
        <v>21</v>
      </c>
      <c r="F479" s="1" t="s">
        <v>19</v>
      </c>
      <c r="G479" s="1">
        <v>10</v>
      </c>
    </row>
    <row r="480" spans="1:7" x14ac:dyDescent="0.25">
      <c r="A480" s="1">
        <v>479</v>
      </c>
      <c r="B480" s="1" t="str">
        <f t="shared" si="3"/>
        <v>M/P_10*</v>
      </c>
      <c r="C480" s="1">
        <v>67</v>
      </c>
      <c r="D480" s="1" t="s">
        <v>23</v>
      </c>
      <c r="E480" s="1" t="s">
        <v>21</v>
      </c>
      <c r="F480" s="1" t="s">
        <v>19</v>
      </c>
      <c r="G480" s="1">
        <v>11</v>
      </c>
    </row>
    <row r="481" spans="1:7" x14ac:dyDescent="0.25">
      <c r="A481" s="1">
        <v>480</v>
      </c>
      <c r="B481" s="1" t="str">
        <f t="shared" si="3"/>
        <v>M/P_10*</v>
      </c>
      <c r="C481" s="1">
        <v>90</v>
      </c>
      <c r="D481" s="1" t="s">
        <v>23</v>
      </c>
      <c r="E481" s="1" t="s">
        <v>21</v>
      </c>
      <c r="F481" s="1" t="s">
        <v>19</v>
      </c>
      <c r="G481" s="1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zoomScale="70" zoomScaleNormal="70" workbookViewId="0">
      <selection activeCell="A4" sqref="A4"/>
    </sheetView>
  </sheetViews>
  <sheetFormatPr defaultRowHeight="15" x14ac:dyDescent="0.25"/>
  <cols>
    <col min="1" max="1" width="13.85546875" bestFit="1" customWidth="1"/>
    <col min="2" max="2" width="10.5703125" bestFit="1" customWidth="1"/>
    <col min="3" max="14" width="3" customWidth="1"/>
    <col min="15" max="15" width="9" bestFit="1" customWidth="1"/>
    <col min="16" max="27" width="3.7109375" bestFit="1" customWidth="1"/>
    <col min="28" max="28" width="10.28515625" bestFit="1" customWidth="1"/>
    <col min="29" max="36" width="3.7109375" bestFit="1" customWidth="1"/>
    <col min="37" max="37" width="4" bestFit="1" customWidth="1"/>
    <col min="38" max="39" width="5" bestFit="1" customWidth="1"/>
    <col min="40" max="40" width="9" bestFit="1" customWidth="1"/>
    <col min="41" max="41" width="9.140625" bestFit="1" customWidth="1"/>
    <col min="42" max="42" width="10.7109375" bestFit="1" customWidth="1"/>
    <col min="43" max="43" width="9" bestFit="1" customWidth="1"/>
    <col min="44" max="44" width="7.42578125" bestFit="1" customWidth="1"/>
    <col min="45" max="45" width="15.140625" bestFit="1" customWidth="1"/>
    <col min="46" max="46" width="8.140625" bestFit="1" customWidth="1"/>
  </cols>
  <sheetData>
    <row r="1" spans="1:46" x14ac:dyDescent="0.25">
      <c r="A1" s="2" t="s">
        <v>3</v>
      </c>
      <c r="B1" t="s">
        <v>23</v>
      </c>
    </row>
    <row r="2" spans="1:46" x14ac:dyDescent="0.25">
      <c r="A2" s="2" t="s">
        <v>5</v>
      </c>
      <c r="B2" t="s">
        <v>35</v>
      </c>
    </row>
    <row r="4" spans="1:46" x14ac:dyDescent="0.25">
      <c r="A4" s="2" t="s">
        <v>34</v>
      </c>
      <c r="AN4" t="s">
        <v>38</v>
      </c>
      <c r="AO4">
        <v>1</v>
      </c>
      <c r="AP4">
        <v>0</v>
      </c>
      <c r="AQ4">
        <v>0</v>
      </c>
      <c r="AR4">
        <v>1</v>
      </c>
      <c r="AS4">
        <v>1</v>
      </c>
      <c r="AT4">
        <v>1</v>
      </c>
    </row>
    <row r="5" spans="1:46" x14ac:dyDescent="0.25"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 t="s">
        <v>6</v>
      </c>
      <c r="P5" s="4">
        <f>C5</f>
        <v>1</v>
      </c>
      <c r="Q5" s="4">
        <f t="shared" ref="Q5:AA5" si="0">D5</f>
        <v>2</v>
      </c>
      <c r="R5" s="4">
        <f t="shared" si="0"/>
        <v>3</v>
      </c>
      <c r="S5" s="4">
        <f t="shared" si="0"/>
        <v>4</v>
      </c>
      <c r="T5" s="4">
        <f t="shared" si="0"/>
        <v>5</v>
      </c>
      <c r="U5" s="4">
        <f t="shared" si="0"/>
        <v>6</v>
      </c>
      <c r="V5" s="4">
        <f t="shared" si="0"/>
        <v>7</v>
      </c>
      <c r="W5" s="4">
        <f t="shared" si="0"/>
        <v>8</v>
      </c>
      <c r="X5" s="4">
        <f t="shared" si="0"/>
        <v>9</v>
      </c>
      <c r="Y5" s="4">
        <f t="shared" si="0"/>
        <v>10</v>
      </c>
      <c r="Z5" s="4">
        <f t="shared" si="0"/>
        <v>11</v>
      </c>
      <c r="AA5" s="4">
        <f t="shared" si="0"/>
        <v>12</v>
      </c>
      <c r="AB5" s="4" t="s">
        <v>39</v>
      </c>
      <c r="AC5" s="4">
        <v>12</v>
      </c>
      <c r="AD5" s="4">
        <v>23</v>
      </c>
      <c r="AE5" s="4">
        <v>34</v>
      </c>
      <c r="AF5" s="4">
        <v>45</v>
      </c>
      <c r="AG5" s="4">
        <v>56</v>
      </c>
      <c r="AH5" s="4">
        <v>67</v>
      </c>
      <c r="AI5" s="4">
        <v>78</v>
      </c>
      <c r="AJ5" s="4">
        <v>89</v>
      </c>
      <c r="AK5" s="4">
        <v>910</v>
      </c>
      <c r="AL5" s="4">
        <v>1011</v>
      </c>
      <c r="AM5" s="4">
        <v>1112</v>
      </c>
      <c r="AN5" s="4" t="s">
        <v>44</v>
      </c>
      <c r="AO5" t="s">
        <v>43</v>
      </c>
      <c r="AP5" t="s">
        <v>36</v>
      </c>
      <c r="AQ5" t="s">
        <v>38</v>
      </c>
      <c r="AR5" t="s">
        <v>40</v>
      </c>
      <c r="AS5" t="s">
        <v>42</v>
      </c>
      <c r="AT5" t="s">
        <v>41</v>
      </c>
    </row>
    <row r="6" spans="1:46" x14ac:dyDescent="0.25">
      <c r="A6" t="s">
        <v>8</v>
      </c>
      <c r="B6" t="s">
        <v>21</v>
      </c>
      <c r="C6" s="3">
        <v>95</v>
      </c>
      <c r="D6" s="3">
        <v>80</v>
      </c>
      <c r="E6" s="3">
        <v>92</v>
      </c>
      <c r="F6" s="3">
        <v>57</v>
      </c>
      <c r="G6" s="3">
        <v>56</v>
      </c>
      <c r="H6" s="3">
        <v>63</v>
      </c>
      <c r="I6" s="3">
        <v>68</v>
      </c>
      <c r="J6" s="3">
        <v>67</v>
      </c>
      <c r="K6" s="3">
        <v>62</v>
      </c>
      <c r="L6" s="3">
        <v>52</v>
      </c>
      <c r="M6" s="3">
        <v>60</v>
      </c>
      <c r="N6" s="3">
        <v>80</v>
      </c>
      <c r="O6" t="s">
        <v>37</v>
      </c>
      <c r="P6">
        <f>C7-C6</f>
        <v>-22</v>
      </c>
      <c r="Q6">
        <f t="shared" ref="Q6:AA6" si="1">D7-D6</f>
        <v>9</v>
      </c>
      <c r="R6">
        <f t="shared" si="1"/>
        <v>-20</v>
      </c>
      <c r="S6">
        <f t="shared" si="1"/>
        <v>7</v>
      </c>
      <c r="T6">
        <f t="shared" si="1"/>
        <v>14</v>
      </c>
      <c r="U6">
        <f t="shared" si="1"/>
        <v>0</v>
      </c>
      <c r="V6">
        <f t="shared" si="1"/>
        <v>23</v>
      </c>
      <c r="W6">
        <f t="shared" si="1"/>
        <v>32</v>
      </c>
      <c r="X6">
        <f t="shared" si="1"/>
        <v>7</v>
      </c>
      <c r="Y6">
        <f t="shared" si="1"/>
        <v>0</v>
      </c>
      <c r="Z6">
        <f t="shared" si="1"/>
        <v>33</v>
      </c>
      <c r="AA6">
        <f t="shared" si="1"/>
        <v>-27</v>
      </c>
      <c r="AC6">
        <f>D6-C6</f>
        <v>-15</v>
      </c>
      <c r="AD6">
        <f t="shared" ref="AD6:AM6" si="2">E6-D6</f>
        <v>12</v>
      </c>
      <c r="AE6">
        <f t="shared" si="2"/>
        <v>-35</v>
      </c>
      <c r="AF6">
        <f t="shared" si="2"/>
        <v>-1</v>
      </c>
      <c r="AG6">
        <f t="shared" si="2"/>
        <v>7</v>
      </c>
      <c r="AH6">
        <f t="shared" si="2"/>
        <v>5</v>
      </c>
      <c r="AI6">
        <f t="shared" si="2"/>
        <v>-1</v>
      </c>
      <c r="AJ6">
        <f t="shared" si="2"/>
        <v>-5</v>
      </c>
      <c r="AK6">
        <f t="shared" si="2"/>
        <v>-10</v>
      </c>
      <c r="AL6">
        <f t="shared" si="2"/>
        <v>8</v>
      </c>
      <c r="AM6">
        <f t="shared" si="2"/>
        <v>20</v>
      </c>
      <c r="AN6" t="str">
        <f>A6</f>
        <v>M/P_1</v>
      </c>
      <c r="AO6">
        <f>ABS(SUM(P6:AA6))</f>
        <v>56</v>
      </c>
      <c r="AP6" s="5">
        <f>CORREL(C6:N6,C7:N7)</f>
        <v>0.11088830213162362</v>
      </c>
      <c r="AQ6" s="6">
        <f>SUM(Q7:AA7)/11</f>
        <v>0.45454545454545453</v>
      </c>
      <c r="AR6">
        <f>SUMPRODUCT(P6:AA6,P6:AA6)</f>
        <v>4630</v>
      </c>
      <c r="AS6">
        <f>ABS(P6)+ABS(Q6)+ABS(R6)+ABS(S6)+ABS(T6)+ABS(U6)+ABS(V6)+ABS(W6)+ABS(X6)+ABS(Y6)+ABS(Z6)+ABS(AA6)</f>
        <v>194</v>
      </c>
      <c r="AT6" s="5">
        <f>STDEV(P6:AA6)</f>
        <v>19.928660646202875</v>
      </c>
    </row>
    <row r="7" spans="1:46" x14ac:dyDescent="0.25">
      <c r="B7" t="s">
        <v>20</v>
      </c>
      <c r="C7" s="3">
        <v>73</v>
      </c>
      <c r="D7" s="3">
        <v>89</v>
      </c>
      <c r="E7" s="3">
        <v>72</v>
      </c>
      <c r="F7" s="3">
        <v>64</v>
      </c>
      <c r="G7" s="3">
        <v>70</v>
      </c>
      <c r="H7" s="3">
        <v>63</v>
      </c>
      <c r="I7" s="3">
        <v>91</v>
      </c>
      <c r="J7" s="3">
        <v>99</v>
      </c>
      <c r="K7" s="3">
        <v>69</v>
      </c>
      <c r="L7" s="3">
        <v>52</v>
      </c>
      <c r="M7" s="3">
        <v>93</v>
      </c>
      <c r="N7" s="3">
        <v>53</v>
      </c>
      <c r="O7" t="s">
        <v>38</v>
      </c>
      <c r="Q7">
        <f>IF(AC6*AC7&gt;0,1,0)</f>
        <v>0</v>
      </c>
      <c r="R7">
        <f t="shared" ref="R7:AA7" si="3">IF(AD6*AD7&gt;0,1,0)</f>
        <v>0</v>
      </c>
      <c r="S7">
        <f t="shared" si="3"/>
        <v>1</v>
      </c>
      <c r="T7">
        <f t="shared" si="3"/>
        <v>0</v>
      </c>
      <c r="U7">
        <f t="shared" si="3"/>
        <v>0</v>
      </c>
      <c r="V7">
        <f t="shared" si="3"/>
        <v>1</v>
      </c>
      <c r="W7">
        <f t="shared" si="3"/>
        <v>0</v>
      </c>
      <c r="X7">
        <f t="shared" si="3"/>
        <v>1</v>
      </c>
      <c r="Y7">
        <f t="shared" si="3"/>
        <v>1</v>
      </c>
      <c r="Z7">
        <f t="shared" si="3"/>
        <v>1</v>
      </c>
      <c r="AA7">
        <f t="shared" si="3"/>
        <v>0</v>
      </c>
      <c r="AC7">
        <f t="shared" ref="AC7:AC44" si="4">D7-C7</f>
        <v>16</v>
      </c>
      <c r="AD7">
        <f t="shared" ref="AD7:AD44" si="5">E7-D7</f>
        <v>-17</v>
      </c>
      <c r="AE7">
        <f t="shared" ref="AE7:AE44" si="6">F7-E7</f>
        <v>-8</v>
      </c>
      <c r="AF7">
        <f t="shared" ref="AF7:AF44" si="7">G7-F7</f>
        <v>6</v>
      </c>
      <c r="AG7">
        <f t="shared" ref="AG7:AG44" si="8">H7-G7</f>
        <v>-7</v>
      </c>
      <c r="AH7">
        <f t="shared" ref="AH7:AH44" si="9">I7-H7</f>
        <v>28</v>
      </c>
      <c r="AI7">
        <f t="shared" ref="AI7:AI44" si="10">J7-I7</f>
        <v>8</v>
      </c>
      <c r="AJ7">
        <f t="shared" ref="AJ7:AJ44" si="11">K7-J7</f>
        <v>-30</v>
      </c>
      <c r="AK7">
        <f t="shared" ref="AK7:AK44" si="12">L7-K7</f>
        <v>-17</v>
      </c>
      <c r="AL7">
        <f t="shared" ref="AL7:AL44" si="13">M7-L7</f>
        <v>41</v>
      </c>
      <c r="AM7">
        <f t="shared" ref="AM7:AM44" si="14">N7-M7</f>
        <v>-40</v>
      </c>
    </row>
    <row r="8" spans="1:46" x14ac:dyDescent="0.25">
      <c r="A8" t="s">
        <v>24</v>
      </c>
      <c r="B8" t="s">
        <v>21</v>
      </c>
      <c r="C8" s="3">
        <v>88</v>
      </c>
      <c r="D8" s="3">
        <v>71</v>
      </c>
      <c r="E8" s="3">
        <v>54</v>
      </c>
      <c r="F8" s="3">
        <v>71</v>
      </c>
      <c r="G8" s="3">
        <v>70</v>
      </c>
      <c r="H8" s="3">
        <v>76</v>
      </c>
      <c r="I8" s="3">
        <v>66</v>
      </c>
      <c r="J8" s="3">
        <v>63</v>
      </c>
      <c r="K8" s="3">
        <v>91</v>
      </c>
      <c r="L8" s="3">
        <v>55</v>
      </c>
      <c r="M8" s="3">
        <v>71</v>
      </c>
      <c r="N8" s="3">
        <v>94</v>
      </c>
      <c r="O8" t="s">
        <v>37</v>
      </c>
      <c r="P8">
        <f t="shared" ref="P8" si="15">C9-C8</f>
        <v>-28</v>
      </c>
      <c r="Q8">
        <f t="shared" ref="Q8" si="16">D9-D8</f>
        <v>-9</v>
      </c>
      <c r="R8">
        <f t="shared" ref="R8" si="17">E9-E8</f>
        <v>-3</v>
      </c>
      <c r="S8">
        <f t="shared" ref="S8" si="18">F9-F8</f>
        <v>5</v>
      </c>
      <c r="T8">
        <f t="shared" ref="T8" si="19">G9-G8</f>
        <v>1</v>
      </c>
      <c r="U8">
        <f t="shared" ref="U8" si="20">H9-H8</f>
        <v>3</v>
      </c>
      <c r="V8">
        <f t="shared" ref="V8" si="21">I9-I8</f>
        <v>12</v>
      </c>
      <c r="W8">
        <f t="shared" ref="W8" si="22">J9-J8</f>
        <v>0</v>
      </c>
      <c r="X8">
        <f t="shared" ref="X8" si="23">K9-K8</f>
        <v>-39</v>
      </c>
      <c r="Y8">
        <f t="shared" ref="Y8" si="24">L9-L8</f>
        <v>-1</v>
      </c>
      <c r="Z8">
        <f t="shared" ref="Z8" si="25">M9-M8</f>
        <v>27</v>
      </c>
      <c r="AA8">
        <f t="shared" ref="AA8" si="26">N9-N8</f>
        <v>-35</v>
      </c>
      <c r="AC8">
        <f t="shared" si="4"/>
        <v>-17</v>
      </c>
      <c r="AD8">
        <f t="shared" si="5"/>
        <v>-17</v>
      </c>
      <c r="AE8">
        <f t="shared" si="6"/>
        <v>17</v>
      </c>
      <c r="AF8">
        <f t="shared" si="7"/>
        <v>-1</v>
      </c>
      <c r="AG8">
        <f t="shared" si="8"/>
        <v>6</v>
      </c>
      <c r="AH8">
        <f t="shared" si="9"/>
        <v>-10</v>
      </c>
      <c r="AI8">
        <f t="shared" si="10"/>
        <v>-3</v>
      </c>
      <c r="AJ8">
        <f t="shared" si="11"/>
        <v>28</v>
      </c>
      <c r="AK8">
        <f t="shared" si="12"/>
        <v>-36</v>
      </c>
      <c r="AL8">
        <f t="shared" si="13"/>
        <v>16</v>
      </c>
      <c r="AM8">
        <f t="shared" si="14"/>
        <v>23</v>
      </c>
      <c r="AN8" t="str">
        <f t="shared" ref="AN8" si="27">A8</f>
        <v>M/P_1*</v>
      </c>
      <c r="AO8">
        <f t="shared" ref="AO8" si="28">ABS(SUM(P8:AA8))</f>
        <v>67</v>
      </c>
      <c r="AP8" s="5">
        <f t="shared" ref="AP8" si="29">CORREL(C8:N8,C9:N9)</f>
        <v>-4.4603077411299277E-2</v>
      </c>
      <c r="AQ8" s="6">
        <f t="shared" ref="AQ8" si="30">SUM(Q9:AA9)/11</f>
        <v>0.63636363636363635</v>
      </c>
      <c r="AR8">
        <f t="shared" ref="AR8" si="31">SUMPRODUCT(P8:AA8,P8:AA8)</f>
        <v>4529</v>
      </c>
      <c r="AS8">
        <f t="shared" ref="AS8" si="32">ABS(P8)+ABS(Q8)+ABS(R8)+ABS(S8)+ABS(T8)+ABS(U8)+ABS(V8)+ABS(W8)+ABS(X8)+ABS(Y8)+ABS(Z8)+ABS(AA8)</f>
        <v>163</v>
      </c>
      <c r="AT8" s="5">
        <f t="shared" ref="AT8" si="33">STDEV(P8:AA8)</f>
        <v>19.435012142257513</v>
      </c>
    </row>
    <row r="9" spans="1:46" x14ac:dyDescent="0.25">
      <c r="B9" t="s">
        <v>20</v>
      </c>
      <c r="C9" s="3">
        <v>60</v>
      </c>
      <c r="D9" s="3">
        <v>62</v>
      </c>
      <c r="E9" s="3">
        <v>51</v>
      </c>
      <c r="F9" s="3">
        <v>76</v>
      </c>
      <c r="G9" s="3">
        <v>71</v>
      </c>
      <c r="H9" s="3">
        <v>79</v>
      </c>
      <c r="I9" s="3">
        <v>78</v>
      </c>
      <c r="J9" s="3">
        <v>63</v>
      </c>
      <c r="K9" s="3">
        <v>52</v>
      </c>
      <c r="L9" s="3">
        <v>54</v>
      </c>
      <c r="M9" s="3">
        <v>98</v>
      </c>
      <c r="N9" s="3">
        <v>59</v>
      </c>
      <c r="O9" t="s">
        <v>38</v>
      </c>
      <c r="Q9">
        <f t="shared" ref="Q9" si="34">IF(AC8*AC9&gt;0,1,0)</f>
        <v>0</v>
      </c>
      <c r="R9">
        <f t="shared" ref="R9" si="35">IF(AD8*AD9&gt;0,1,0)</f>
        <v>1</v>
      </c>
      <c r="S9">
        <f t="shared" ref="S9" si="36">IF(AE8*AE9&gt;0,1,0)</f>
        <v>1</v>
      </c>
      <c r="T9">
        <f t="shared" ref="T9" si="37">IF(AF8*AF9&gt;0,1,0)</f>
        <v>1</v>
      </c>
      <c r="U9">
        <f t="shared" ref="U9" si="38">IF(AG8*AG9&gt;0,1,0)</f>
        <v>1</v>
      </c>
      <c r="V9">
        <f t="shared" ref="V9" si="39">IF(AH8*AH9&gt;0,1,0)</f>
        <v>1</v>
      </c>
      <c r="W9">
        <f t="shared" ref="W9" si="40">IF(AI8*AI9&gt;0,1,0)</f>
        <v>1</v>
      </c>
      <c r="X9">
        <f t="shared" ref="X9" si="41">IF(AJ8*AJ9&gt;0,1,0)</f>
        <v>0</v>
      </c>
      <c r="Y9">
        <f t="shared" ref="Y9" si="42">IF(AK8*AK9&gt;0,1,0)</f>
        <v>0</v>
      </c>
      <c r="Z9">
        <f t="shared" ref="Z9" si="43">IF(AL8*AL9&gt;0,1,0)</f>
        <v>1</v>
      </c>
      <c r="AA9">
        <f t="shared" ref="AA9" si="44">IF(AM8*AM9&gt;0,1,0)</f>
        <v>0</v>
      </c>
      <c r="AC9">
        <f t="shared" si="4"/>
        <v>2</v>
      </c>
      <c r="AD9">
        <f t="shared" si="5"/>
        <v>-11</v>
      </c>
      <c r="AE9">
        <f t="shared" si="6"/>
        <v>25</v>
      </c>
      <c r="AF9">
        <f t="shared" si="7"/>
        <v>-5</v>
      </c>
      <c r="AG9">
        <f t="shared" si="8"/>
        <v>8</v>
      </c>
      <c r="AH9">
        <f t="shared" si="9"/>
        <v>-1</v>
      </c>
      <c r="AI9">
        <f t="shared" si="10"/>
        <v>-15</v>
      </c>
      <c r="AJ9">
        <f t="shared" si="11"/>
        <v>-11</v>
      </c>
      <c r="AK9">
        <f t="shared" si="12"/>
        <v>2</v>
      </c>
      <c r="AL9">
        <f t="shared" si="13"/>
        <v>44</v>
      </c>
      <c r="AM9">
        <f t="shared" si="14"/>
        <v>-39</v>
      </c>
    </row>
    <row r="10" spans="1:46" x14ac:dyDescent="0.25">
      <c r="A10" t="s">
        <v>17</v>
      </c>
      <c r="B10" t="s">
        <v>21</v>
      </c>
      <c r="C10" s="3">
        <v>72</v>
      </c>
      <c r="D10" s="3">
        <v>72</v>
      </c>
      <c r="E10" s="3">
        <v>84</v>
      </c>
      <c r="F10" s="3">
        <v>64</v>
      </c>
      <c r="G10" s="3">
        <v>75</v>
      </c>
      <c r="H10" s="3">
        <v>87</v>
      </c>
      <c r="I10" s="3">
        <v>69</v>
      </c>
      <c r="J10" s="3">
        <v>90</v>
      </c>
      <c r="K10" s="3">
        <v>71</v>
      </c>
      <c r="L10" s="3">
        <v>96</v>
      </c>
      <c r="M10" s="3">
        <v>62</v>
      </c>
      <c r="N10" s="3">
        <v>96</v>
      </c>
      <c r="O10" t="s">
        <v>37</v>
      </c>
      <c r="P10">
        <f t="shared" ref="P10" si="45">C11-C10</f>
        <v>17</v>
      </c>
      <c r="Q10">
        <f t="shared" ref="Q10" si="46">D11-D10</f>
        <v>-21</v>
      </c>
      <c r="R10">
        <f t="shared" ref="R10" si="47">E11-E10</f>
        <v>-31</v>
      </c>
      <c r="S10">
        <f t="shared" ref="S10" si="48">F11-F10</f>
        <v>-2</v>
      </c>
      <c r="T10">
        <f t="shared" ref="T10" si="49">G11-G10</f>
        <v>-8</v>
      </c>
      <c r="U10">
        <f t="shared" ref="U10" si="50">H11-H10</f>
        <v>-8</v>
      </c>
      <c r="V10">
        <f t="shared" ref="V10" si="51">I11-I10</f>
        <v>19</v>
      </c>
      <c r="W10">
        <f t="shared" ref="W10" si="52">J11-J10</f>
        <v>-14</v>
      </c>
      <c r="X10">
        <f t="shared" ref="X10" si="53">K11-K10</f>
        <v>15</v>
      </c>
      <c r="Y10">
        <f t="shared" ref="Y10" si="54">L11-L10</f>
        <v>-31</v>
      </c>
      <c r="Z10">
        <f t="shared" ref="Z10" si="55">M11-M10</f>
        <v>-6</v>
      </c>
      <c r="AA10">
        <f t="shared" ref="AA10" si="56">N11-N10</f>
        <v>-29</v>
      </c>
      <c r="AC10">
        <f t="shared" si="4"/>
        <v>0</v>
      </c>
      <c r="AD10">
        <f t="shared" si="5"/>
        <v>12</v>
      </c>
      <c r="AE10">
        <f t="shared" si="6"/>
        <v>-20</v>
      </c>
      <c r="AF10">
        <f t="shared" si="7"/>
        <v>11</v>
      </c>
      <c r="AG10">
        <f t="shared" si="8"/>
        <v>12</v>
      </c>
      <c r="AH10">
        <f t="shared" si="9"/>
        <v>-18</v>
      </c>
      <c r="AI10">
        <f t="shared" si="10"/>
        <v>21</v>
      </c>
      <c r="AJ10">
        <f t="shared" si="11"/>
        <v>-19</v>
      </c>
      <c r="AK10">
        <f t="shared" si="12"/>
        <v>25</v>
      </c>
      <c r="AL10">
        <f t="shared" si="13"/>
        <v>-34</v>
      </c>
      <c r="AM10">
        <f t="shared" si="14"/>
        <v>34</v>
      </c>
      <c r="AN10" t="str">
        <f t="shared" ref="AN10" si="57">A10</f>
        <v>M/P_10</v>
      </c>
      <c r="AO10">
        <f t="shared" ref="AO10" si="58">ABS(SUM(P10:AA10))</f>
        <v>99</v>
      </c>
      <c r="AP10" s="5">
        <f t="shared" ref="AP10" si="59">CORREL(C10:N10,C11:N11)</f>
        <v>-1.2281256086659168E-2</v>
      </c>
      <c r="AQ10" s="6">
        <f t="shared" ref="AQ10" si="60">SUM(Q11:AA11)/11</f>
        <v>0.45454545454545453</v>
      </c>
      <c r="AR10">
        <f t="shared" ref="AR10" si="61">SUMPRODUCT(P10:AA10,P10:AA10)</f>
        <v>4443</v>
      </c>
      <c r="AS10">
        <f t="shared" ref="AS10" si="62">ABS(P10)+ABS(Q10)+ABS(R10)+ABS(S10)+ABS(T10)+ABS(U10)+ABS(V10)+ABS(W10)+ABS(X10)+ABS(Y10)+ABS(Z10)+ABS(AA10)</f>
        <v>201</v>
      </c>
      <c r="AT10" s="5">
        <f t="shared" ref="AT10" si="63">STDEV(P10:AA10)</f>
        <v>18.156516486074384</v>
      </c>
    </row>
    <row r="11" spans="1:46" x14ac:dyDescent="0.25">
      <c r="B11" t="s">
        <v>20</v>
      </c>
      <c r="C11" s="3">
        <v>89</v>
      </c>
      <c r="D11" s="3">
        <v>51</v>
      </c>
      <c r="E11" s="3">
        <v>53</v>
      </c>
      <c r="F11" s="3">
        <v>62</v>
      </c>
      <c r="G11" s="3">
        <v>67</v>
      </c>
      <c r="H11" s="3">
        <v>79</v>
      </c>
      <c r="I11" s="3">
        <v>88</v>
      </c>
      <c r="J11" s="3">
        <v>76</v>
      </c>
      <c r="K11" s="3">
        <v>86</v>
      </c>
      <c r="L11" s="3">
        <v>65</v>
      </c>
      <c r="M11" s="3">
        <v>56</v>
      </c>
      <c r="N11" s="3">
        <v>67</v>
      </c>
      <c r="O11" t="s">
        <v>38</v>
      </c>
      <c r="Q11">
        <f t="shared" ref="Q11" si="64">IF(AC10*AC11&gt;0,1,0)</f>
        <v>0</v>
      </c>
      <c r="R11">
        <f t="shared" ref="R11" si="65">IF(AD10*AD11&gt;0,1,0)</f>
        <v>1</v>
      </c>
      <c r="S11">
        <f t="shared" ref="S11" si="66">IF(AE10*AE11&gt;0,1,0)</f>
        <v>0</v>
      </c>
      <c r="T11">
        <f t="shared" ref="T11" si="67">IF(AF10*AF11&gt;0,1,0)</f>
        <v>1</v>
      </c>
      <c r="U11">
        <f t="shared" ref="U11" si="68">IF(AG10*AG11&gt;0,1,0)</f>
        <v>1</v>
      </c>
      <c r="V11">
        <f t="shared" ref="V11" si="69">IF(AH10*AH11&gt;0,1,0)</f>
        <v>0</v>
      </c>
      <c r="W11">
        <f t="shared" ref="W11" si="70">IF(AI10*AI11&gt;0,1,0)</f>
        <v>0</v>
      </c>
      <c r="X11">
        <f t="shared" ref="X11" si="71">IF(AJ10*AJ11&gt;0,1,0)</f>
        <v>0</v>
      </c>
      <c r="Y11">
        <f t="shared" ref="Y11" si="72">IF(AK10*AK11&gt;0,1,0)</f>
        <v>0</v>
      </c>
      <c r="Z11">
        <f t="shared" ref="Z11" si="73">IF(AL10*AL11&gt;0,1,0)</f>
        <v>1</v>
      </c>
      <c r="AA11">
        <f t="shared" ref="AA11" si="74">IF(AM10*AM11&gt;0,1,0)</f>
        <v>1</v>
      </c>
      <c r="AC11">
        <f t="shared" si="4"/>
        <v>-38</v>
      </c>
      <c r="AD11">
        <f t="shared" si="5"/>
        <v>2</v>
      </c>
      <c r="AE11">
        <f t="shared" si="6"/>
        <v>9</v>
      </c>
      <c r="AF11">
        <f t="shared" si="7"/>
        <v>5</v>
      </c>
      <c r="AG11">
        <f t="shared" si="8"/>
        <v>12</v>
      </c>
      <c r="AH11">
        <f t="shared" si="9"/>
        <v>9</v>
      </c>
      <c r="AI11">
        <f t="shared" si="10"/>
        <v>-12</v>
      </c>
      <c r="AJ11">
        <f t="shared" si="11"/>
        <v>10</v>
      </c>
      <c r="AK11">
        <f t="shared" si="12"/>
        <v>-21</v>
      </c>
      <c r="AL11">
        <f t="shared" si="13"/>
        <v>-9</v>
      </c>
      <c r="AM11">
        <f t="shared" si="14"/>
        <v>11</v>
      </c>
    </row>
    <row r="12" spans="1:46" x14ac:dyDescent="0.25">
      <c r="A12" t="s">
        <v>25</v>
      </c>
      <c r="B12" t="s">
        <v>21</v>
      </c>
      <c r="C12" s="3">
        <v>66</v>
      </c>
      <c r="D12" s="3">
        <v>79</v>
      </c>
      <c r="E12" s="3">
        <v>83</v>
      </c>
      <c r="F12" s="3">
        <v>68</v>
      </c>
      <c r="G12" s="3">
        <v>62</v>
      </c>
      <c r="H12" s="3">
        <v>81</v>
      </c>
      <c r="I12" s="3">
        <v>65</v>
      </c>
      <c r="J12" s="3">
        <v>82</v>
      </c>
      <c r="K12" s="3">
        <v>66</v>
      </c>
      <c r="L12" s="3">
        <v>96</v>
      </c>
      <c r="M12" s="3">
        <v>67</v>
      </c>
      <c r="N12" s="3">
        <v>90</v>
      </c>
      <c r="O12" t="s">
        <v>37</v>
      </c>
      <c r="P12">
        <f t="shared" ref="P12" si="75">C13-C12</f>
        <v>22</v>
      </c>
      <c r="Q12">
        <f t="shared" ref="Q12" si="76">D13-D12</f>
        <v>1</v>
      </c>
      <c r="R12">
        <f t="shared" ref="R12" si="77">E13-E12</f>
        <v>-3</v>
      </c>
      <c r="S12">
        <f t="shared" ref="S12" si="78">F13-F12</f>
        <v>11</v>
      </c>
      <c r="T12">
        <f t="shared" ref="T12" si="79">G13-G12</f>
        <v>-9</v>
      </c>
      <c r="U12">
        <f t="shared" ref="U12" si="80">H13-H12</f>
        <v>-29</v>
      </c>
      <c r="V12">
        <f t="shared" ref="V12" si="81">I13-I12</f>
        <v>-4</v>
      </c>
      <c r="W12">
        <f t="shared" ref="W12" si="82">J13-J12</f>
        <v>-24</v>
      </c>
      <c r="X12">
        <f t="shared" ref="X12" si="83">K13-K12</f>
        <v>5</v>
      </c>
      <c r="Y12">
        <f t="shared" ref="Y12" si="84">L13-L12</f>
        <v>-43</v>
      </c>
      <c r="Z12">
        <f t="shared" ref="Z12" si="85">M13-M12</f>
        <v>30</v>
      </c>
      <c r="AA12">
        <f t="shared" ref="AA12" si="86">N13-N12</f>
        <v>-4</v>
      </c>
      <c r="AC12">
        <f t="shared" si="4"/>
        <v>13</v>
      </c>
      <c r="AD12">
        <f t="shared" si="5"/>
        <v>4</v>
      </c>
      <c r="AE12">
        <f t="shared" si="6"/>
        <v>-15</v>
      </c>
      <c r="AF12">
        <f t="shared" si="7"/>
        <v>-6</v>
      </c>
      <c r="AG12">
        <f t="shared" si="8"/>
        <v>19</v>
      </c>
      <c r="AH12">
        <f t="shared" si="9"/>
        <v>-16</v>
      </c>
      <c r="AI12">
        <f t="shared" si="10"/>
        <v>17</v>
      </c>
      <c r="AJ12">
        <f t="shared" si="11"/>
        <v>-16</v>
      </c>
      <c r="AK12">
        <f t="shared" si="12"/>
        <v>30</v>
      </c>
      <c r="AL12">
        <f t="shared" si="13"/>
        <v>-29</v>
      </c>
      <c r="AM12">
        <f t="shared" si="14"/>
        <v>23</v>
      </c>
      <c r="AN12" t="str">
        <f t="shared" ref="AN12" si="87">A12</f>
        <v>M/P_10*</v>
      </c>
      <c r="AO12">
        <f t="shared" ref="AO12" si="88">ABS(SUM(P12:AA12))</f>
        <v>47</v>
      </c>
      <c r="AP12" s="5">
        <f t="shared" ref="AP12" si="89">CORREL(C12:N12,C13:N13)</f>
        <v>-0.17454748155631269</v>
      </c>
      <c r="AQ12" s="6">
        <f t="shared" ref="AQ12" si="90">SUM(Q13:AA13)/11</f>
        <v>0.18181818181818182</v>
      </c>
      <c r="AR12">
        <f t="shared" ref="AR12" si="91">SUMPRODUCT(P12:AA12,P12:AA12)</f>
        <v>4919</v>
      </c>
      <c r="AS12">
        <f t="shared" ref="AS12" si="92">ABS(P12)+ABS(Q12)+ABS(R12)+ABS(S12)+ABS(T12)+ABS(U12)+ABS(V12)+ABS(W12)+ABS(X12)+ABS(Y12)+ABS(Z12)+ABS(AA12)</f>
        <v>185</v>
      </c>
      <c r="AT12" s="5">
        <f t="shared" ref="AT12" si="93">STDEV(P12:AA12)</f>
        <v>20.747215950506945</v>
      </c>
    </row>
    <row r="13" spans="1:46" x14ac:dyDescent="0.25">
      <c r="B13" t="s">
        <v>20</v>
      </c>
      <c r="C13" s="3">
        <v>88</v>
      </c>
      <c r="D13" s="3">
        <v>80</v>
      </c>
      <c r="E13" s="3">
        <v>80</v>
      </c>
      <c r="F13" s="3">
        <v>79</v>
      </c>
      <c r="G13" s="3">
        <v>53</v>
      </c>
      <c r="H13" s="3">
        <v>52</v>
      </c>
      <c r="I13" s="3">
        <v>61</v>
      </c>
      <c r="J13" s="3">
        <v>58</v>
      </c>
      <c r="K13" s="3">
        <v>71</v>
      </c>
      <c r="L13" s="3">
        <v>53</v>
      </c>
      <c r="M13" s="3">
        <v>97</v>
      </c>
      <c r="N13" s="3">
        <v>86</v>
      </c>
      <c r="O13" t="s">
        <v>38</v>
      </c>
      <c r="Q13">
        <f t="shared" ref="Q13" si="94">IF(AC12*AC13&gt;0,1,0)</f>
        <v>0</v>
      </c>
      <c r="R13">
        <f t="shared" ref="R13" si="95">IF(AD12*AD13&gt;0,1,0)</f>
        <v>0</v>
      </c>
      <c r="S13">
        <f t="shared" ref="S13" si="96">IF(AE12*AE13&gt;0,1,0)</f>
        <v>1</v>
      </c>
      <c r="T13">
        <f t="shared" ref="T13" si="97">IF(AF12*AF13&gt;0,1,0)</f>
        <v>1</v>
      </c>
      <c r="U13">
        <f t="shared" ref="U13" si="98">IF(AG12*AG13&gt;0,1,0)</f>
        <v>0</v>
      </c>
      <c r="V13">
        <f t="shared" ref="V13" si="99">IF(AH12*AH13&gt;0,1,0)</f>
        <v>0</v>
      </c>
      <c r="W13">
        <f t="shared" ref="W13" si="100">IF(AI12*AI13&gt;0,1,0)</f>
        <v>0</v>
      </c>
      <c r="X13">
        <f t="shared" ref="X13" si="101">IF(AJ12*AJ13&gt;0,1,0)</f>
        <v>0</v>
      </c>
      <c r="Y13">
        <f t="shared" ref="Y13" si="102">IF(AK12*AK13&gt;0,1,0)</f>
        <v>0</v>
      </c>
      <c r="Z13">
        <f t="shared" ref="Z13" si="103">IF(AL12*AL13&gt;0,1,0)</f>
        <v>0</v>
      </c>
      <c r="AA13">
        <f t="shared" ref="AA13" si="104">IF(AM12*AM13&gt;0,1,0)</f>
        <v>0</v>
      </c>
      <c r="AC13">
        <f t="shared" si="4"/>
        <v>-8</v>
      </c>
      <c r="AD13">
        <f t="shared" si="5"/>
        <v>0</v>
      </c>
      <c r="AE13">
        <f t="shared" si="6"/>
        <v>-1</v>
      </c>
      <c r="AF13">
        <f t="shared" si="7"/>
        <v>-26</v>
      </c>
      <c r="AG13">
        <f t="shared" si="8"/>
        <v>-1</v>
      </c>
      <c r="AH13">
        <f t="shared" si="9"/>
        <v>9</v>
      </c>
      <c r="AI13">
        <f t="shared" si="10"/>
        <v>-3</v>
      </c>
      <c r="AJ13">
        <f t="shared" si="11"/>
        <v>13</v>
      </c>
      <c r="AK13">
        <f t="shared" si="12"/>
        <v>-18</v>
      </c>
      <c r="AL13">
        <f t="shared" si="13"/>
        <v>44</v>
      </c>
      <c r="AM13">
        <f t="shared" si="14"/>
        <v>-11</v>
      </c>
    </row>
    <row r="14" spans="1:46" x14ac:dyDescent="0.25">
      <c r="A14" t="s">
        <v>9</v>
      </c>
      <c r="B14" t="s">
        <v>21</v>
      </c>
      <c r="C14" s="3">
        <v>81</v>
      </c>
      <c r="D14" s="3">
        <v>68</v>
      </c>
      <c r="E14" s="3">
        <v>62</v>
      </c>
      <c r="F14" s="3">
        <v>84</v>
      </c>
      <c r="G14" s="3">
        <v>83</v>
      </c>
      <c r="H14" s="3">
        <v>78</v>
      </c>
      <c r="I14" s="3">
        <v>82</v>
      </c>
      <c r="J14" s="3">
        <v>50</v>
      </c>
      <c r="K14" s="3">
        <v>65</v>
      </c>
      <c r="L14" s="3">
        <v>83</v>
      </c>
      <c r="M14" s="3">
        <v>87</v>
      </c>
      <c r="N14" s="3">
        <v>52</v>
      </c>
      <c r="O14" t="s">
        <v>37</v>
      </c>
      <c r="P14">
        <f t="shared" ref="P14" si="105">C15-C14</f>
        <v>18</v>
      </c>
      <c r="Q14">
        <f t="shared" ref="Q14" si="106">D15-D14</f>
        <v>2</v>
      </c>
      <c r="R14">
        <f t="shared" ref="R14" si="107">E15-E14</f>
        <v>-8</v>
      </c>
      <c r="S14">
        <f t="shared" ref="S14" si="108">F15-F14</f>
        <v>-14</v>
      </c>
      <c r="T14">
        <f t="shared" ref="T14" si="109">G15-G14</f>
        <v>7</v>
      </c>
      <c r="U14">
        <f t="shared" ref="U14" si="110">H15-H14</f>
        <v>2</v>
      </c>
      <c r="V14">
        <f t="shared" ref="V14" si="111">I15-I14</f>
        <v>5</v>
      </c>
      <c r="W14">
        <f t="shared" ref="W14" si="112">J15-J14</f>
        <v>19</v>
      </c>
      <c r="X14">
        <f t="shared" ref="X14" si="113">K15-K14</f>
        <v>1</v>
      </c>
      <c r="Y14">
        <f t="shared" ref="Y14" si="114">L15-L14</f>
        <v>-14</v>
      </c>
      <c r="Z14">
        <f t="shared" ref="Z14" si="115">M15-M14</f>
        <v>-35</v>
      </c>
      <c r="AA14">
        <f t="shared" ref="AA14" si="116">N15-N14</f>
        <v>2</v>
      </c>
      <c r="AC14">
        <f t="shared" si="4"/>
        <v>-13</v>
      </c>
      <c r="AD14">
        <f t="shared" si="5"/>
        <v>-6</v>
      </c>
      <c r="AE14">
        <f t="shared" si="6"/>
        <v>22</v>
      </c>
      <c r="AF14">
        <f t="shared" si="7"/>
        <v>-1</v>
      </c>
      <c r="AG14">
        <f t="shared" si="8"/>
        <v>-5</v>
      </c>
      <c r="AH14">
        <f t="shared" si="9"/>
        <v>4</v>
      </c>
      <c r="AI14">
        <f t="shared" si="10"/>
        <v>-32</v>
      </c>
      <c r="AJ14">
        <f t="shared" si="11"/>
        <v>15</v>
      </c>
      <c r="AK14">
        <f t="shared" si="12"/>
        <v>18</v>
      </c>
      <c r="AL14">
        <f t="shared" si="13"/>
        <v>4</v>
      </c>
      <c r="AM14">
        <f t="shared" si="14"/>
        <v>-35</v>
      </c>
      <c r="AN14" t="str">
        <f t="shared" ref="AN14" si="117">A14</f>
        <v>M/P_2</v>
      </c>
      <c r="AO14">
        <f t="shared" ref="AO14" si="118">ABS(SUM(P14:AA14))</f>
        <v>15</v>
      </c>
      <c r="AP14" s="5">
        <f t="shared" ref="AP14" si="119">CORREL(C14:N14,C15:N15)</f>
        <v>0.44024315196674801</v>
      </c>
      <c r="AQ14" s="6">
        <f t="shared" ref="AQ14" si="120">SUM(Q15:AA15)/11</f>
        <v>0.63636363636363635</v>
      </c>
      <c r="AR14">
        <f t="shared" ref="AR14" si="121">SUMPRODUCT(P14:AA14,P14:AA14)</f>
        <v>2453</v>
      </c>
      <c r="AS14">
        <f t="shared" ref="AS14" si="122">ABS(P14)+ABS(Q14)+ABS(R14)+ABS(S14)+ABS(T14)+ABS(U14)+ABS(V14)+ABS(W14)+ABS(X14)+ABS(Y14)+ABS(Z14)+ABS(AA14)</f>
        <v>127</v>
      </c>
      <c r="AT14" s="5">
        <f t="shared" ref="AT14" si="123">STDEV(P14:AA14)</f>
        <v>14.876002640005632</v>
      </c>
    </row>
    <row r="15" spans="1:46" x14ac:dyDescent="0.25">
      <c r="B15" t="s">
        <v>20</v>
      </c>
      <c r="C15" s="3">
        <v>99</v>
      </c>
      <c r="D15" s="3">
        <v>70</v>
      </c>
      <c r="E15" s="3">
        <v>54</v>
      </c>
      <c r="F15" s="3">
        <v>70</v>
      </c>
      <c r="G15" s="3">
        <v>90</v>
      </c>
      <c r="H15" s="3">
        <v>80</v>
      </c>
      <c r="I15" s="3">
        <v>87</v>
      </c>
      <c r="J15" s="3">
        <v>69</v>
      </c>
      <c r="K15" s="3">
        <v>66</v>
      </c>
      <c r="L15" s="3">
        <v>69</v>
      </c>
      <c r="M15" s="3">
        <v>52</v>
      </c>
      <c r="N15" s="3">
        <v>54</v>
      </c>
      <c r="O15" t="s">
        <v>38</v>
      </c>
      <c r="Q15">
        <f t="shared" ref="Q15" si="124">IF(AC14*AC15&gt;0,1,0)</f>
        <v>1</v>
      </c>
      <c r="R15">
        <f t="shared" ref="R15" si="125">IF(AD14*AD15&gt;0,1,0)</f>
        <v>1</v>
      </c>
      <c r="S15">
        <f t="shared" ref="S15" si="126">IF(AE14*AE15&gt;0,1,0)</f>
        <v>1</v>
      </c>
      <c r="T15">
        <f t="shared" ref="T15" si="127">IF(AF14*AF15&gt;0,1,0)</f>
        <v>0</v>
      </c>
      <c r="U15">
        <f t="shared" ref="U15" si="128">IF(AG14*AG15&gt;0,1,0)</f>
        <v>1</v>
      </c>
      <c r="V15">
        <f t="shared" ref="V15" si="129">IF(AH14*AH15&gt;0,1,0)</f>
        <v>1</v>
      </c>
      <c r="W15">
        <f t="shared" ref="W15" si="130">IF(AI14*AI15&gt;0,1,0)</f>
        <v>1</v>
      </c>
      <c r="X15">
        <f t="shared" ref="X15" si="131">IF(AJ14*AJ15&gt;0,1,0)</f>
        <v>0</v>
      </c>
      <c r="Y15">
        <f t="shared" ref="Y15" si="132">IF(AK14*AK15&gt;0,1,0)</f>
        <v>1</v>
      </c>
      <c r="Z15">
        <f t="shared" ref="Z15" si="133">IF(AL14*AL15&gt;0,1,0)</f>
        <v>0</v>
      </c>
      <c r="AA15">
        <f t="shared" ref="AA15" si="134">IF(AM14*AM15&gt;0,1,0)</f>
        <v>0</v>
      </c>
      <c r="AC15">
        <f t="shared" si="4"/>
        <v>-29</v>
      </c>
      <c r="AD15">
        <f t="shared" si="5"/>
        <v>-16</v>
      </c>
      <c r="AE15">
        <f t="shared" si="6"/>
        <v>16</v>
      </c>
      <c r="AF15">
        <f t="shared" si="7"/>
        <v>20</v>
      </c>
      <c r="AG15">
        <f t="shared" si="8"/>
        <v>-10</v>
      </c>
      <c r="AH15">
        <f t="shared" si="9"/>
        <v>7</v>
      </c>
      <c r="AI15">
        <f t="shared" si="10"/>
        <v>-18</v>
      </c>
      <c r="AJ15">
        <f t="shared" si="11"/>
        <v>-3</v>
      </c>
      <c r="AK15">
        <f t="shared" si="12"/>
        <v>3</v>
      </c>
      <c r="AL15">
        <f t="shared" si="13"/>
        <v>-17</v>
      </c>
      <c r="AM15">
        <f t="shared" si="14"/>
        <v>2</v>
      </c>
    </row>
    <row r="16" spans="1:46" x14ac:dyDescent="0.25">
      <c r="A16" t="s">
        <v>26</v>
      </c>
      <c r="B16" t="s">
        <v>21</v>
      </c>
      <c r="C16" s="3">
        <v>84</v>
      </c>
      <c r="D16" s="3">
        <v>89</v>
      </c>
      <c r="E16" s="3">
        <v>92</v>
      </c>
      <c r="F16" s="3">
        <v>68</v>
      </c>
      <c r="G16" s="3">
        <v>72</v>
      </c>
      <c r="H16" s="3">
        <v>91</v>
      </c>
      <c r="I16" s="3">
        <v>65</v>
      </c>
      <c r="J16" s="3">
        <v>99</v>
      </c>
      <c r="K16" s="3">
        <v>52</v>
      </c>
      <c r="L16" s="3">
        <v>76</v>
      </c>
      <c r="M16" s="3">
        <v>78</v>
      </c>
      <c r="N16" s="3">
        <v>74</v>
      </c>
      <c r="O16" t="s">
        <v>37</v>
      </c>
      <c r="P16">
        <f t="shared" ref="P16" si="135">C17-C16</f>
        <v>-26</v>
      </c>
      <c r="Q16">
        <f t="shared" ref="Q16" si="136">D17-D16</f>
        <v>6</v>
      </c>
      <c r="R16">
        <f t="shared" ref="R16" si="137">E17-E16</f>
        <v>6</v>
      </c>
      <c r="S16">
        <f t="shared" ref="S16" si="138">F17-F16</f>
        <v>10</v>
      </c>
      <c r="T16">
        <f t="shared" ref="T16" si="139">G17-G16</f>
        <v>23</v>
      </c>
      <c r="U16">
        <f t="shared" ref="U16" si="140">H17-H16</f>
        <v>2</v>
      </c>
      <c r="V16">
        <f t="shared" ref="V16" si="141">I17-I16</f>
        <v>-13</v>
      </c>
      <c r="W16">
        <f t="shared" ref="W16" si="142">J17-J16</f>
        <v>-27</v>
      </c>
      <c r="X16">
        <f t="shared" ref="X16" si="143">K17-K16</f>
        <v>39</v>
      </c>
      <c r="Y16">
        <f t="shared" ref="Y16" si="144">L17-L16</f>
        <v>16</v>
      </c>
      <c r="Z16">
        <f t="shared" ref="Z16" si="145">M17-M16</f>
        <v>5</v>
      </c>
      <c r="AA16">
        <f t="shared" ref="AA16" si="146">N17-N16</f>
        <v>-21</v>
      </c>
      <c r="AC16">
        <f t="shared" si="4"/>
        <v>5</v>
      </c>
      <c r="AD16">
        <f t="shared" si="5"/>
        <v>3</v>
      </c>
      <c r="AE16">
        <f t="shared" si="6"/>
        <v>-24</v>
      </c>
      <c r="AF16">
        <f t="shared" si="7"/>
        <v>4</v>
      </c>
      <c r="AG16">
        <f t="shared" si="8"/>
        <v>19</v>
      </c>
      <c r="AH16">
        <f t="shared" si="9"/>
        <v>-26</v>
      </c>
      <c r="AI16">
        <f t="shared" si="10"/>
        <v>34</v>
      </c>
      <c r="AJ16">
        <f t="shared" si="11"/>
        <v>-47</v>
      </c>
      <c r="AK16">
        <f t="shared" si="12"/>
        <v>24</v>
      </c>
      <c r="AL16">
        <f t="shared" si="13"/>
        <v>2</v>
      </c>
      <c r="AM16">
        <f t="shared" si="14"/>
        <v>-4</v>
      </c>
      <c r="AN16" t="str">
        <f t="shared" ref="AN16" si="147">A16</f>
        <v>M/P_2*</v>
      </c>
      <c r="AO16">
        <f t="shared" ref="AO16" si="148">ABS(SUM(P16:AA16))</f>
        <v>20</v>
      </c>
      <c r="AP16" s="5">
        <f t="shared" ref="AP16" si="149">CORREL(C16:N16,C17:N17)</f>
        <v>0.14893584651211975</v>
      </c>
      <c r="AQ16" s="6">
        <f t="shared" ref="AQ16" si="150">SUM(Q17:AA17)/11</f>
        <v>0.72727272727272729</v>
      </c>
      <c r="AR16">
        <f t="shared" ref="AR16" si="151">SUMPRODUCT(P16:AA16,P16:AA16)</f>
        <v>4522</v>
      </c>
      <c r="AS16">
        <f t="shared" ref="AS16" si="152">ABS(P16)+ABS(Q16)+ABS(R16)+ABS(S16)+ABS(T16)+ABS(U16)+ABS(V16)+ABS(W16)+ABS(X16)+ABS(Y16)+ABS(Z16)+ABS(AA16)</f>
        <v>194</v>
      </c>
      <c r="AT16" s="5">
        <f t="shared" ref="AT16" si="153">STDEV(P16:AA16)</f>
        <v>20.200510044565856</v>
      </c>
    </row>
    <row r="17" spans="1:46" x14ac:dyDescent="0.25">
      <c r="B17" t="s">
        <v>20</v>
      </c>
      <c r="C17" s="3">
        <v>58</v>
      </c>
      <c r="D17" s="3">
        <v>95</v>
      </c>
      <c r="E17" s="3">
        <v>98</v>
      </c>
      <c r="F17" s="3">
        <v>78</v>
      </c>
      <c r="G17" s="3">
        <v>95</v>
      </c>
      <c r="H17" s="3">
        <v>93</v>
      </c>
      <c r="I17" s="3">
        <v>52</v>
      </c>
      <c r="J17" s="3">
        <v>72</v>
      </c>
      <c r="K17" s="3">
        <v>91</v>
      </c>
      <c r="L17" s="3">
        <v>92</v>
      </c>
      <c r="M17" s="3">
        <v>83</v>
      </c>
      <c r="N17" s="3">
        <v>53</v>
      </c>
      <c r="O17" t="s">
        <v>38</v>
      </c>
      <c r="Q17">
        <f t="shared" ref="Q17" si="154">IF(AC16*AC17&gt;0,1,0)</f>
        <v>1</v>
      </c>
      <c r="R17">
        <f t="shared" ref="R17" si="155">IF(AD16*AD17&gt;0,1,0)</f>
        <v>1</v>
      </c>
      <c r="S17">
        <f t="shared" ref="S17" si="156">IF(AE16*AE17&gt;0,1,0)</f>
        <v>1</v>
      </c>
      <c r="T17">
        <f t="shared" ref="T17" si="157">IF(AF16*AF17&gt;0,1,0)</f>
        <v>1</v>
      </c>
      <c r="U17">
        <f t="shared" ref="U17" si="158">IF(AG16*AG17&gt;0,1,0)</f>
        <v>0</v>
      </c>
      <c r="V17">
        <f t="shared" ref="V17" si="159">IF(AH16*AH17&gt;0,1,0)</f>
        <v>1</v>
      </c>
      <c r="W17">
        <f t="shared" ref="W17" si="160">IF(AI16*AI17&gt;0,1,0)</f>
        <v>1</v>
      </c>
      <c r="X17">
        <f t="shared" ref="X17" si="161">IF(AJ16*AJ17&gt;0,1,0)</f>
        <v>0</v>
      </c>
      <c r="Y17">
        <f t="shared" ref="Y17" si="162">IF(AK16*AK17&gt;0,1,0)</f>
        <v>1</v>
      </c>
      <c r="Z17">
        <f t="shared" ref="Z17" si="163">IF(AL16*AL17&gt;0,1,0)</f>
        <v>0</v>
      </c>
      <c r="AA17">
        <f t="shared" ref="AA17" si="164">IF(AM16*AM17&gt;0,1,0)</f>
        <v>1</v>
      </c>
      <c r="AC17">
        <f t="shared" si="4"/>
        <v>37</v>
      </c>
      <c r="AD17">
        <f t="shared" si="5"/>
        <v>3</v>
      </c>
      <c r="AE17">
        <f t="shared" si="6"/>
        <v>-20</v>
      </c>
      <c r="AF17">
        <f t="shared" si="7"/>
        <v>17</v>
      </c>
      <c r="AG17">
        <f t="shared" si="8"/>
        <v>-2</v>
      </c>
      <c r="AH17">
        <f t="shared" si="9"/>
        <v>-41</v>
      </c>
      <c r="AI17">
        <f t="shared" si="10"/>
        <v>20</v>
      </c>
      <c r="AJ17">
        <f t="shared" si="11"/>
        <v>19</v>
      </c>
      <c r="AK17">
        <f t="shared" si="12"/>
        <v>1</v>
      </c>
      <c r="AL17">
        <f t="shared" si="13"/>
        <v>-9</v>
      </c>
      <c r="AM17">
        <f t="shared" si="14"/>
        <v>-30</v>
      </c>
    </row>
    <row r="18" spans="1:46" x14ac:dyDescent="0.25">
      <c r="A18" t="s">
        <v>10</v>
      </c>
      <c r="B18" t="s">
        <v>21</v>
      </c>
      <c r="C18" s="3">
        <v>57</v>
      </c>
      <c r="D18" s="3">
        <v>90</v>
      </c>
      <c r="E18" s="3">
        <v>80</v>
      </c>
      <c r="F18" s="3">
        <v>63</v>
      </c>
      <c r="G18" s="3">
        <v>60</v>
      </c>
      <c r="H18" s="3">
        <v>97</v>
      </c>
      <c r="I18" s="3">
        <v>58</v>
      </c>
      <c r="J18" s="3">
        <v>94</v>
      </c>
      <c r="K18" s="3">
        <v>74</v>
      </c>
      <c r="L18" s="3">
        <v>78</v>
      </c>
      <c r="M18" s="3">
        <v>74</v>
      </c>
      <c r="N18" s="3">
        <v>98</v>
      </c>
      <c r="O18" t="s">
        <v>37</v>
      </c>
      <c r="P18">
        <f t="shared" ref="P18" si="165">C19-C18</f>
        <v>40</v>
      </c>
      <c r="Q18">
        <f t="shared" ref="Q18" si="166">D19-D18</f>
        <v>-18</v>
      </c>
      <c r="R18">
        <f t="shared" ref="R18" si="167">E19-E18</f>
        <v>-18</v>
      </c>
      <c r="S18">
        <f t="shared" ref="S18" si="168">F19-F18</f>
        <v>24</v>
      </c>
      <c r="T18">
        <f t="shared" ref="T18" si="169">G19-G18</f>
        <v>19</v>
      </c>
      <c r="U18">
        <f t="shared" ref="U18" si="170">H19-H18</f>
        <v>1</v>
      </c>
      <c r="V18">
        <f t="shared" ref="V18" si="171">I19-I18</f>
        <v>2</v>
      </c>
      <c r="W18">
        <f t="shared" ref="W18" si="172">J19-J18</f>
        <v>-9</v>
      </c>
      <c r="X18">
        <f t="shared" ref="X18" si="173">K19-K18</f>
        <v>15</v>
      </c>
      <c r="Y18">
        <f t="shared" ref="Y18" si="174">L19-L18</f>
        <v>1</v>
      </c>
      <c r="Z18">
        <f t="shared" ref="Z18" si="175">M19-M18</f>
        <v>1</v>
      </c>
      <c r="AA18">
        <f t="shared" ref="AA18" si="176">N19-N18</f>
        <v>-21</v>
      </c>
      <c r="AC18">
        <f t="shared" si="4"/>
        <v>33</v>
      </c>
      <c r="AD18">
        <f t="shared" si="5"/>
        <v>-10</v>
      </c>
      <c r="AE18">
        <f t="shared" si="6"/>
        <v>-17</v>
      </c>
      <c r="AF18">
        <f t="shared" si="7"/>
        <v>-3</v>
      </c>
      <c r="AG18">
        <f t="shared" si="8"/>
        <v>37</v>
      </c>
      <c r="AH18">
        <f t="shared" si="9"/>
        <v>-39</v>
      </c>
      <c r="AI18">
        <f t="shared" si="10"/>
        <v>36</v>
      </c>
      <c r="AJ18">
        <f t="shared" si="11"/>
        <v>-20</v>
      </c>
      <c r="AK18">
        <f t="shared" si="12"/>
        <v>4</v>
      </c>
      <c r="AL18">
        <f t="shared" si="13"/>
        <v>-4</v>
      </c>
      <c r="AM18">
        <f t="shared" si="14"/>
        <v>24</v>
      </c>
      <c r="AN18" t="str">
        <f t="shared" ref="AN18" si="177">A18</f>
        <v>M/P_3</v>
      </c>
      <c r="AO18">
        <f t="shared" ref="AO18" si="178">ABS(SUM(P18:AA18))</f>
        <v>37</v>
      </c>
      <c r="AP18" s="5">
        <f t="shared" ref="AP18" si="179">CORREL(C18:N18,C19:N19)</f>
        <v>8.3997145889414482E-2</v>
      </c>
      <c r="AQ18" s="6">
        <f t="shared" ref="AQ18" si="180">SUM(Q19:AA19)/11</f>
        <v>0.63636363636363635</v>
      </c>
      <c r="AR18">
        <f t="shared" ref="AR18" si="181">SUMPRODUCT(P18:AA18,P18:AA18)</f>
        <v>3939</v>
      </c>
      <c r="AS18">
        <f t="shared" ref="AS18" si="182">ABS(P18)+ABS(Q18)+ABS(R18)+ABS(S18)+ABS(T18)+ABS(U18)+ABS(V18)+ABS(W18)+ABS(X18)+ABS(Y18)+ABS(Z18)+ABS(AA18)</f>
        <v>169</v>
      </c>
      <c r="AT18" s="5">
        <f t="shared" ref="AT18" si="183">STDEV(P18:AA18)</f>
        <v>18.647243682906517</v>
      </c>
    </row>
    <row r="19" spans="1:46" x14ac:dyDescent="0.25">
      <c r="B19" t="s">
        <v>20</v>
      </c>
      <c r="C19" s="3">
        <v>97</v>
      </c>
      <c r="D19" s="3">
        <v>72</v>
      </c>
      <c r="E19" s="3">
        <v>62</v>
      </c>
      <c r="F19" s="3">
        <v>87</v>
      </c>
      <c r="G19" s="3">
        <v>79</v>
      </c>
      <c r="H19" s="3">
        <v>98</v>
      </c>
      <c r="I19" s="3">
        <v>60</v>
      </c>
      <c r="J19" s="3">
        <v>85</v>
      </c>
      <c r="K19" s="3">
        <v>89</v>
      </c>
      <c r="L19" s="3">
        <v>79</v>
      </c>
      <c r="M19" s="3">
        <v>75</v>
      </c>
      <c r="N19" s="3">
        <v>77</v>
      </c>
      <c r="O19" t="s">
        <v>38</v>
      </c>
      <c r="Q19">
        <f t="shared" ref="Q19" si="184">IF(AC18*AC19&gt;0,1,0)</f>
        <v>0</v>
      </c>
      <c r="R19">
        <f t="shared" ref="R19" si="185">IF(AD18*AD19&gt;0,1,0)</f>
        <v>1</v>
      </c>
      <c r="S19">
        <f t="shared" ref="S19" si="186">IF(AE18*AE19&gt;0,1,0)</f>
        <v>0</v>
      </c>
      <c r="T19">
        <f t="shared" ref="T19" si="187">IF(AF18*AF19&gt;0,1,0)</f>
        <v>1</v>
      </c>
      <c r="U19">
        <f t="shared" ref="U19" si="188">IF(AG18*AG19&gt;0,1,0)</f>
        <v>1</v>
      </c>
      <c r="V19">
        <f t="shared" ref="V19" si="189">IF(AH18*AH19&gt;0,1,0)</f>
        <v>1</v>
      </c>
      <c r="W19">
        <f t="shared" ref="W19" si="190">IF(AI18*AI19&gt;0,1,0)</f>
        <v>1</v>
      </c>
      <c r="X19">
        <f t="shared" ref="X19" si="191">IF(AJ18*AJ19&gt;0,1,0)</f>
        <v>0</v>
      </c>
      <c r="Y19">
        <f t="shared" ref="Y19" si="192">IF(AK18*AK19&gt;0,1,0)</f>
        <v>0</v>
      </c>
      <c r="Z19">
        <f t="shared" ref="Z19" si="193">IF(AL18*AL19&gt;0,1,0)</f>
        <v>1</v>
      </c>
      <c r="AA19">
        <f t="shared" ref="AA19" si="194">IF(AM18*AM19&gt;0,1,0)</f>
        <v>1</v>
      </c>
      <c r="AC19">
        <f t="shared" si="4"/>
        <v>-25</v>
      </c>
      <c r="AD19">
        <f t="shared" si="5"/>
        <v>-10</v>
      </c>
      <c r="AE19">
        <f t="shared" si="6"/>
        <v>25</v>
      </c>
      <c r="AF19">
        <f t="shared" si="7"/>
        <v>-8</v>
      </c>
      <c r="AG19">
        <f t="shared" si="8"/>
        <v>19</v>
      </c>
      <c r="AH19">
        <f t="shared" si="9"/>
        <v>-38</v>
      </c>
      <c r="AI19">
        <f t="shared" si="10"/>
        <v>25</v>
      </c>
      <c r="AJ19">
        <f t="shared" si="11"/>
        <v>4</v>
      </c>
      <c r="AK19">
        <f t="shared" si="12"/>
        <v>-10</v>
      </c>
      <c r="AL19">
        <f t="shared" si="13"/>
        <v>-4</v>
      </c>
      <c r="AM19">
        <f t="shared" si="14"/>
        <v>2</v>
      </c>
    </row>
    <row r="20" spans="1:46" x14ac:dyDescent="0.25">
      <c r="A20" t="s">
        <v>27</v>
      </c>
      <c r="B20" t="s">
        <v>21</v>
      </c>
      <c r="C20" s="3">
        <v>50</v>
      </c>
      <c r="D20" s="3">
        <v>78</v>
      </c>
      <c r="E20" s="3">
        <v>67</v>
      </c>
      <c r="F20" s="3">
        <v>51</v>
      </c>
      <c r="G20" s="3">
        <v>91</v>
      </c>
      <c r="H20" s="3">
        <v>75</v>
      </c>
      <c r="I20" s="3">
        <v>63</v>
      </c>
      <c r="J20" s="3">
        <v>58</v>
      </c>
      <c r="K20" s="3">
        <v>72</v>
      </c>
      <c r="L20" s="3">
        <v>88</v>
      </c>
      <c r="M20" s="3">
        <v>62</v>
      </c>
      <c r="N20" s="3">
        <v>88</v>
      </c>
      <c r="O20" t="s">
        <v>37</v>
      </c>
      <c r="P20">
        <f t="shared" ref="P20" si="195">C21-C20</f>
        <v>7</v>
      </c>
      <c r="Q20">
        <f t="shared" ref="Q20" si="196">D21-D20</f>
        <v>-27</v>
      </c>
      <c r="R20">
        <f t="shared" ref="R20" si="197">E21-E20</f>
        <v>30</v>
      </c>
      <c r="S20">
        <f t="shared" ref="S20" si="198">F21-F20</f>
        <v>27</v>
      </c>
      <c r="T20">
        <f t="shared" ref="T20" si="199">G21-G20</f>
        <v>-22</v>
      </c>
      <c r="U20">
        <f t="shared" ref="U20" si="200">H21-H20</f>
        <v>-13</v>
      </c>
      <c r="V20">
        <f t="shared" ref="V20" si="201">I21-I20</f>
        <v>32</v>
      </c>
      <c r="W20">
        <f t="shared" ref="W20" si="202">J21-J20</f>
        <v>18</v>
      </c>
      <c r="X20">
        <f t="shared" ref="X20" si="203">K21-K20</f>
        <v>19</v>
      </c>
      <c r="Y20">
        <f t="shared" ref="Y20" si="204">L21-L20</f>
        <v>-37</v>
      </c>
      <c r="Z20">
        <f t="shared" ref="Z20" si="205">M21-M20</f>
        <v>15</v>
      </c>
      <c r="AA20">
        <f t="shared" ref="AA20" si="206">N21-N20</f>
        <v>-9</v>
      </c>
      <c r="AC20">
        <f t="shared" si="4"/>
        <v>28</v>
      </c>
      <c r="AD20">
        <f t="shared" si="5"/>
        <v>-11</v>
      </c>
      <c r="AE20">
        <f t="shared" si="6"/>
        <v>-16</v>
      </c>
      <c r="AF20">
        <f t="shared" si="7"/>
        <v>40</v>
      </c>
      <c r="AG20">
        <f t="shared" si="8"/>
        <v>-16</v>
      </c>
      <c r="AH20">
        <f t="shared" si="9"/>
        <v>-12</v>
      </c>
      <c r="AI20">
        <f t="shared" si="10"/>
        <v>-5</v>
      </c>
      <c r="AJ20">
        <f t="shared" si="11"/>
        <v>14</v>
      </c>
      <c r="AK20">
        <f t="shared" si="12"/>
        <v>16</v>
      </c>
      <c r="AL20">
        <f t="shared" si="13"/>
        <v>-26</v>
      </c>
      <c r="AM20">
        <f t="shared" si="14"/>
        <v>26</v>
      </c>
      <c r="AN20" t="str">
        <f t="shared" ref="AN20" si="207">A20</f>
        <v>M/P_3*</v>
      </c>
      <c r="AO20">
        <f t="shared" ref="AO20" si="208">ABS(SUM(P20:AA20))</f>
        <v>40</v>
      </c>
      <c r="AP20" s="5">
        <f t="shared" ref="AP20" si="209">CORREL(C20:N20,C21:N21)</f>
        <v>-0.25525240608592009</v>
      </c>
      <c r="AQ20" s="6">
        <f t="shared" ref="AQ20" si="210">SUM(Q21:AA21)/11</f>
        <v>0.45454545454545453</v>
      </c>
      <c r="AR20">
        <f t="shared" ref="AR20" si="211">SUMPRODUCT(P20:AA20,P20:AA20)</f>
        <v>6444</v>
      </c>
      <c r="AS20">
        <f t="shared" ref="AS20" si="212">ABS(P20)+ABS(Q20)+ABS(R20)+ABS(S20)+ABS(T20)+ABS(U20)+ABS(V20)+ABS(W20)+ABS(X20)+ABS(Y20)+ABS(Z20)+ABS(AA20)</f>
        <v>256</v>
      </c>
      <c r="AT20" s="5">
        <f t="shared" ref="AT20" si="213">STDEV(P20:AA20)</f>
        <v>23.951972146296633</v>
      </c>
    </row>
    <row r="21" spans="1:46" x14ac:dyDescent="0.25">
      <c r="B21" t="s">
        <v>20</v>
      </c>
      <c r="C21" s="3">
        <v>57</v>
      </c>
      <c r="D21" s="3">
        <v>51</v>
      </c>
      <c r="E21" s="3">
        <v>97</v>
      </c>
      <c r="F21" s="3">
        <v>78</v>
      </c>
      <c r="G21" s="3">
        <v>69</v>
      </c>
      <c r="H21" s="3">
        <v>62</v>
      </c>
      <c r="I21" s="3">
        <v>95</v>
      </c>
      <c r="J21" s="3">
        <v>76</v>
      </c>
      <c r="K21" s="3">
        <v>91</v>
      </c>
      <c r="L21" s="3">
        <v>51</v>
      </c>
      <c r="M21" s="3">
        <v>77</v>
      </c>
      <c r="N21" s="3">
        <v>79</v>
      </c>
      <c r="O21" t="s">
        <v>38</v>
      </c>
      <c r="Q21">
        <f t="shared" ref="Q21" si="214">IF(AC20*AC21&gt;0,1,0)</f>
        <v>0</v>
      </c>
      <c r="R21">
        <f t="shared" ref="R21" si="215">IF(AD20*AD21&gt;0,1,0)</f>
        <v>0</v>
      </c>
      <c r="S21">
        <f t="shared" ref="S21" si="216">IF(AE20*AE21&gt;0,1,0)</f>
        <v>1</v>
      </c>
      <c r="T21">
        <f t="shared" ref="T21" si="217">IF(AF20*AF21&gt;0,1,0)</f>
        <v>0</v>
      </c>
      <c r="U21">
        <f t="shared" ref="U21" si="218">IF(AG20*AG21&gt;0,1,0)</f>
        <v>1</v>
      </c>
      <c r="V21">
        <f t="shared" ref="V21" si="219">IF(AH20*AH21&gt;0,1,0)</f>
        <v>0</v>
      </c>
      <c r="W21">
        <f t="shared" ref="W21" si="220">IF(AI20*AI21&gt;0,1,0)</f>
        <v>1</v>
      </c>
      <c r="X21">
        <f t="shared" ref="X21" si="221">IF(AJ20*AJ21&gt;0,1,0)</f>
        <v>1</v>
      </c>
      <c r="Y21">
        <f t="shared" ref="Y21" si="222">IF(AK20*AK21&gt;0,1,0)</f>
        <v>0</v>
      </c>
      <c r="Z21">
        <f t="shared" ref="Z21" si="223">IF(AL20*AL21&gt;0,1,0)</f>
        <v>0</v>
      </c>
      <c r="AA21">
        <f t="shared" ref="AA21" si="224">IF(AM20*AM21&gt;0,1,0)</f>
        <v>1</v>
      </c>
      <c r="AC21">
        <f t="shared" si="4"/>
        <v>-6</v>
      </c>
      <c r="AD21">
        <f t="shared" si="5"/>
        <v>46</v>
      </c>
      <c r="AE21">
        <f t="shared" si="6"/>
        <v>-19</v>
      </c>
      <c r="AF21">
        <f t="shared" si="7"/>
        <v>-9</v>
      </c>
      <c r="AG21">
        <f t="shared" si="8"/>
        <v>-7</v>
      </c>
      <c r="AH21">
        <f t="shared" si="9"/>
        <v>33</v>
      </c>
      <c r="AI21">
        <f t="shared" si="10"/>
        <v>-19</v>
      </c>
      <c r="AJ21">
        <f t="shared" si="11"/>
        <v>15</v>
      </c>
      <c r="AK21">
        <f t="shared" si="12"/>
        <v>-40</v>
      </c>
      <c r="AL21">
        <f t="shared" si="13"/>
        <v>26</v>
      </c>
      <c r="AM21">
        <f t="shared" si="14"/>
        <v>2</v>
      </c>
    </row>
    <row r="22" spans="1:46" x14ac:dyDescent="0.25">
      <c r="A22" t="s">
        <v>11</v>
      </c>
      <c r="B22" t="s">
        <v>21</v>
      </c>
      <c r="C22" s="3">
        <v>63</v>
      </c>
      <c r="D22" s="3">
        <v>82</v>
      </c>
      <c r="E22" s="3">
        <v>53</v>
      </c>
      <c r="F22" s="3">
        <v>59</v>
      </c>
      <c r="G22" s="3">
        <v>74</v>
      </c>
      <c r="H22" s="3">
        <v>99</v>
      </c>
      <c r="I22" s="3">
        <v>92</v>
      </c>
      <c r="J22" s="3">
        <v>93</v>
      </c>
      <c r="K22" s="3">
        <v>79</v>
      </c>
      <c r="L22" s="3">
        <v>71</v>
      </c>
      <c r="M22" s="3">
        <v>57</v>
      </c>
      <c r="N22" s="3">
        <v>84</v>
      </c>
      <c r="O22" t="s">
        <v>37</v>
      </c>
      <c r="P22">
        <f t="shared" ref="P22" si="225">C23-C22</f>
        <v>3</v>
      </c>
      <c r="Q22">
        <f t="shared" ref="Q22" si="226">D23-D22</f>
        <v>-8</v>
      </c>
      <c r="R22">
        <f t="shared" ref="R22" si="227">E23-E22</f>
        <v>12</v>
      </c>
      <c r="S22">
        <f t="shared" ref="S22" si="228">F23-F22</f>
        <v>12</v>
      </c>
      <c r="T22">
        <f t="shared" ref="T22" si="229">G23-G22</f>
        <v>-24</v>
      </c>
      <c r="U22">
        <f t="shared" ref="U22" si="230">H23-H22</f>
        <v>-16</v>
      </c>
      <c r="V22">
        <f t="shared" ref="V22" si="231">I23-I22</f>
        <v>-12</v>
      </c>
      <c r="W22">
        <f t="shared" ref="W22" si="232">J23-J22</f>
        <v>-17</v>
      </c>
      <c r="X22">
        <f t="shared" ref="X22" si="233">K23-K22</f>
        <v>9</v>
      </c>
      <c r="Y22">
        <f t="shared" ref="Y22" si="234">L23-L22</f>
        <v>2</v>
      </c>
      <c r="Z22">
        <f t="shared" ref="Z22" si="235">M23-M22</f>
        <v>-3</v>
      </c>
      <c r="AA22">
        <f t="shared" ref="AA22" si="236">N23-N22</f>
        <v>8</v>
      </c>
      <c r="AC22">
        <f t="shared" si="4"/>
        <v>19</v>
      </c>
      <c r="AD22">
        <f t="shared" si="5"/>
        <v>-29</v>
      </c>
      <c r="AE22">
        <f t="shared" si="6"/>
        <v>6</v>
      </c>
      <c r="AF22">
        <f t="shared" si="7"/>
        <v>15</v>
      </c>
      <c r="AG22">
        <f t="shared" si="8"/>
        <v>25</v>
      </c>
      <c r="AH22">
        <f t="shared" si="9"/>
        <v>-7</v>
      </c>
      <c r="AI22">
        <f t="shared" si="10"/>
        <v>1</v>
      </c>
      <c r="AJ22">
        <f t="shared" si="11"/>
        <v>-14</v>
      </c>
      <c r="AK22">
        <f t="shared" si="12"/>
        <v>-8</v>
      </c>
      <c r="AL22">
        <f t="shared" si="13"/>
        <v>-14</v>
      </c>
      <c r="AM22">
        <f t="shared" si="14"/>
        <v>27</v>
      </c>
      <c r="AN22" t="str">
        <f t="shared" ref="AN22" si="237">A22</f>
        <v>M/P_4</v>
      </c>
      <c r="AO22">
        <f t="shared" ref="AO22" si="238">ABS(SUM(P22:AA22))</f>
        <v>34</v>
      </c>
      <c r="AP22" s="5">
        <f t="shared" ref="AP22" si="239">CORREL(C22:N22,C23:N23)</f>
        <v>0.61916186580975507</v>
      </c>
      <c r="AQ22" s="6">
        <f t="shared" ref="AQ22" si="240">SUM(Q23:AA23)/11</f>
        <v>0.72727272727272729</v>
      </c>
      <c r="AR22">
        <f t="shared" ref="AR22" si="241">SUMPRODUCT(P22:AA22,P22:AA22)</f>
        <v>1784</v>
      </c>
      <c r="AS22">
        <f t="shared" ref="AS22" si="242">ABS(P22)+ABS(Q22)+ABS(R22)+ABS(S22)+ABS(T22)+ABS(U22)+ABS(V22)+ABS(W22)+ABS(X22)+ABS(Y22)+ABS(Z22)+ABS(AA22)</f>
        <v>126</v>
      </c>
      <c r="AT22" s="5">
        <f t="shared" ref="AT22" si="243">STDEV(P22:AA22)</f>
        <v>12.386453989106101</v>
      </c>
    </row>
    <row r="23" spans="1:46" x14ac:dyDescent="0.25">
      <c r="B23" t="s">
        <v>20</v>
      </c>
      <c r="C23" s="3">
        <v>66</v>
      </c>
      <c r="D23" s="3">
        <v>74</v>
      </c>
      <c r="E23" s="3">
        <v>65</v>
      </c>
      <c r="F23" s="3">
        <v>71</v>
      </c>
      <c r="G23" s="3">
        <v>50</v>
      </c>
      <c r="H23" s="3">
        <v>83</v>
      </c>
      <c r="I23" s="3">
        <v>80</v>
      </c>
      <c r="J23" s="3">
        <v>76</v>
      </c>
      <c r="K23" s="3">
        <v>88</v>
      </c>
      <c r="L23" s="3">
        <v>73</v>
      </c>
      <c r="M23" s="3">
        <v>54</v>
      </c>
      <c r="N23" s="3">
        <v>92</v>
      </c>
      <c r="O23" t="s">
        <v>38</v>
      </c>
      <c r="Q23">
        <f t="shared" ref="Q23" si="244">IF(AC22*AC23&gt;0,1,0)</f>
        <v>1</v>
      </c>
      <c r="R23">
        <f t="shared" ref="R23" si="245">IF(AD22*AD23&gt;0,1,0)</f>
        <v>1</v>
      </c>
      <c r="S23">
        <f t="shared" ref="S23" si="246">IF(AE22*AE23&gt;0,1,0)</f>
        <v>1</v>
      </c>
      <c r="T23">
        <f t="shared" ref="T23" si="247">IF(AF22*AF23&gt;0,1,0)</f>
        <v>0</v>
      </c>
      <c r="U23">
        <f t="shared" ref="U23" si="248">IF(AG22*AG23&gt;0,1,0)</f>
        <v>1</v>
      </c>
      <c r="V23">
        <f t="shared" ref="V23" si="249">IF(AH22*AH23&gt;0,1,0)</f>
        <v>1</v>
      </c>
      <c r="W23">
        <f t="shared" ref="W23" si="250">IF(AI22*AI23&gt;0,1,0)</f>
        <v>0</v>
      </c>
      <c r="X23">
        <f t="shared" ref="X23" si="251">IF(AJ22*AJ23&gt;0,1,0)</f>
        <v>0</v>
      </c>
      <c r="Y23">
        <f t="shared" ref="Y23" si="252">IF(AK22*AK23&gt;0,1,0)</f>
        <v>1</v>
      </c>
      <c r="Z23">
        <f t="shared" ref="Z23" si="253">IF(AL22*AL23&gt;0,1,0)</f>
        <v>1</v>
      </c>
      <c r="AA23">
        <f t="shared" ref="AA23" si="254">IF(AM22*AM23&gt;0,1,0)</f>
        <v>1</v>
      </c>
      <c r="AC23">
        <f t="shared" si="4"/>
        <v>8</v>
      </c>
      <c r="AD23">
        <f t="shared" si="5"/>
        <v>-9</v>
      </c>
      <c r="AE23">
        <f t="shared" si="6"/>
        <v>6</v>
      </c>
      <c r="AF23">
        <f t="shared" si="7"/>
        <v>-21</v>
      </c>
      <c r="AG23">
        <f t="shared" si="8"/>
        <v>33</v>
      </c>
      <c r="AH23">
        <f t="shared" si="9"/>
        <v>-3</v>
      </c>
      <c r="AI23">
        <f t="shared" si="10"/>
        <v>-4</v>
      </c>
      <c r="AJ23">
        <f t="shared" si="11"/>
        <v>12</v>
      </c>
      <c r="AK23">
        <f t="shared" si="12"/>
        <v>-15</v>
      </c>
      <c r="AL23">
        <f t="shared" si="13"/>
        <v>-19</v>
      </c>
      <c r="AM23">
        <f t="shared" si="14"/>
        <v>38</v>
      </c>
    </row>
    <row r="24" spans="1:46" x14ac:dyDescent="0.25">
      <c r="A24" t="s">
        <v>28</v>
      </c>
      <c r="B24" t="s">
        <v>21</v>
      </c>
      <c r="C24" s="3">
        <v>80</v>
      </c>
      <c r="D24" s="3">
        <v>74</v>
      </c>
      <c r="E24" s="3">
        <v>85</v>
      </c>
      <c r="F24" s="3">
        <v>55</v>
      </c>
      <c r="G24" s="3">
        <v>50</v>
      </c>
      <c r="H24" s="3">
        <v>63</v>
      </c>
      <c r="I24" s="3">
        <v>71</v>
      </c>
      <c r="J24" s="3">
        <v>66</v>
      </c>
      <c r="K24" s="3">
        <v>84</v>
      </c>
      <c r="L24" s="3">
        <v>81</v>
      </c>
      <c r="M24" s="3">
        <v>90</v>
      </c>
      <c r="N24" s="3">
        <v>66</v>
      </c>
      <c r="O24" t="s">
        <v>37</v>
      </c>
      <c r="P24">
        <f t="shared" ref="P24" si="255">C25-C24</f>
        <v>1</v>
      </c>
      <c r="Q24">
        <f t="shared" ref="Q24" si="256">D25-D24</f>
        <v>2</v>
      </c>
      <c r="R24">
        <f t="shared" ref="R24" si="257">E25-E24</f>
        <v>13</v>
      </c>
      <c r="S24">
        <f t="shared" ref="S24" si="258">F25-F24</f>
        <v>12</v>
      </c>
      <c r="T24">
        <f t="shared" ref="T24" si="259">G25-G24</f>
        <v>18</v>
      </c>
      <c r="U24">
        <f t="shared" ref="U24" si="260">H25-H24</f>
        <v>-7</v>
      </c>
      <c r="V24">
        <f t="shared" ref="V24" si="261">I25-I24</f>
        <v>-20</v>
      </c>
      <c r="W24">
        <f t="shared" ref="W24" si="262">J25-J24</f>
        <v>23</v>
      </c>
      <c r="X24">
        <f t="shared" ref="X24" si="263">K25-K24</f>
        <v>-7</v>
      </c>
      <c r="Y24">
        <f t="shared" ref="Y24" si="264">L25-L24</f>
        <v>-30</v>
      </c>
      <c r="Z24">
        <f t="shared" ref="Z24" si="265">M25-M24</f>
        <v>-6</v>
      </c>
      <c r="AA24">
        <f t="shared" ref="AA24" si="266">N25-N24</f>
        <v>-16</v>
      </c>
      <c r="AC24">
        <f t="shared" si="4"/>
        <v>-6</v>
      </c>
      <c r="AD24">
        <f t="shared" si="5"/>
        <v>11</v>
      </c>
      <c r="AE24">
        <f t="shared" si="6"/>
        <v>-30</v>
      </c>
      <c r="AF24">
        <f t="shared" si="7"/>
        <v>-5</v>
      </c>
      <c r="AG24">
        <f t="shared" si="8"/>
        <v>13</v>
      </c>
      <c r="AH24">
        <f t="shared" si="9"/>
        <v>8</v>
      </c>
      <c r="AI24">
        <f t="shared" si="10"/>
        <v>-5</v>
      </c>
      <c r="AJ24">
        <f t="shared" si="11"/>
        <v>18</v>
      </c>
      <c r="AK24">
        <f t="shared" si="12"/>
        <v>-3</v>
      </c>
      <c r="AL24">
        <f t="shared" si="13"/>
        <v>9</v>
      </c>
      <c r="AM24">
        <f t="shared" si="14"/>
        <v>-24</v>
      </c>
      <c r="AN24" t="str">
        <f t="shared" ref="AN24" si="267">A24</f>
        <v>M/P_4*</v>
      </c>
      <c r="AO24">
        <f t="shared" ref="AO24" si="268">ABS(SUM(P24:AA24))</f>
        <v>17</v>
      </c>
      <c r="AP24" s="5">
        <f t="shared" ref="AP24" si="269">CORREL(C24:N24,C25:N25)</f>
        <v>0.39415432903201358</v>
      </c>
      <c r="AQ24" s="6">
        <f t="shared" ref="AQ24" si="270">SUM(Q25:AA25)/11</f>
        <v>0.54545454545454541</v>
      </c>
      <c r="AR24">
        <f t="shared" ref="AR24" si="271">SUMPRODUCT(P24:AA24,P24:AA24)</f>
        <v>2861</v>
      </c>
      <c r="AS24">
        <f t="shared" ref="AS24" si="272">ABS(P24)+ABS(Q24)+ABS(R24)+ABS(S24)+ABS(T24)+ABS(U24)+ABS(V24)+ABS(W24)+ABS(X24)+ABS(Y24)+ABS(Z24)+ABS(AA24)</f>
        <v>155</v>
      </c>
      <c r="AT24" s="5">
        <f t="shared" ref="AT24" si="273">STDEV(P24:AA24)</f>
        <v>16.059312412164946</v>
      </c>
    </row>
    <row r="25" spans="1:46" x14ac:dyDescent="0.25">
      <c r="B25" t="s">
        <v>20</v>
      </c>
      <c r="C25" s="3">
        <v>81</v>
      </c>
      <c r="D25" s="3">
        <v>76</v>
      </c>
      <c r="E25" s="3">
        <v>98</v>
      </c>
      <c r="F25" s="3">
        <v>67</v>
      </c>
      <c r="G25" s="3">
        <v>68</v>
      </c>
      <c r="H25" s="3">
        <v>56</v>
      </c>
      <c r="I25" s="3">
        <v>51</v>
      </c>
      <c r="J25" s="3">
        <v>89</v>
      </c>
      <c r="K25" s="3">
        <v>77</v>
      </c>
      <c r="L25" s="3">
        <v>51</v>
      </c>
      <c r="M25" s="3">
        <v>84</v>
      </c>
      <c r="N25" s="3">
        <v>50</v>
      </c>
      <c r="O25" t="s">
        <v>38</v>
      </c>
      <c r="Q25">
        <f t="shared" ref="Q25" si="274">IF(AC24*AC25&gt;0,1,0)</f>
        <v>1</v>
      </c>
      <c r="R25">
        <f t="shared" ref="R25" si="275">IF(AD24*AD25&gt;0,1,0)</f>
        <v>1</v>
      </c>
      <c r="S25">
        <f t="shared" ref="S25" si="276">IF(AE24*AE25&gt;0,1,0)</f>
        <v>1</v>
      </c>
      <c r="T25">
        <f t="shared" ref="T25" si="277">IF(AF24*AF25&gt;0,1,0)</f>
        <v>0</v>
      </c>
      <c r="U25">
        <f t="shared" ref="U25" si="278">IF(AG24*AG25&gt;0,1,0)</f>
        <v>0</v>
      </c>
      <c r="V25">
        <f t="shared" ref="V25" si="279">IF(AH24*AH25&gt;0,1,0)</f>
        <v>0</v>
      </c>
      <c r="W25">
        <f t="shared" ref="W25" si="280">IF(AI24*AI25&gt;0,1,0)</f>
        <v>0</v>
      </c>
      <c r="X25">
        <f t="shared" ref="X25" si="281">IF(AJ24*AJ25&gt;0,1,0)</f>
        <v>0</v>
      </c>
      <c r="Y25">
        <f t="shared" ref="Y25" si="282">IF(AK24*AK25&gt;0,1,0)</f>
        <v>1</v>
      </c>
      <c r="Z25">
        <f t="shared" ref="Z25" si="283">IF(AL24*AL25&gt;0,1,0)</f>
        <v>1</v>
      </c>
      <c r="AA25">
        <f t="shared" ref="AA25" si="284">IF(AM24*AM25&gt;0,1,0)</f>
        <v>1</v>
      </c>
      <c r="AC25">
        <f t="shared" si="4"/>
        <v>-5</v>
      </c>
      <c r="AD25">
        <f t="shared" si="5"/>
        <v>22</v>
      </c>
      <c r="AE25">
        <f t="shared" si="6"/>
        <v>-31</v>
      </c>
      <c r="AF25">
        <f t="shared" si="7"/>
        <v>1</v>
      </c>
      <c r="AG25">
        <f t="shared" si="8"/>
        <v>-12</v>
      </c>
      <c r="AH25">
        <f t="shared" si="9"/>
        <v>-5</v>
      </c>
      <c r="AI25">
        <f t="shared" si="10"/>
        <v>38</v>
      </c>
      <c r="AJ25">
        <f t="shared" si="11"/>
        <v>-12</v>
      </c>
      <c r="AK25">
        <f t="shared" si="12"/>
        <v>-26</v>
      </c>
      <c r="AL25">
        <f t="shared" si="13"/>
        <v>33</v>
      </c>
      <c r="AM25">
        <f t="shared" si="14"/>
        <v>-34</v>
      </c>
    </row>
    <row r="26" spans="1:46" x14ac:dyDescent="0.25">
      <c r="A26" t="s">
        <v>12</v>
      </c>
      <c r="B26" t="s">
        <v>21</v>
      </c>
      <c r="C26" s="3">
        <v>69</v>
      </c>
      <c r="D26" s="3">
        <v>60</v>
      </c>
      <c r="E26" s="3">
        <v>54</v>
      </c>
      <c r="F26" s="3">
        <v>57</v>
      </c>
      <c r="G26" s="3">
        <v>58</v>
      </c>
      <c r="H26" s="3">
        <v>89</v>
      </c>
      <c r="I26" s="3">
        <v>56</v>
      </c>
      <c r="J26" s="3">
        <v>82</v>
      </c>
      <c r="K26" s="3">
        <v>84</v>
      </c>
      <c r="L26" s="3">
        <v>90</v>
      </c>
      <c r="M26" s="3">
        <v>80</v>
      </c>
      <c r="N26" s="3">
        <v>67</v>
      </c>
      <c r="O26" t="s">
        <v>37</v>
      </c>
      <c r="P26">
        <f t="shared" ref="P26" si="285">C27-C26</f>
        <v>-5</v>
      </c>
      <c r="Q26">
        <f t="shared" ref="Q26" si="286">D27-D26</f>
        <v>5</v>
      </c>
      <c r="R26">
        <f t="shared" ref="R26" si="287">E27-E26</f>
        <v>45</v>
      </c>
      <c r="S26">
        <f t="shared" ref="S26" si="288">F27-F26</f>
        <v>34</v>
      </c>
      <c r="T26">
        <f t="shared" ref="T26" si="289">G27-G26</f>
        <v>2</v>
      </c>
      <c r="U26">
        <f t="shared" ref="U26" si="290">H27-H26</f>
        <v>-33</v>
      </c>
      <c r="V26">
        <f t="shared" ref="V26" si="291">I27-I26</f>
        <v>10</v>
      </c>
      <c r="W26">
        <f t="shared" ref="W26" si="292">J27-J26</f>
        <v>-2</v>
      </c>
      <c r="X26">
        <f t="shared" ref="X26" si="293">K27-K26</f>
        <v>-23</v>
      </c>
      <c r="Y26">
        <f t="shared" ref="Y26" si="294">L27-L26</f>
        <v>4</v>
      </c>
      <c r="Z26">
        <f t="shared" ref="Z26" si="295">M27-M26</f>
        <v>-22</v>
      </c>
      <c r="AA26">
        <f t="shared" ref="AA26" si="296">N27-N26</f>
        <v>-1</v>
      </c>
      <c r="AC26">
        <f t="shared" si="4"/>
        <v>-9</v>
      </c>
      <c r="AD26">
        <f t="shared" si="5"/>
        <v>-6</v>
      </c>
      <c r="AE26">
        <f t="shared" si="6"/>
        <v>3</v>
      </c>
      <c r="AF26">
        <f t="shared" si="7"/>
        <v>1</v>
      </c>
      <c r="AG26">
        <f t="shared" si="8"/>
        <v>31</v>
      </c>
      <c r="AH26">
        <f t="shared" si="9"/>
        <v>-33</v>
      </c>
      <c r="AI26">
        <f t="shared" si="10"/>
        <v>26</v>
      </c>
      <c r="AJ26">
        <f t="shared" si="11"/>
        <v>2</v>
      </c>
      <c r="AK26">
        <f t="shared" si="12"/>
        <v>6</v>
      </c>
      <c r="AL26">
        <f t="shared" si="13"/>
        <v>-10</v>
      </c>
      <c r="AM26">
        <f t="shared" si="14"/>
        <v>-13</v>
      </c>
      <c r="AN26" t="str">
        <f t="shared" ref="AN26" si="297">A26</f>
        <v>M/P_5</v>
      </c>
      <c r="AO26">
        <f t="shared" ref="AO26" si="298">ABS(SUM(P26:AA26))</f>
        <v>14</v>
      </c>
      <c r="AP26" s="5">
        <f t="shared" ref="AP26" si="299">CORREL(C26:N26,C27:N27)</f>
        <v>-0.1809029318143674</v>
      </c>
      <c r="AQ26" s="6">
        <f t="shared" ref="AQ26" si="300">SUM(Q27:AA27)/11</f>
        <v>0.27272727272727271</v>
      </c>
      <c r="AR26">
        <f t="shared" ref="AR26" si="301">SUMPRODUCT(P26:AA26,P26:AA26)</f>
        <v>5458</v>
      </c>
      <c r="AS26">
        <f t="shared" ref="AS26" si="302">ABS(P26)+ABS(Q26)+ABS(R26)+ABS(S26)+ABS(T26)+ABS(U26)+ABS(V26)+ABS(W26)+ABS(X26)+ABS(Y26)+ABS(Z26)+ABS(AA26)</f>
        <v>186</v>
      </c>
      <c r="AT26" s="5">
        <f t="shared" ref="AT26" si="303">STDEV(P26:AA26)</f>
        <v>22.241784319091167</v>
      </c>
    </row>
    <row r="27" spans="1:46" x14ac:dyDescent="0.25">
      <c r="B27" t="s">
        <v>20</v>
      </c>
      <c r="C27" s="3">
        <v>64</v>
      </c>
      <c r="D27" s="3">
        <v>65</v>
      </c>
      <c r="E27" s="3">
        <v>99</v>
      </c>
      <c r="F27" s="3">
        <v>91</v>
      </c>
      <c r="G27" s="3">
        <v>60</v>
      </c>
      <c r="H27" s="3">
        <v>56</v>
      </c>
      <c r="I27" s="3">
        <v>66</v>
      </c>
      <c r="J27" s="3">
        <v>80</v>
      </c>
      <c r="K27" s="3">
        <v>61</v>
      </c>
      <c r="L27" s="3">
        <v>94</v>
      </c>
      <c r="M27" s="3">
        <v>58</v>
      </c>
      <c r="N27" s="3">
        <v>66</v>
      </c>
      <c r="O27" t="s">
        <v>38</v>
      </c>
      <c r="Q27">
        <f t="shared" ref="Q27" si="304">IF(AC26*AC27&gt;0,1,0)</f>
        <v>0</v>
      </c>
      <c r="R27">
        <f t="shared" ref="R27" si="305">IF(AD26*AD27&gt;0,1,0)</f>
        <v>0</v>
      </c>
      <c r="S27">
        <f t="shared" ref="S27" si="306">IF(AE26*AE27&gt;0,1,0)</f>
        <v>0</v>
      </c>
      <c r="T27">
        <f t="shared" ref="T27" si="307">IF(AF26*AF27&gt;0,1,0)</f>
        <v>0</v>
      </c>
      <c r="U27">
        <f t="shared" ref="U27" si="308">IF(AG26*AG27&gt;0,1,0)</f>
        <v>0</v>
      </c>
      <c r="V27">
        <f t="shared" ref="V27" si="309">IF(AH26*AH27&gt;0,1,0)</f>
        <v>0</v>
      </c>
      <c r="W27">
        <f t="shared" ref="W27" si="310">IF(AI26*AI27&gt;0,1,0)</f>
        <v>1</v>
      </c>
      <c r="X27">
        <f t="shared" ref="X27" si="311">IF(AJ26*AJ27&gt;0,1,0)</f>
        <v>0</v>
      </c>
      <c r="Y27">
        <f t="shared" ref="Y27" si="312">IF(AK26*AK27&gt;0,1,0)</f>
        <v>1</v>
      </c>
      <c r="Z27">
        <f t="shared" ref="Z27" si="313">IF(AL26*AL27&gt;0,1,0)</f>
        <v>1</v>
      </c>
      <c r="AA27">
        <f t="shared" ref="AA27" si="314">IF(AM26*AM27&gt;0,1,0)</f>
        <v>0</v>
      </c>
      <c r="AC27">
        <f t="shared" si="4"/>
        <v>1</v>
      </c>
      <c r="AD27">
        <f t="shared" si="5"/>
        <v>34</v>
      </c>
      <c r="AE27">
        <f t="shared" si="6"/>
        <v>-8</v>
      </c>
      <c r="AF27">
        <f t="shared" si="7"/>
        <v>-31</v>
      </c>
      <c r="AG27">
        <f t="shared" si="8"/>
        <v>-4</v>
      </c>
      <c r="AH27">
        <f t="shared" si="9"/>
        <v>10</v>
      </c>
      <c r="AI27">
        <f t="shared" si="10"/>
        <v>14</v>
      </c>
      <c r="AJ27">
        <f t="shared" si="11"/>
        <v>-19</v>
      </c>
      <c r="AK27">
        <f t="shared" si="12"/>
        <v>33</v>
      </c>
      <c r="AL27">
        <f t="shared" si="13"/>
        <v>-36</v>
      </c>
      <c r="AM27">
        <f t="shared" si="14"/>
        <v>8</v>
      </c>
    </row>
    <row r="28" spans="1:46" x14ac:dyDescent="0.25">
      <c r="A28" t="s">
        <v>29</v>
      </c>
      <c r="B28" t="s">
        <v>21</v>
      </c>
      <c r="C28" s="3">
        <v>54</v>
      </c>
      <c r="D28" s="3">
        <v>88</v>
      </c>
      <c r="E28" s="3">
        <v>96</v>
      </c>
      <c r="F28" s="3">
        <v>54</v>
      </c>
      <c r="G28" s="3">
        <v>94</v>
      </c>
      <c r="H28" s="3">
        <v>61</v>
      </c>
      <c r="I28" s="3">
        <v>64</v>
      </c>
      <c r="J28" s="3">
        <v>88</v>
      </c>
      <c r="K28" s="3">
        <v>69</v>
      </c>
      <c r="L28" s="3">
        <v>76</v>
      </c>
      <c r="M28" s="3">
        <v>88</v>
      </c>
      <c r="N28" s="3">
        <v>83</v>
      </c>
      <c r="O28" t="s">
        <v>37</v>
      </c>
      <c r="P28">
        <f t="shared" ref="P28" si="315">C29-C28</f>
        <v>16</v>
      </c>
      <c r="Q28">
        <f t="shared" ref="Q28" si="316">D29-D28</f>
        <v>-16</v>
      </c>
      <c r="R28">
        <f t="shared" ref="R28" si="317">E29-E28</f>
        <v>-3</v>
      </c>
      <c r="S28">
        <f t="shared" ref="S28" si="318">F29-F28</f>
        <v>30</v>
      </c>
      <c r="T28">
        <f t="shared" ref="T28" si="319">G29-G28</f>
        <v>-15</v>
      </c>
      <c r="U28">
        <f t="shared" ref="U28" si="320">H29-H28</f>
        <v>15</v>
      </c>
      <c r="V28">
        <f t="shared" ref="V28" si="321">I29-I28</f>
        <v>3</v>
      </c>
      <c r="W28">
        <f t="shared" ref="W28" si="322">J29-J28</f>
        <v>-19</v>
      </c>
      <c r="X28">
        <f t="shared" ref="X28" si="323">K29-K28</f>
        <v>0</v>
      </c>
      <c r="Y28">
        <f t="shared" ref="Y28" si="324">L29-L28</f>
        <v>-25</v>
      </c>
      <c r="Z28">
        <f t="shared" ref="Z28" si="325">M29-M28</f>
        <v>-24</v>
      </c>
      <c r="AA28">
        <f t="shared" ref="AA28" si="326">N29-N28</f>
        <v>-31</v>
      </c>
      <c r="AC28">
        <f t="shared" si="4"/>
        <v>34</v>
      </c>
      <c r="AD28">
        <f t="shared" si="5"/>
        <v>8</v>
      </c>
      <c r="AE28">
        <f t="shared" si="6"/>
        <v>-42</v>
      </c>
      <c r="AF28">
        <f t="shared" si="7"/>
        <v>40</v>
      </c>
      <c r="AG28">
        <f t="shared" si="8"/>
        <v>-33</v>
      </c>
      <c r="AH28">
        <f t="shared" si="9"/>
        <v>3</v>
      </c>
      <c r="AI28">
        <f t="shared" si="10"/>
        <v>24</v>
      </c>
      <c r="AJ28">
        <f t="shared" si="11"/>
        <v>-19</v>
      </c>
      <c r="AK28">
        <f t="shared" si="12"/>
        <v>7</v>
      </c>
      <c r="AL28">
        <f t="shared" si="13"/>
        <v>12</v>
      </c>
      <c r="AM28">
        <f t="shared" si="14"/>
        <v>-5</v>
      </c>
      <c r="AN28" t="str">
        <f t="shared" ref="AN28" si="327">A28</f>
        <v>M/P_5*</v>
      </c>
      <c r="AO28">
        <f t="shared" ref="AO28" si="328">ABS(SUM(P28:AA28))</f>
        <v>69</v>
      </c>
      <c r="AP28" s="5">
        <f t="shared" ref="AP28" si="329">CORREL(C28:N28,C29:N29)</f>
        <v>3.9360083256822942E-2</v>
      </c>
      <c r="AQ28" s="6">
        <f t="shared" ref="AQ28" si="330">SUM(Q29:AA29)/11</f>
        <v>0.63636363636363635</v>
      </c>
      <c r="AR28">
        <f t="shared" ref="AR28" si="331">SUMPRODUCT(P28:AA28,P28:AA28)</f>
        <v>4403</v>
      </c>
      <c r="AS28">
        <f t="shared" ref="AS28" si="332">ABS(P28)+ABS(Q28)+ABS(R28)+ABS(S28)+ABS(T28)+ABS(U28)+ABS(V28)+ABS(W28)+ABS(X28)+ABS(Y28)+ABS(Z28)+ABS(AA28)</f>
        <v>197</v>
      </c>
      <c r="AT28" s="5">
        <f t="shared" ref="AT28" si="333">STDEV(P28:AA28)</f>
        <v>19.084143822937026</v>
      </c>
    </row>
    <row r="29" spans="1:46" x14ac:dyDescent="0.25">
      <c r="B29" t="s">
        <v>20</v>
      </c>
      <c r="C29" s="3">
        <v>70</v>
      </c>
      <c r="D29" s="3">
        <v>72</v>
      </c>
      <c r="E29" s="3">
        <v>93</v>
      </c>
      <c r="F29" s="3">
        <v>84</v>
      </c>
      <c r="G29" s="3">
        <v>79</v>
      </c>
      <c r="H29" s="3">
        <v>76</v>
      </c>
      <c r="I29" s="3">
        <v>67</v>
      </c>
      <c r="J29" s="3">
        <v>69</v>
      </c>
      <c r="K29" s="3">
        <v>69</v>
      </c>
      <c r="L29" s="3">
        <v>51</v>
      </c>
      <c r="M29" s="3">
        <v>64</v>
      </c>
      <c r="N29" s="3">
        <v>52</v>
      </c>
      <c r="O29" t="s">
        <v>38</v>
      </c>
      <c r="Q29">
        <f t="shared" ref="Q29" si="334">IF(AC28*AC29&gt;0,1,0)</f>
        <v>1</v>
      </c>
      <c r="R29">
        <f t="shared" ref="R29" si="335">IF(AD28*AD29&gt;0,1,0)</f>
        <v>1</v>
      </c>
      <c r="S29">
        <f t="shared" ref="S29" si="336">IF(AE28*AE29&gt;0,1,0)</f>
        <v>1</v>
      </c>
      <c r="T29">
        <f t="shared" ref="T29" si="337">IF(AF28*AF29&gt;0,1,0)</f>
        <v>0</v>
      </c>
      <c r="U29">
        <f t="shared" ref="U29" si="338">IF(AG28*AG29&gt;0,1,0)</f>
        <v>1</v>
      </c>
      <c r="V29">
        <f t="shared" ref="V29" si="339">IF(AH28*AH29&gt;0,1,0)</f>
        <v>0</v>
      </c>
      <c r="W29">
        <f t="shared" ref="W29" si="340">IF(AI28*AI29&gt;0,1,0)</f>
        <v>1</v>
      </c>
      <c r="X29">
        <f t="shared" ref="X29" si="341">IF(AJ28*AJ29&gt;0,1,0)</f>
        <v>0</v>
      </c>
      <c r="Y29">
        <f t="shared" ref="Y29" si="342">IF(AK28*AK29&gt;0,1,0)</f>
        <v>0</v>
      </c>
      <c r="Z29">
        <f t="shared" ref="Z29" si="343">IF(AL28*AL29&gt;0,1,0)</f>
        <v>1</v>
      </c>
      <c r="AA29">
        <f t="shared" ref="AA29" si="344">IF(AM28*AM29&gt;0,1,0)</f>
        <v>1</v>
      </c>
      <c r="AC29">
        <f t="shared" si="4"/>
        <v>2</v>
      </c>
      <c r="AD29">
        <f t="shared" si="5"/>
        <v>21</v>
      </c>
      <c r="AE29">
        <f t="shared" si="6"/>
        <v>-9</v>
      </c>
      <c r="AF29">
        <f t="shared" si="7"/>
        <v>-5</v>
      </c>
      <c r="AG29">
        <f t="shared" si="8"/>
        <v>-3</v>
      </c>
      <c r="AH29">
        <f t="shared" si="9"/>
        <v>-9</v>
      </c>
      <c r="AI29">
        <f t="shared" si="10"/>
        <v>2</v>
      </c>
      <c r="AJ29">
        <f t="shared" si="11"/>
        <v>0</v>
      </c>
      <c r="AK29">
        <f t="shared" si="12"/>
        <v>-18</v>
      </c>
      <c r="AL29">
        <f t="shared" si="13"/>
        <v>13</v>
      </c>
      <c r="AM29">
        <f t="shared" si="14"/>
        <v>-12</v>
      </c>
    </row>
    <row r="30" spans="1:46" x14ac:dyDescent="0.25">
      <c r="A30" t="s">
        <v>13</v>
      </c>
      <c r="B30" t="s">
        <v>21</v>
      </c>
      <c r="C30" s="3">
        <v>62</v>
      </c>
      <c r="D30" s="3">
        <v>79</v>
      </c>
      <c r="E30" s="3">
        <v>55</v>
      </c>
      <c r="F30" s="3">
        <v>77</v>
      </c>
      <c r="G30" s="3">
        <v>71</v>
      </c>
      <c r="H30" s="3">
        <v>64</v>
      </c>
      <c r="I30" s="3">
        <v>69</v>
      </c>
      <c r="J30" s="3">
        <v>76</v>
      </c>
      <c r="K30" s="3">
        <v>86</v>
      </c>
      <c r="L30" s="3">
        <v>88</v>
      </c>
      <c r="M30" s="3">
        <v>64</v>
      </c>
      <c r="N30" s="3">
        <v>80</v>
      </c>
      <c r="O30" t="s">
        <v>37</v>
      </c>
      <c r="P30">
        <f t="shared" ref="P30" si="345">C31-C30</f>
        <v>-11</v>
      </c>
      <c r="Q30">
        <f t="shared" ref="Q30" si="346">D31-D30</f>
        <v>16</v>
      </c>
      <c r="R30">
        <f t="shared" ref="R30" si="347">E31-E30</f>
        <v>-5</v>
      </c>
      <c r="S30">
        <f t="shared" ref="S30" si="348">F31-F30</f>
        <v>20</v>
      </c>
      <c r="T30">
        <f t="shared" ref="T30" si="349">G31-G30</f>
        <v>26</v>
      </c>
      <c r="U30">
        <f t="shared" ref="U30" si="350">H31-H30</f>
        <v>23</v>
      </c>
      <c r="V30">
        <f t="shared" ref="V30" si="351">I31-I30</f>
        <v>24</v>
      </c>
      <c r="W30">
        <f t="shared" ref="W30" si="352">J31-J30</f>
        <v>-1</v>
      </c>
      <c r="X30">
        <f t="shared" ref="X30" si="353">K31-K30</f>
        <v>-3</v>
      </c>
      <c r="Y30">
        <f t="shared" ref="Y30" si="354">L31-L30</f>
        <v>3</v>
      </c>
      <c r="Z30">
        <f t="shared" ref="Z30" si="355">M31-M30</f>
        <v>24</v>
      </c>
      <c r="AA30">
        <f t="shared" ref="AA30" si="356">N31-N30</f>
        <v>10</v>
      </c>
      <c r="AC30">
        <f t="shared" si="4"/>
        <v>17</v>
      </c>
      <c r="AD30">
        <f t="shared" si="5"/>
        <v>-24</v>
      </c>
      <c r="AE30">
        <f t="shared" si="6"/>
        <v>22</v>
      </c>
      <c r="AF30">
        <f t="shared" si="7"/>
        <v>-6</v>
      </c>
      <c r="AG30">
        <f t="shared" si="8"/>
        <v>-7</v>
      </c>
      <c r="AH30">
        <f t="shared" si="9"/>
        <v>5</v>
      </c>
      <c r="AI30">
        <f t="shared" si="10"/>
        <v>7</v>
      </c>
      <c r="AJ30">
        <f t="shared" si="11"/>
        <v>10</v>
      </c>
      <c r="AK30">
        <f t="shared" si="12"/>
        <v>2</v>
      </c>
      <c r="AL30">
        <f t="shared" si="13"/>
        <v>-24</v>
      </c>
      <c r="AM30">
        <f t="shared" si="14"/>
        <v>16</v>
      </c>
      <c r="AN30" t="str">
        <f t="shared" ref="AN30" si="357">A30</f>
        <v>M/P_6</v>
      </c>
      <c r="AO30">
        <f t="shared" ref="AO30" si="358">ABS(SUM(P30:AA30))</f>
        <v>126</v>
      </c>
      <c r="AP30" s="5">
        <f t="shared" ref="AP30" si="359">CORREL(C30:N30,C31:N31)</f>
        <v>0.58488333340111853</v>
      </c>
      <c r="AQ30" s="6">
        <f t="shared" ref="AQ30" si="360">SUM(Q31:AA31)/11</f>
        <v>0.81818181818181823</v>
      </c>
      <c r="AR30">
        <f t="shared" ref="AR30" si="361">SUMPRODUCT(P30:AA30,P30:AA30)</f>
        <v>3278</v>
      </c>
      <c r="AS30">
        <f t="shared" ref="AS30" si="362">ABS(P30)+ABS(Q30)+ABS(R30)+ABS(S30)+ABS(T30)+ABS(U30)+ABS(V30)+ABS(W30)+ABS(X30)+ABS(Y30)+ABS(Z30)+ABS(AA30)</f>
        <v>166</v>
      </c>
      <c r="AT30" s="5">
        <f t="shared" ref="AT30" si="363">STDEV(P30:AA30)</f>
        <v>13.331439259407542</v>
      </c>
    </row>
    <row r="31" spans="1:46" x14ac:dyDescent="0.25">
      <c r="B31" t="s">
        <v>20</v>
      </c>
      <c r="C31" s="3">
        <v>51</v>
      </c>
      <c r="D31" s="3">
        <v>95</v>
      </c>
      <c r="E31" s="3">
        <v>50</v>
      </c>
      <c r="F31" s="3">
        <v>97</v>
      </c>
      <c r="G31" s="3">
        <v>97</v>
      </c>
      <c r="H31" s="3">
        <v>87</v>
      </c>
      <c r="I31" s="3">
        <v>93</v>
      </c>
      <c r="J31" s="3">
        <v>75</v>
      </c>
      <c r="K31" s="3">
        <v>83</v>
      </c>
      <c r="L31" s="3">
        <v>91</v>
      </c>
      <c r="M31" s="3">
        <v>88</v>
      </c>
      <c r="N31" s="3">
        <v>90</v>
      </c>
      <c r="O31" t="s">
        <v>38</v>
      </c>
      <c r="Q31">
        <f t="shared" ref="Q31" si="364">IF(AC30*AC31&gt;0,1,0)</f>
        <v>1</v>
      </c>
      <c r="R31">
        <f t="shared" ref="R31" si="365">IF(AD30*AD31&gt;0,1,0)</f>
        <v>1</v>
      </c>
      <c r="S31">
        <f t="shared" ref="S31" si="366">IF(AE30*AE31&gt;0,1,0)</f>
        <v>1</v>
      </c>
      <c r="T31">
        <f t="shared" ref="T31" si="367">IF(AF30*AF31&gt;0,1,0)</f>
        <v>0</v>
      </c>
      <c r="U31">
        <f t="shared" ref="U31" si="368">IF(AG30*AG31&gt;0,1,0)</f>
        <v>1</v>
      </c>
      <c r="V31">
        <f t="shared" ref="V31" si="369">IF(AH30*AH31&gt;0,1,0)</f>
        <v>1</v>
      </c>
      <c r="W31">
        <f t="shared" ref="W31" si="370">IF(AI30*AI31&gt;0,1,0)</f>
        <v>0</v>
      </c>
      <c r="X31">
        <f t="shared" ref="X31" si="371">IF(AJ30*AJ31&gt;0,1,0)</f>
        <v>1</v>
      </c>
      <c r="Y31">
        <f t="shared" ref="Y31" si="372">IF(AK30*AK31&gt;0,1,0)</f>
        <v>1</v>
      </c>
      <c r="Z31">
        <f t="shared" ref="Z31" si="373">IF(AL30*AL31&gt;0,1,0)</f>
        <v>1</v>
      </c>
      <c r="AA31">
        <f t="shared" ref="AA31" si="374">IF(AM30*AM31&gt;0,1,0)</f>
        <v>1</v>
      </c>
      <c r="AC31">
        <f t="shared" si="4"/>
        <v>44</v>
      </c>
      <c r="AD31">
        <f t="shared" si="5"/>
        <v>-45</v>
      </c>
      <c r="AE31">
        <f t="shared" si="6"/>
        <v>47</v>
      </c>
      <c r="AF31">
        <f t="shared" si="7"/>
        <v>0</v>
      </c>
      <c r="AG31">
        <f t="shared" si="8"/>
        <v>-10</v>
      </c>
      <c r="AH31">
        <f t="shared" si="9"/>
        <v>6</v>
      </c>
      <c r="AI31">
        <f t="shared" si="10"/>
        <v>-18</v>
      </c>
      <c r="AJ31">
        <f t="shared" si="11"/>
        <v>8</v>
      </c>
      <c r="AK31">
        <f t="shared" si="12"/>
        <v>8</v>
      </c>
      <c r="AL31">
        <f t="shared" si="13"/>
        <v>-3</v>
      </c>
      <c r="AM31">
        <f t="shared" si="14"/>
        <v>2</v>
      </c>
    </row>
    <row r="32" spans="1:46" x14ac:dyDescent="0.25">
      <c r="A32" t="s">
        <v>30</v>
      </c>
      <c r="B32" t="s">
        <v>21</v>
      </c>
      <c r="C32" s="3">
        <v>98</v>
      </c>
      <c r="D32" s="3">
        <v>83</v>
      </c>
      <c r="E32" s="3">
        <v>53</v>
      </c>
      <c r="F32" s="3">
        <v>95</v>
      </c>
      <c r="G32" s="3">
        <v>73</v>
      </c>
      <c r="H32" s="3">
        <v>92</v>
      </c>
      <c r="I32" s="3">
        <v>67</v>
      </c>
      <c r="J32" s="3">
        <v>57</v>
      </c>
      <c r="K32" s="3">
        <v>79</v>
      </c>
      <c r="L32" s="3">
        <v>71</v>
      </c>
      <c r="M32" s="3">
        <v>96</v>
      </c>
      <c r="N32" s="3">
        <v>91</v>
      </c>
      <c r="O32" t="s">
        <v>37</v>
      </c>
      <c r="P32">
        <f t="shared" ref="P32" si="375">C33-C32</f>
        <v>-45</v>
      </c>
      <c r="Q32">
        <f t="shared" ref="Q32" si="376">D33-D32</f>
        <v>-2</v>
      </c>
      <c r="R32">
        <f t="shared" ref="R32" si="377">E33-E32</f>
        <v>28</v>
      </c>
      <c r="S32">
        <f t="shared" ref="S32" si="378">F33-F32</f>
        <v>-19</v>
      </c>
      <c r="T32">
        <f t="shared" ref="T32" si="379">G33-G32</f>
        <v>26</v>
      </c>
      <c r="U32">
        <f t="shared" ref="U32" si="380">H33-H32</f>
        <v>-18</v>
      </c>
      <c r="V32">
        <f t="shared" ref="V32" si="381">I33-I32</f>
        <v>14</v>
      </c>
      <c r="W32">
        <f t="shared" ref="W32" si="382">J33-J32</f>
        <v>26</v>
      </c>
      <c r="X32">
        <f t="shared" ref="X32" si="383">K33-K32</f>
        <v>13</v>
      </c>
      <c r="Y32">
        <f t="shared" ref="Y32" si="384">L33-L32</f>
        <v>19</v>
      </c>
      <c r="Z32">
        <f t="shared" ref="Z32" si="385">M33-M32</f>
        <v>-16</v>
      </c>
      <c r="AA32">
        <f t="shared" ref="AA32" si="386">N33-N32</f>
        <v>-40</v>
      </c>
      <c r="AC32">
        <f t="shared" si="4"/>
        <v>-15</v>
      </c>
      <c r="AD32">
        <f t="shared" si="5"/>
        <v>-30</v>
      </c>
      <c r="AE32">
        <f t="shared" si="6"/>
        <v>42</v>
      </c>
      <c r="AF32">
        <f t="shared" si="7"/>
        <v>-22</v>
      </c>
      <c r="AG32">
        <f t="shared" si="8"/>
        <v>19</v>
      </c>
      <c r="AH32">
        <f t="shared" si="9"/>
        <v>-25</v>
      </c>
      <c r="AI32">
        <f t="shared" si="10"/>
        <v>-10</v>
      </c>
      <c r="AJ32">
        <f t="shared" si="11"/>
        <v>22</v>
      </c>
      <c r="AK32">
        <f t="shared" si="12"/>
        <v>-8</v>
      </c>
      <c r="AL32">
        <f t="shared" si="13"/>
        <v>25</v>
      </c>
      <c r="AM32">
        <f t="shared" si="14"/>
        <v>-5</v>
      </c>
      <c r="AN32" t="str">
        <f t="shared" ref="AN32" si="387">A32</f>
        <v>M/P_6*</v>
      </c>
      <c r="AO32">
        <f t="shared" ref="AO32" si="388">ABS(SUM(P32:AA32))</f>
        <v>14</v>
      </c>
      <c r="AP32" s="5">
        <f t="shared" ref="AP32" si="389">CORREL(C32:N32,C33:N33)</f>
        <v>-0.53301535089530705</v>
      </c>
      <c r="AQ32" s="6">
        <f t="shared" ref="AQ32" si="390">SUM(Q33:AA33)/11</f>
        <v>0.27272727272727271</v>
      </c>
      <c r="AR32">
        <f t="shared" ref="AR32" si="391">SUMPRODUCT(P32:AA32,P32:AA32)</f>
        <v>7432</v>
      </c>
      <c r="AS32">
        <f t="shared" ref="AS32" si="392">ABS(P32)+ABS(Q32)+ABS(R32)+ABS(S32)+ABS(T32)+ABS(U32)+ABS(V32)+ABS(W32)+ABS(X32)+ABS(Y32)+ABS(Z32)+ABS(AA32)</f>
        <v>266</v>
      </c>
      <c r="AT32" s="5">
        <f t="shared" ref="AT32" si="393">STDEV(P32:AA32)</f>
        <v>25.964427880304143</v>
      </c>
    </row>
    <row r="33" spans="1:46" x14ac:dyDescent="0.25">
      <c r="B33" t="s">
        <v>20</v>
      </c>
      <c r="C33" s="3">
        <v>53</v>
      </c>
      <c r="D33" s="3">
        <v>81</v>
      </c>
      <c r="E33" s="3">
        <v>81</v>
      </c>
      <c r="F33" s="3">
        <v>76</v>
      </c>
      <c r="G33" s="3">
        <v>99</v>
      </c>
      <c r="H33" s="3">
        <v>74</v>
      </c>
      <c r="I33" s="3">
        <v>81</v>
      </c>
      <c r="J33" s="3">
        <v>83</v>
      </c>
      <c r="K33" s="3">
        <v>92</v>
      </c>
      <c r="L33" s="3">
        <v>90</v>
      </c>
      <c r="M33" s="3">
        <v>80</v>
      </c>
      <c r="N33" s="3">
        <v>51</v>
      </c>
      <c r="O33" t="s">
        <v>38</v>
      </c>
      <c r="Q33">
        <f t="shared" ref="Q33" si="394">IF(AC32*AC33&gt;0,1,0)</f>
        <v>0</v>
      </c>
      <c r="R33">
        <f t="shared" ref="R33" si="395">IF(AD32*AD33&gt;0,1,0)</f>
        <v>0</v>
      </c>
      <c r="S33">
        <f t="shared" ref="S33" si="396">IF(AE32*AE33&gt;0,1,0)</f>
        <v>0</v>
      </c>
      <c r="T33">
        <f t="shared" ref="T33" si="397">IF(AF32*AF33&gt;0,1,0)</f>
        <v>0</v>
      </c>
      <c r="U33">
        <f t="shared" ref="U33" si="398">IF(AG32*AG33&gt;0,1,0)</f>
        <v>0</v>
      </c>
      <c r="V33">
        <f t="shared" ref="V33" si="399">IF(AH32*AH33&gt;0,1,0)</f>
        <v>0</v>
      </c>
      <c r="W33">
        <f t="shared" ref="W33" si="400">IF(AI32*AI33&gt;0,1,0)</f>
        <v>0</v>
      </c>
      <c r="X33">
        <f t="shared" ref="X33" si="401">IF(AJ32*AJ33&gt;0,1,0)</f>
        <v>1</v>
      </c>
      <c r="Y33">
        <f t="shared" ref="Y33" si="402">IF(AK32*AK33&gt;0,1,0)</f>
        <v>1</v>
      </c>
      <c r="Z33">
        <f t="shared" ref="Z33" si="403">IF(AL32*AL33&gt;0,1,0)</f>
        <v>0</v>
      </c>
      <c r="AA33">
        <f t="shared" ref="AA33" si="404">IF(AM32*AM33&gt;0,1,0)</f>
        <v>1</v>
      </c>
      <c r="AC33">
        <f t="shared" si="4"/>
        <v>28</v>
      </c>
      <c r="AD33">
        <f t="shared" si="5"/>
        <v>0</v>
      </c>
      <c r="AE33">
        <f t="shared" si="6"/>
        <v>-5</v>
      </c>
      <c r="AF33">
        <f t="shared" si="7"/>
        <v>23</v>
      </c>
      <c r="AG33">
        <f t="shared" si="8"/>
        <v>-25</v>
      </c>
      <c r="AH33">
        <f t="shared" si="9"/>
        <v>7</v>
      </c>
      <c r="AI33">
        <f t="shared" si="10"/>
        <v>2</v>
      </c>
      <c r="AJ33">
        <f t="shared" si="11"/>
        <v>9</v>
      </c>
      <c r="AK33">
        <f t="shared" si="12"/>
        <v>-2</v>
      </c>
      <c r="AL33">
        <f t="shared" si="13"/>
        <v>-10</v>
      </c>
      <c r="AM33">
        <f t="shared" si="14"/>
        <v>-29</v>
      </c>
    </row>
    <row r="34" spans="1:46" x14ac:dyDescent="0.25">
      <c r="A34" t="s">
        <v>14</v>
      </c>
      <c r="B34" t="s">
        <v>21</v>
      </c>
      <c r="C34" s="3">
        <v>88</v>
      </c>
      <c r="D34" s="3">
        <v>58</v>
      </c>
      <c r="E34" s="3">
        <v>74</v>
      </c>
      <c r="F34" s="3">
        <v>94</v>
      </c>
      <c r="G34" s="3">
        <v>88</v>
      </c>
      <c r="H34" s="3">
        <v>69</v>
      </c>
      <c r="I34" s="3">
        <v>94</v>
      </c>
      <c r="J34" s="3">
        <v>66</v>
      </c>
      <c r="K34" s="3">
        <v>65</v>
      </c>
      <c r="L34" s="3">
        <v>69</v>
      </c>
      <c r="M34" s="3">
        <v>59</v>
      </c>
      <c r="N34" s="3">
        <v>51</v>
      </c>
      <c r="O34" t="s">
        <v>37</v>
      </c>
      <c r="P34">
        <f t="shared" ref="P34" si="405">C35-C34</f>
        <v>-2</v>
      </c>
      <c r="Q34">
        <f t="shared" ref="Q34" si="406">D35-D34</f>
        <v>31</v>
      </c>
      <c r="R34">
        <f t="shared" ref="R34" si="407">E35-E34</f>
        <v>4</v>
      </c>
      <c r="S34">
        <f t="shared" ref="S34" si="408">F35-F34</f>
        <v>-23</v>
      </c>
      <c r="T34">
        <f t="shared" ref="T34" si="409">G35-G34</f>
        <v>-12</v>
      </c>
      <c r="U34">
        <f t="shared" ref="U34" si="410">H35-H34</f>
        <v>-18</v>
      </c>
      <c r="V34">
        <f t="shared" ref="V34" si="411">I35-I34</f>
        <v>-6</v>
      </c>
      <c r="W34">
        <f t="shared" ref="W34" si="412">J35-J34</f>
        <v>21</v>
      </c>
      <c r="X34">
        <f t="shared" ref="X34" si="413">K35-K34</f>
        <v>8</v>
      </c>
      <c r="Y34">
        <f t="shared" ref="Y34" si="414">L35-L34</f>
        <v>-17</v>
      </c>
      <c r="Z34">
        <f t="shared" ref="Z34" si="415">M35-M34</f>
        <v>38</v>
      </c>
      <c r="AA34">
        <f t="shared" ref="AA34" si="416">N35-N34</f>
        <v>1</v>
      </c>
      <c r="AC34">
        <f t="shared" si="4"/>
        <v>-30</v>
      </c>
      <c r="AD34">
        <f t="shared" si="5"/>
        <v>16</v>
      </c>
      <c r="AE34">
        <f t="shared" si="6"/>
        <v>20</v>
      </c>
      <c r="AF34">
        <f t="shared" si="7"/>
        <v>-6</v>
      </c>
      <c r="AG34">
        <f t="shared" si="8"/>
        <v>-19</v>
      </c>
      <c r="AH34">
        <f t="shared" si="9"/>
        <v>25</v>
      </c>
      <c r="AI34">
        <f t="shared" si="10"/>
        <v>-28</v>
      </c>
      <c r="AJ34">
        <f t="shared" si="11"/>
        <v>-1</v>
      </c>
      <c r="AK34">
        <f t="shared" si="12"/>
        <v>4</v>
      </c>
      <c r="AL34">
        <f t="shared" si="13"/>
        <v>-10</v>
      </c>
      <c r="AM34">
        <f t="shared" si="14"/>
        <v>-8</v>
      </c>
      <c r="AN34" t="str">
        <f t="shared" ref="AN34" si="417">A34</f>
        <v>M/P_7</v>
      </c>
      <c r="AO34">
        <f t="shared" ref="AO34" si="418">ABS(SUM(P34:AA34))</f>
        <v>25</v>
      </c>
      <c r="AP34" s="5">
        <f t="shared" ref="AP34" si="419">CORREL(C34:N34,C35:N35)</f>
        <v>0.18656092623241979</v>
      </c>
      <c r="AQ34" s="6">
        <f t="shared" ref="AQ34" si="420">SUM(Q35:AA35)/11</f>
        <v>0.45454545454545453</v>
      </c>
      <c r="AR34">
        <f t="shared" ref="AR34" si="421">SUMPRODUCT(P34:AA34,P34:AA34)</f>
        <v>4253</v>
      </c>
      <c r="AS34">
        <f t="shared" ref="AS34" si="422">ABS(P34)+ABS(Q34)+ABS(R34)+ABS(S34)+ABS(T34)+ABS(U34)+ABS(V34)+ABS(W34)+ABS(X34)+ABS(Y34)+ABS(Z34)+ABS(AA34)</f>
        <v>181</v>
      </c>
      <c r="AT34" s="5">
        <f t="shared" ref="AT34" si="423">STDEV(P34:AA34)</f>
        <v>19.542300661680425</v>
      </c>
    </row>
    <row r="35" spans="1:46" x14ac:dyDescent="0.25">
      <c r="B35" t="s">
        <v>20</v>
      </c>
      <c r="C35" s="3">
        <v>86</v>
      </c>
      <c r="D35" s="3">
        <v>89</v>
      </c>
      <c r="E35" s="3">
        <v>78</v>
      </c>
      <c r="F35" s="3">
        <v>71</v>
      </c>
      <c r="G35" s="3">
        <v>76</v>
      </c>
      <c r="H35" s="3">
        <v>51</v>
      </c>
      <c r="I35" s="3">
        <v>88</v>
      </c>
      <c r="J35" s="3">
        <v>87</v>
      </c>
      <c r="K35" s="3">
        <v>73</v>
      </c>
      <c r="L35" s="3">
        <v>52</v>
      </c>
      <c r="M35" s="3">
        <v>97</v>
      </c>
      <c r="N35" s="3">
        <v>52</v>
      </c>
      <c r="O35" t="s">
        <v>38</v>
      </c>
      <c r="Q35">
        <f t="shared" ref="Q35" si="424">IF(AC34*AC35&gt;0,1,0)</f>
        <v>0</v>
      </c>
      <c r="R35">
        <f t="shared" ref="R35" si="425">IF(AD34*AD35&gt;0,1,0)</f>
        <v>0</v>
      </c>
      <c r="S35">
        <f t="shared" ref="S35" si="426">IF(AE34*AE35&gt;0,1,0)</f>
        <v>0</v>
      </c>
      <c r="T35">
        <f t="shared" ref="T35" si="427">IF(AF34*AF35&gt;0,1,0)</f>
        <v>0</v>
      </c>
      <c r="U35">
        <f t="shared" ref="U35" si="428">IF(AG34*AG35&gt;0,1,0)</f>
        <v>1</v>
      </c>
      <c r="V35">
        <f t="shared" ref="V35" si="429">IF(AH34*AH35&gt;0,1,0)</f>
        <v>1</v>
      </c>
      <c r="W35">
        <f t="shared" ref="W35" si="430">IF(AI34*AI35&gt;0,1,0)</f>
        <v>1</v>
      </c>
      <c r="X35">
        <f t="shared" ref="X35" si="431">IF(AJ34*AJ35&gt;0,1,0)</f>
        <v>1</v>
      </c>
      <c r="Y35">
        <f t="shared" ref="Y35" si="432">IF(AK34*AK35&gt;0,1,0)</f>
        <v>0</v>
      </c>
      <c r="Z35">
        <f t="shared" ref="Z35" si="433">IF(AL34*AL35&gt;0,1,0)</f>
        <v>0</v>
      </c>
      <c r="AA35">
        <f t="shared" ref="AA35" si="434">IF(AM34*AM35&gt;0,1,0)</f>
        <v>1</v>
      </c>
      <c r="AC35">
        <f t="shared" si="4"/>
        <v>3</v>
      </c>
      <c r="AD35">
        <f t="shared" si="5"/>
        <v>-11</v>
      </c>
      <c r="AE35">
        <f t="shared" si="6"/>
        <v>-7</v>
      </c>
      <c r="AF35">
        <f t="shared" si="7"/>
        <v>5</v>
      </c>
      <c r="AG35">
        <f t="shared" si="8"/>
        <v>-25</v>
      </c>
      <c r="AH35">
        <f t="shared" si="9"/>
        <v>37</v>
      </c>
      <c r="AI35">
        <f t="shared" si="10"/>
        <v>-1</v>
      </c>
      <c r="AJ35">
        <f t="shared" si="11"/>
        <v>-14</v>
      </c>
      <c r="AK35">
        <f t="shared" si="12"/>
        <v>-21</v>
      </c>
      <c r="AL35">
        <f t="shared" si="13"/>
        <v>45</v>
      </c>
      <c r="AM35">
        <f t="shared" si="14"/>
        <v>-45</v>
      </c>
    </row>
    <row r="36" spans="1:46" x14ac:dyDescent="0.25">
      <c r="A36" t="s">
        <v>31</v>
      </c>
      <c r="B36" t="s">
        <v>21</v>
      </c>
      <c r="C36" s="3">
        <v>69</v>
      </c>
      <c r="D36" s="3">
        <v>67</v>
      </c>
      <c r="E36" s="3">
        <v>71</v>
      </c>
      <c r="F36" s="3">
        <v>99</v>
      </c>
      <c r="G36" s="3">
        <v>65</v>
      </c>
      <c r="H36" s="3">
        <v>99</v>
      </c>
      <c r="I36" s="3">
        <v>69</v>
      </c>
      <c r="J36" s="3">
        <v>95</v>
      </c>
      <c r="K36" s="3">
        <v>74</v>
      </c>
      <c r="L36" s="3">
        <v>61</v>
      </c>
      <c r="M36" s="3">
        <v>74</v>
      </c>
      <c r="N36" s="3">
        <v>93</v>
      </c>
      <c r="O36" t="s">
        <v>37</v>
      </c>
      <c r="P36">
        <f t="shared" ref="P36" si="435">C37-C36</f>
        <v>15</v>
      </c>
      <c r="Q36">
        <f t="shared" ref="Q36" si="436">D37-D36</f>
        <v>28</v>
      </c>
      <c r="R36">
        <f t="shared" ref="R36" si="437">E37-E36</f>
        <v>27</v>
      </c>
      <c r="S36">
        <f t="shared" ref="S36" si="438">F37-F36</f>
        <v>-5</v>
      </c>
      <c r="T36">
        <f t="shared" ref="T36" si="439">G37-G36</f>
        <v>28</v>
      </c>
      <c r="U36">
        <f t="shared" ref="U36" si="440">H37-H36</f>
        <v>-13</v>
      </c>
      <c r="V36">
        <f t="shared" ref="V36" si="441">I37-I36</f>
        <v>-2</v>
      </c>
      <c r="W36">
        <f t="shared" ref="W36" si="442">J37-J36</f>
        <v>-41</v>
      </c>
      <c r="X36">
        <f t="shared" ref="X36" si="443">K37-K36</f>
        <v>12</v>
      </c>
      <c r="Y36">
        <f t="shared" ref="Y36" si="444">L37-L36</f>
        <v>26</v>
      </c>
      <c r="Z36">
        <f t="shared" ref="Z36" si="445">M37-M36</f>
        <v>10</v>
      </c>
      <c r="AA36">
        <f t="shared" ref="AA36" si="446">N37-N36</f>
        <v>-40</v>
      </c>
      <c r="AC36">
        <f t="shared" si="4"/>
        <v>-2</v>
      </c>
      <c r="AD36">
        <f t="shared" si="5"/>
        <v>4</v>
      </c>
      <c r="AE36">
        <f t="shared" si="6"/>
        <v>28</v>
      </c>
      <c r="AF36">
        <f t="shared" si="7"/>
        <v>-34</v>
      </c>
      <c r="AG36">
        <f t="shared" si="8"/>
        <v>34</v>
      </c>
      <c r="AH36">
        <f t="shared" si="9"/>
        <v>-30</v>
      </c>
      <c r="AI36">
        <f t="shared" si="10"/>
        <v>26</v>
      </c>
      <c r="AJ36">
        <f t="shared" si="11"/>
        <v>-21</v>
      </c>
      <c r="AK36">
        <f t="shared" si="12"/>
        <v>-13</v>
      </c>
      <c r="AL36">
        <f t="shared" si="13"/>
        <v>13</v>
      </c>
      <c r="AM36">
        <f t="shared" si="14"/>
        <v>19</v>
      </c>
      <c r="AN36" t="str">
        <f t="shared" ref="AN36" si="447">A36</f>
        <v>M/P_7*</v>
      </c>
      <c r="AO36">
        <f t="shared" ref="AO36" si="448">ABS(SUM(P36:AA36))</f>
        <v>45</v>
      </c>
      <c r="AP36" s="5">
        <f t="shared" ref="AP36" si="449">CORREL(C36:N36,C37:N37)</f>
        <v>-0.4015181725208149</v>
      </c>
      <c r="AQ36" s="6">
        <f t="shared" ref="AQ36" si="450">SUM(Q37:AA37)/11</f>
        <v>0.27272727272727271</v>
      </c>
      <c r="AR36">
        <f t="shared" ref="AR36" si="451">SUMPRODUCT(P36:AA36,P36:AA36)</f>
        <v>6921</v>
      </c>
      <c r="AS36">
        <f t="shared" ref="AS36" si="452">ABS(P36)+ABS(Q36)+ABS(R36)+ABS(S36)+ABS(T36)+ABS(U36)+ABS(V36)+ABS(W36)+ABS(X36)+ABS(Y36)+ABS(Z36)+ABS(AA36)</f>
        <v>247</v>
      </c>
      <c r="AT36" s="5">
        <f t="shared" ref="AT36" si="453">STDEV(P36:AA36)</f>
        <v>24.775812985468491</v>
      </c>
    </row>
    <row r="37" spans="1:46" x14ac:dyDescent="0.25">
      <c r="B37" t="s">
        <v>20</v>
      </c>
      <c r="C37" s="3">
        <v>84</v>
      </c>
      <c r="D37" s="3">
        <v>95</v>
      </c>
      <c r="E37" s="3">
        <v>98</v>
      </c>
      <c r="F37" s="3">
        <v>94</v>
      </c>
      <c r="G37" s="3">
        <v>93</v>
      </c>
      <c r="H37" s="3">
        <v>86</v>
      </c>
      <c r="I37" s="3">
        <v>67</v>
      </c>
      <c r="J37" s="3">
        <v>54</v>
      </c>
      <c r="K37" s="3">
        <v>86</v>
      </c>
      <c r="L37" s="3">
        <v>87</v>
      </c>
      <c r="M37" s="3">
        <v>84</v>
      </c>
      <c r="N37" s="3">
        <v>53</v>
      </c>
      <c r="O37" t="s">
        <v>38</v>
      </c>
      <c r="Q37">
        <f t="shared" ref="Q37" si="454">IF(AC36*AC37&gt;0,1,0)</f>
        <v>0</v>
      </c>
      <c r="R37">
        <f t="shared" ref="R37" si="455">IF(AD36*AD37&gt;0,1,0)</f>
        <v>1</v>
      </c>
      <c r="S37">
        <f t="shared" ref="S37" si="456">IF(AE36*AE37&gt;0,1,0)</f>
        <v>0</v>
      </c>
      <c r="T37">
        <f t="shared" ref="T37" si="457">IF(AF36*AF37&gt;0,1,0)</f>
        <v>1</v>
      </c>
      <c r="U37">
        <f t="shared" ref="U37" si="458">IF(AG36*AG37&gt;0,1,0)</f>
        <v>0</v>
      </c>
      <c r="V37">
        <f t="shared" ref="V37" si="459">IF(AH36*AH37&gt;0,1,0)</f>
        <v>1</v>
      </c>
      <c r="W37">
        <f t="shared" ref="W37" si="460">IF(AI36*AI37&gt;0,1,0)</f>
        <v>0</v>
      </c>
      <c r="X37">
        <f t="shared" ref="X37" si="461">IF(AJ36*AJ37&gt;0,1,0)</f>
        <v>0</v>
      </c>
      <c r="Y37">
        <f t="shared" ref="Y37" si="462">IF(AK36*AK37&gt;0,1,0)</f>
        <v>0</v>
      </c>
      <c r="Z37">
        <f t="shared" ref="Z37" si="463">IF(AL36*AL37&gt;0,1,0)</f>
        <v>0</v>
      </c>
      <c r="AA37">
        <f t="shared" ref="AA37" si="464">IF(AM36*AM37&gt;0,1,0)</f>
        <v>0</v>
      </c>
      <c r="AC37">
        <f t="shared" si="4"/>
        <v>11</v>
      </c>
      <c r="AD37">
        <f t="shared" si="5"/>
        <v>3</v>
      </c>
      <c r="AE37">
        <f t="shared" si="6"/>
        <v>-4</v>
      </c>
      <c r="AF37">
        <f t="shared" si="7"/>
        <v>-1</v>
      </c>
      <c r="AG37">
        <f t="shared" si="8"/>
        <v>-7</v>
      </c>
      <c r="AH37">
        <f t="shared" si="9"/>
        <v>-19</v>
      </c>
      <c r="AI37">
        <f t="shared" si="10"/>
        <v>-13</v>
      </c>
      <c r="AJ37">
        <f t="shared" si="11"/>
        <v>32</v>
      </c>
      <c r="AK37">
        <f t="shared" si="12"/>
        <v>1</v>
      </c>
      <c r="AL37">
        <f t="shared" si="13"/>
        <v>-3</v>
      </c>
      <c r="AM37">
        <f t="shared" si="14"/>
        <v>-31</v>
      </c>
    </row>
    <row r="38" spans="1:46" x14ac:dyDescent="0.25">
      <c r="A38" t="s">
        <v>15</v>
      </c>
      <c r="B38" t="s">
        <v>21</v>
      </c>
      <c r="C38" s="3">
        <v>70</v>
      </c>
      <c r="D38" s="3">
        <v>83</v>
      </c>
      <c r="E38" s="3">
        <v>73</v>
      </c>
      <c r="F38" s="3">
        <v>80</v>
      </c>
      <c r="G38" s="3">
        <v>76</v>
      </c>
      <c r="H38" s="3">
        <v>82</v>
      </c>
      <c r="I38" s="3">
        <v>67</v>
      </c>
      <c r="J38" s="3">
        <v>91</v>
      </c>
      <c r="K38" s="3">
        <v>53</v>
      </c>
      <c r="L38" s="3">
        <v>62</v>
      </c>
      <c r="M38" s="3">
        <v>85</v>
      </c>
      <c r="N38" s="3">
        <v>71</v>
      </c>
      <c r="O38" t="s">
        <v>37</v>
      </c>
      <c r="P38">
        <f t="shared" ref="P38" si="465">C39-C38</f>
        <v>-11</v>
      </c>
      <c r="Q38">
        <f t="shared" ref="Q38" si="466">D39-D38</f>
        <v>-26</v>
      </c>
      <c r="R38">
        <f t="shared" ref="R38" si="467">E39-E38</f>
        <v>12</v>
      </c>
      <c r="S38">
        <f t="shared" ref="S38" si="468">F39-F38</f>
        <v>-6</v>
      </c>
      <c r="T38">
        <f t="shared" ref="T38" si="469">G39-G38</f>
        <v>22</v>
      </c>
      <c r="U38">
        <f t="shared" ref="U38" si="470">H39-H38</f>
        <v>6</v>
      </c>
      <c r="V38">
        <f t="shared" ref="V38" si="471">I39-I38</f>
        <v>4</v>
      </c>
      <c r="W38">
        <f t="shared" ref="W38" si="472">J39-J38</f>
        <v>-19</v>
      </c>
      <c r="X38">
        <f t="shared" ref="X38" si="473">K39-K38</f>
        <v>0</v>
      </c>
      <c r="Y38">
        <f t="shared" ref="Y38" si="474">L39-L38</f>
        <v>30</v>
      </c>
      <c r="Z38">
        <f t="shared" ref="Z38" si="475">M39-M38</f>
        <v>-23</v>
      </c>
      <c r="AA38">
        <f t="shared" ref="AA38" si="476">N39-N38</f>
        <v>16</v>
      </c>
      <c r="AC38">
        <f t="shared" si="4"/>
        <v>13</v>
      </c>
      <c r="AD38">
        <f t="shared" si="5"/>
        <v>-10</v>
      </c>
      <c r="AE38">
        <f t="shared" si="6"/>
        <v>7</v>
      </c>
      <c r="AF38">
        <f t="shared" si="7"/>
        <v>-4</v>
      </c>
      <c r="AG38">
        <f t="shared" si="8"/>
        <v>6</v>
      </c>
      <c r="AH38">
        <f t="shared" si="9"/>
        <v>-15</v>
      </c>
      <c r="AI38">
        <f t="shared" si="10"/>
        <v>24</v>
      </c>
      <c r="AJ38">
        <f t="shared" si="11"/>
        <v>-38</v>
      </c>
      <c r="AK38">
        <f t="shared" si="12"/>
        <v>9</v>
      </c>
      <c r="AL38">
        <f t="shared" si="13"/>
        <v>23</v>
      </c>
      <c r="AM38">
        <f t="shared" si="14"/>
        <v>-14</v>
      </c>
      <c r="AN38" t="str">
        <f t="shared" ref="AN38" si="477">A38</f>
        <v>M/P_8</v>
      </c>
      <c r="AO38">
        <f t="shared" ref="AO38" si="478">ABS(SUM(P38:AA38))</f>
        <v>5</v>
      </c>
      <c r="AP38" s="5">
        <f t="shared" ref="AP38" si="479">CORREL(C38:N38,C39:N39)</f>
        <v>5.2562044457840733E-2</v>
      </c>
      <c r="AQ38" s="6">
        <f t="shared" ref="AQ38" si="480">SUM(Q39:AA39)/11</f>
        <v>0.36363636363636365</v>
      </c>
      <c r="AR38">
        <f t="shared" ref="AR38" si="481">SUMPRODUCT(P38:AA38,P38:AA38)</f>
        <v>3559</v>
      </c>
      <c r="AS38">
        <f t="shared" ref="AS38" si="482">ABS(P38)+ABS(Q38)+ABS(R38)+ABS(S38)+ABS(T38)+ABS(U38)+ABS(V38)+ABS(W38)+ABS(X38)+ABS(Y38)+ABS(Z38)+ABS(AA38)</f>
        <v>175</v>
      </c>
      <c r="AT38" s="5">
        <f t="shared" ref="AT38" si="483">STDEV(P38:AA38)</f>
        <v>17.982103898211147</v>
      </c>
    </row>
    <row r="39" spans="1:46" x14ac:dyDescent="0.25">
      <c r="B39" t="s">
        <v>20</v>
      </c>
      <c r="C39" s="3">
        <v>59</v>
      </c>
      <c r="D39" s="3">
        <v>57</v>
      </c>
      <c r="E39" s="3">
        <v>85</v>
      </c>
      <c r="F39" s="3">
        <v>74</v>
      </c>
      <c r="G39" s="3">
        <v>98</v>
      </c>
      <c r="H39" s="3">
        <v>88</v>
      </c>
      <c r="I39" s="3">
        <v>71</v>
      </c>
      <c r="J39" s="3">
        <v>72</v>
      </c>
      <c r="K39" s="3">
        <v>53</v>
      </c>
      <c r="L39" s="3">
        <v>92</v>
      </c>
      <c r="M39" s="3">
        <v>62</v>
      </c>
      <c r="N39" s="3">
        <v>87</v>
      </c>
      <c r="O39" t="s">
        <v>38</v>
      </c>
      <c r="Q39">
        <f t="shared" ref="Q39" si="484">IF(AC38*AC39&gt;0,1,0)</f>
        <v>0</v>
      </c>
      <c r="R39">
        <f t="shared" ref="R39" si="485">IF(AD38*AD39&gt;0,1,0)</f>
        <v>0</v>
      </c>
      <c r="S39">
        <f t="shared" ref="S39" si="486">IF(AE38*AE39&gt;0,1,0)</f>
        <v>0</v>
      </c>
      <c r="T39">
        <f t="shared" ref="T39" si="487">IF(AF38*AF39&gt;0,1,0)</f>
        <v>0</v>
      </c>
      <c r="U39">
        <f t="shared" ref="U39" si="488">IF(AG38*AG39&gt;0,1,0)</f>
        <v>0</v>
      </c>
      <c r="V39">
        <f t="shared" ref="V39" si="489">IF(AH38*AH39&gt;0,1,0)</f>
        <v>1</v>
      </c>
      <c r="W39">
        <f t="shared" ref="W39" si="490">IF(AI38*AI39&gt;0,1,0)</f>
        <v>1</v>
      </c>
      <c r="X39">
        <f t="shared" ref="X39" si="491">IF(AJ38*AJ39&gt;0,1,0)</f>
        <v>1</v>
      </c>
      <c r="Y39">
        <f t="shared" ref="Y39" si="492">IF(AK38*AK39&gt;0,1,0)</f>
        <v>1</v>
      </c>
      <c r="Z39">
        <f t="shared" ref="Z39" si="493">IF(AL38*AL39&gt;0,1,0)</f>
        <v>0</v>
      </c>
      <c r="AA39">
        <f t="shared" ref="AA39" si="494">IF(AM38*AM39&gt;0,1,0)</f>
        <v>0</v>
      </c>
      <c r="AC39">
        <f t="shared" si="4"/>
        <v>-2</v>
      </c>
      <c r="AD39">
        <f t="shared" si="5"/>
        <v>28</v>
      </c>
      <c r="AE39">
        <f t="shared" si="6"/>
        <v>-11</v>
      </c>
      <c r="AF39">
        <f t="shared" si="7"/>
        <v>24</v>
      </c>
      <c r="AG39">
        <f t="shared" si="8"/>
        <v>-10</v>
      </c>
      <c r="AH39">
        <f t="shared" si="9"/>
        <v>-17</v>
      </c>
      <c r="AI39">
        <f t="shared" si="10"/>
        <v>1</v>
      </c>
      <c r="AJ39">
        <f t="shared" si="11"/>
        <v>-19</v>
      </c>
      <c r="AK39">
        <f t="shared" si="12"/>
        <v>39</v>
      </c>
      <c r="AL39">
        <f t="shared" si="13"/>
        <v>-30</v>
      </c>
      <c r="AM39">
        <f t="shared" si="14"/>
        <v>25</v>
      </c>
    </row>
    <row r="40" spans="1:46" x14ac:dyDescent="0.25">
      <c r="A40" t="s">
        <v>32</v>
      </c>
      <c r="B40" t="s">
        <v>21</v>
      </c>
      <c r="C40" s="3">
        <v>79</v>
      </c>
      <c r="D40" s="3">
        <v>57</v>
      </c>
      <c r="E40" s="3">
        <v>68</v>
      </c>
      <c r="F40" s="3">
        <v>54</v>
      </c>
      <c r="G40" s="3">
        <v>64</v>
      </c>
      <c r="H40" s="3">
        <v>84</v>
      </c>
      <c r="I40" s="3">
        <v>53</v>
      </c>
      <c r="J40" s="3">
        <v>75</v>
      </c>
      <c r="K40" s="3">
        <v>55</v>
      </c>
      <c r="L40" s="3">
        <v>93</v>
      </c>
      <c r="M40" s="3">
        <v>55</v>
      </c>
      <c r="N40" s="3">
        <v>75</v>
      </c>
      <c r="O40" t="s">
        <v>37</v>
      </c>
      <c r="P40">
        <f t="shared" ref="P40" si="495">C41-C40</f>
        <v>-23</v>
      </c>
      <c r="Q40">
        <f t="shared" ref="Q40" si="496">D41-D40</f>
        <v>8</v>
      </c>
      <c r="R40">
        <f t="shared" ref="R40" si="497">E41-E40</f>
        <v>-10</v>
      </c>
      <c r="S40">
        <f t="shared" ref="S40" si="498">F41-F40</f>
        <v>36</v>
      </c>
      <c r="T40">
        <f t="shared" ref="T40" si="499">G41-G40</f>
        <v>-11</v>
      </c>
      <c r="U40">
        <f t="shared" ref="U40" si="500">H41-H40</f>
        <v>-10</v>
      </c>
      <c r="V40">
        <f t="shared" ref="V40" si="501">I41-I40</f>
        <v>24</v>
      </c>
      <c r="W40">
        <f t="shared" ref="W40" si="502">J41-J40</f>
        <v>-10</v>
      </c>
      <c r="X40">
        <f t="shared" ref="X40" si="503">K41-K40</f>
        <v>32</v>
      </c>
      <c r="Y40">
        <f t="shared" ref="Y40" si="504">L41-L40</f>
        <v>1</v>
      </c>
      <c r="Z40">
        <f t="shared" ref="Z40" si="505">M41-M40</f>
        <v>16</v>
      </c>
      <c r="AA40">
        <f t="shared" ref="AA40" si="506">N41-N40</f>
        <v>9</v>
      </c>
      <c r="AC40">
        <f t="shared" si="4"/>
        <v>-22</v>
      </c>
      <c r="AD40">
        <f t="shared" si="5"/>
        <v>11</v>
      </c>
      <c r="AE40">
        <f t="shared" si="6"/>
        <v>-14</v>
      </c>
      <c r="AF40">
        <f t="shared" si="7"/>
        <v>10</v>
      </c>
      <c r="AG40">
        <f t="shared" si="8"/>
        <v>20</v>
      </c>
      <c r="AH40">
        <f t="shared" si="9"/>
        <v>-31</v>
      </c>
      <c r="AI40">
        <f t="shared" si="10"/>
        <v>22</v>
      </c>
      <c r="AJ40">
        <f t="shared" si="11"/>
        <v>-20</v>
      </c>
      <c r="AK40">
        <f t="shared" si="12"/>
        <v>38</v>
      </c>
      <c r="AL40">
        <f t="shared" si="13"/>
        <v>-38</v>
      </c>
      <c r="AM40">
        <f t="shared" si="14"/>
        <v>20</v>
      </c>
      <c r="AN40" t="str">
        <f t="shared" ref="AN40" si="507">A40</f>
        <v>M/P_8*</v>
      </c>
      <c r="AO40">
        <f t="shared" ref="AO40" si="508">ABS(SUM(P40:AA40))</f>
        <v>62</v>
      </c>
      <c r="AP40" s="5">
        <f t="shared" ref="AP40" si="509">CORREL(C40:N40,C41:N41)</f>
        <v>4.3060843588857693E-2</v>
      </c>
      <c r="AQ40" s="6">
        <f t="shared" ref="AQ40" si="510">SUM(Q41:AA41)/11</f>
        <v>0.36363636363636365</v>
      </c>
      <c r="AR40">
        <f t="shared" ref="AR40" si="511">SUMPRODUCT(P40:AA40,P40:AA40)</f>
        <v>4248</v>
      </c>
      <c r="AS40">
        <f t="shared" ref="AS40" si="512">ABS(P40)+ABS(Q40)+ABS(R40)+ABS(S40)+ABS(T40)+ABS(U40)+ABS(V40)+ABS(W40)+ABS(X40)+ABS(Y40)+ABS(Z40)+ABS(AA40)</f>
        <v>190</v>
      </c>
      <c r="AT40" s="5">
        <f t="shared" ref="AT40" si="513">STDEV(P40:AA40)</f>
        <v>18.896047366065901</v>
      </c>
    </row>
    <row r="41" spans="1:46" x14ac:dyDescent="0.25">
      <c r="B41" t="s">
        <v>20</v>
      </c>
      <c r="C41" s="3">
        <v>56</v>
      </c>
      <c r="D41" s="3">
        <v>65</v>
      </c>
      <c r="E41" s="3">
        <v>58</v>
      </c>
      <c r="F41" s="3">
        <v>90</v>
      </c>
      <c r="G41" s="3">
        <v>53</v>
      </c>
      <c r="H41" s="3">
        <v>74</v>
      </c>
      <c r="I41" s="3">
        <v>77</v>
      </c>
      <c r="J41" s="3">
        <v>65</v>
      </c>
      <c r="K41" s="3">
        <v>87</v>
      </c>
      <c r="L41" s="3">
        <v>94</v>
      </c>
      <c r="M41" s="3">
        <v>71</v>
      </c>
      <c r="N41" s="3">
        <v>84</v>
      </c>
      <c r="O41" t="s">
        <v>38</v>
      </c>
      <c r="Q41">
        <f t="shared" ref="Q41" si="514">IF(AC40*AC41&gt;0,1,0)</f>
        <v>0</v>
      </c>
      <c r="R41">
        <f t="shared" ref="R41" si="515">IF(AD40*AD41&gt;0,1,0)</f>
        <v>0</v>
      </c>
      <c r="S41">
        <f t="shared" ref="S41" si="516">IF(AE40*AE41&gt;0,1,0)</f>
        <v>0</v>
      </c>
      <c r="T41">
        <f t="shared" ref="T41" si="517">IF(AF40*AF41&gt;0,1,0)</f>
        <v>0</v>
      </c>
      <c r="U41">
        <f t="shared" ref="U41" si="518">IF(AG40*AG41&gt;0,1,0)</f>
        <v>1</v>
      </c>
      <c r="V41">
        <f t="shared" ref="V41" si="519">IF(AH40*AH41&gt;0,1,0)</f>
        <v>0</v>
      </c>
      <c r="W41">
        <f t="shared" ref="W41" si="520">IF(AI40*AI41&gt;0,1,0)</f>
        <v>0</v>
      </c>
      <c r="X41">
        <f t="shared" ref="X41" si="521">IF(AJ40*AJ41&gt;0,1,0)</f>
        <v>0</v>
      </c>
      <c r="Y41">
        <f t="shared" ref="Y41" si="522">IF(AK40*AK41&gt;0,1,0)</f>
        <v>1</v>
      </c>
      <c r="Z41">
        <f t="shared" ref="Z41" si="523">IF(AL40*AL41&gt;0,1,0)</f>
        <v>1</v>
      </c>
      <c r="AA41">
        <f t="shared" ref="AA41" si="524">IF(AM40*AM41&gt;0,1,0)</f>
        <v>1</v>
      </c>
      <c r="AC41">
        <f t="shared" si="4"/>
        <v>9</v>
      </c>
      <c r="AD41">
        <f t="shared" si="5"/>
        <v>-7</v>
      </c>
      <c r="AE41">
        <f t="shared" si="6"/>
        <v>32</v>
      </c>
      <c r="AF41">
        <f t="shared" si="7"/>
        <v>-37</v>
      </c>
      <c r="AG41">
        <f t="shared" si="8"/>
        <v>21</v>
      </c>
      <c r="AH41">
        <f t="shared" si="9"/>
        <v>3</v>
      </c>
      <c r="AI41">
        <f t="shared" si="10"/>
        <v>-12</v>
      </c>
      <c r="AJ41">
        <f t="shared" si="11"/>
        <v>22</v>
      </c>
      <c r="AK41">
        <f t="shared" si="12"/>
        <v>7</v>
      </c>
      <c r="AL41">
        <f t="shared" si="13"/>
        <v>-23</v>
      </c>
      <c r="AM41">
        <f t="shared" si="14"/>
        <v>13</v>
      </c>
    </row>
    <row r="42" spans="1:46" x14ac:dyDescent="0.25">
      <c r="A42" t="s">
        <v>16</v>
      </c>
      <c r="B42" t="s">
        <v>21</v>
      </c>
      <c r="C42" s="3">
        <v>77</v>
      </c>
      <c r="D42" s="3">
        <v>58</v>
      </c>
      <c r="E42" s="3">
        <v>72</v>
      </c>
      <c r="F42" s="3">
        <v>74</v>
      </c>
      <c r="G42" s="3">
        <v>89</v>
      </c>
      <c r="H42" s="3">
        <v>54</v>
      </c>
      <c r="I42" s="3">
        <v>87</v>
      </c>
      <c r="J42" s="3">
        <v>62</v>
      </c>
      <c r="K42" s="3">
        <v>56</v>
      </c>
      <c r="L42" s="3">
        <v>54</v>
      </c>
      <c r="M42" s="3">
        <v>78</v>
      </c>
      <c r="N42" s="3">
        <v>64</v>
      </c>
      <c r="O42" t="s">
        <v>37</v>
      </c>
      <c r="P42">
        <f t="shared" ref="P42" si="525">C43-C42</f>
        <v>9</v>
      </c>
      <c r="Q42">
        <f t="shared" ref="Q42" si="526">D43-D42</f>
        <v>-2</v>
      </c>
      <c r="R42">
        <f t="shared" ref="R42" si="527">E43-E42</f>
        <v>-11</v>
      </c>
      <c r="S42">
        <f t="shared" ref="S42" si="528">F43-F42</f>
        <v>15</v>
      </c>
      <c r="T42">
        <f t="shared" ref="T42" si="529">G43-G42</f>
        <v>-5</v>
      </c>
      <c r="U42">
        <f t="shared" ref="U42" si="530">H43-H42</f>
        <v>-3</v>
      </c>
      <c r="V42">
        <f t="shared" ref="V42" si="531">I43-I42</f>
        <v>-4</v>
      </c>
      <c r="W42">
        <f t="shared" ref="W42" si="532">J43-J42</f>
        <v>-12</v>
      </c>
      <c r="X42">
        <f t="shared" ref="X42" si="533">K43-K42</f>
        <v>40</v>
      </c>
      <c r="Y42">
        <f t="shared" ref="Y42" si="534">L43-L42</f>
        <v>11</v>
      </c>
      <c r="Z42">
        <f t="shared" ref="Z42" si="535">M43-M42</f>
        <v>6</v>
      </c>
      <c r="AA42">
        <f t="shared" ref="AA42" si="536">N43-N42</f>
        <v>19</v>
      </c>
      <c r="AC42">
        <f t="shared" si="4"/>
        <v>-19</v>
      </c>
      <c r="AD42">
        <f t="shared" si="5"/>
        <v>14</v>
      </c>
      <c r="AE42">
        <f t="shared" si="6"/>
        <v>2</v>
      </c>
      <c r="AF42">
        <f t="shared" si="7"/>
        <v>15</v>
      </c>
      <c r="AG42">
        <f t="shared" si="8"/>
        <v>-35</v>
      </c>
      <c r="AH42">
        <f t="shared" si="9"/>
        <v>33</v>
      </c>
      <c r="AI42">
        <f t="shared" si="10"/>
        <v>-25</v>
      </c>
      <c r="AJ42">
        <f t="shared" si="11"/>
        <v>-6</v>
      </c>
      <c r="AK42">
        <f t="shared" si="12"/>
        <v>-2</v>
      </c>
      <c r="AL42">
        <f t="shared" si="13"/>
        <v>24</v>
      </c>
      <c r="AM42">
        <f t="shared" si="14"/>
        <v>-14</v>
      </c>
      <c r="AN42" t="str">
        <f t="shared" ref="AN42" si="537">A42</f>
        <v>M/P_9</v>
      </c>
      <c r="AO42">
        <f t="shared" ref="AO42" si="538">ABS(SUM(P42:AA42))</f>
        <v>63</v>
      </c>
      <c r="AP42" s="5">
        <f t="shared" ref="AP42" si="539">CORREL(C42:N42,C43:N43)</f>
        <v>0.49312628688475091</v>
      </c>
      <c r="AQ42" s="6">
        <f t="shared" ref="AQ42" si="540">SUM(Q43:AA43)/11</f>
        <v>0.81818181818181823</v>
      </c>
      <c r="AR42">
        <f t="shared" ref="AR42" si="541">SUMPRODUCT(P42:AA42,P42:AA42)</f>
        <v>2743</v>
      </c>
      <c r="AS42">
        <f t="shared" ref="AS42" si="542">ABS(P42)+ABS(Q42)+ABS(R42)+ABS(S42)+ABS(T42)+ABS(U42)+ABS(V42)+ABS(W42)+ABS(X42)+ABS(Y42)+ABS(Z42)+ABS(AA42)</f>
        <v>137</v>
      </c>
      <c r="AT42" s="5">
        <f t="shared" ref="AT42" si="543">STDEV(P42:AA42)</f>
        <v>14.808627706355999</v>
      </c>
    </row>
    <row r="43" spans="1:46" x14ac:dyDescent="0.25">
      <c r="B43" t="s">
        <v>20</v>
      </c>
      <c r="C43" s="3">
        <v>86</v>
      </c>
      <c r="D43" s="3">
        <v>56</v>
      </c>
      <c r="E43" s="3">
        <v>61</v>
      </c>
      <c r="F43" s="3">
        <v>89</v>
      </c>
      <c r="G43" s="3">
        <v>84</v>
      </c>
      <c r="H43" s="3">
        <v>51</v>
      </c>
      <c r="I43" s="3">
        <v>83</v>
      </c>
      <c r="J43" s="3">
        <v>50</v>
      </c>
      <c r="K43" s="3">
        <v>96</v>
      </c>
      <c r="L43" s="3">
        <v>65</v>
      </c>
      <c r="M43" s="3">
        <v>84</v>
      </c>
      <c r="N43" s="3">
        <v>83</v>
      </c>
      <c r="O43" t="s">
        <v>38</v>
      </c>
      <c r="Q43">
        <f t="shared" ref="Q43" si="544">IF(AC42*AC43&gt;0,1,0)</f>
        <v>1</v>
      </c>
      <c r="R43">
        <f t="shared" ref="R43" si="545">IF(AD42*AD43&gt;0,1,0)</f>
        <v>1</v>
      </c>
      <c r="S43">
        <f t="shared" ref="S43" si="546">IF(AE42*AE43&gt;0,1,0)</f>
        <v>1</v>
      </c>
      <c r="T43">
        <f t="shared" ref="T43" si="547">IF(AF42*AF43&gt;0,1,0)</f>
        <v>0</v>
      </c>
      <c r="U43">
        <f t="shared" ref="U43" si="548">IF(AG42*AG43&gt;0,1,0)</f>
        <v>1</v>
      </c>
      <c r="V43">
        <f t="shared" ref="V43" si="549">IF(AH42*AH43&gt;0,1,0)</f>
        <v>1</v>
      </c>
      <c r="W43">
        <f t="shared" ref="W43" si="550">IF(AI42*AI43&gt;0,1,0)</f>
        <v>1</v>
      </c>
      <c r="X43">
        <f t="shared" ref="X43" si="551">IF(AJ42*AJ43&gt;0,1,0)</f>
        <v>0</v>
      </c>
      <c r="Y43">
        <f t="shared" ref="Y43" si="552">IF(AK42*AK43&gt;0,1,0)</f>
        <v>1</v>
      </c>
      <c r="Z43">
        <f t="shared" ref="Z43" si="553">IF(AL42*AL43&gt;0,1,0)</f>
        <v>1</v>
      </c>
      <c r="AA43">
        <f t="shared" ref="AA43" si="554">IF(AM42*AM43&gt;0,1,0)</f>
        <v>1</v>
      </c>
      <c r="AC43">
        <f t="shared" si="4"/>
        <v>-30</v>
      </c>
      <c r="AD43">
        <f t="shared" si="5"/>
        <v>5</v>
      </c>
      <c r="AE43">
        <f t="shared" si="6"/>
        <v>28</v>
      </c>
      <c r="AF43">
        <f t="shared" si="7"/>
        <v>-5</v>
      </c>
      <c r="AG43">
        <f t="shared" si="8"/>
        <v>-33</v>
      </c>
      <c r="AH43">
        <f t="shared" si="9"/>
        <v>32</v>
      </c>
      <c r="AI43">
        <f t="shared" si="10"/>
        <v>-33</v>
      </c>
      <c r="AJ43">
        <f t="shared" si="11"/>
        <v>46</v>
      </c>
      <c r="AK43">
        <f t="shared" si="12"/>
        <v>-31</v>
      </c>
      <c r="AL43">
        <f t="shared" si="13"/>
        <v>19</v>
      </c>
      <c r="AM43">
        <f t="shared" si="14"/>
        <v>-1</v>
      </c>
    </row>
    <row r="44" spans="1:46" x14ac:dyDescent="0.25">
      <c r="A44" t="s">
        <v>33</v>
      </c>
      <c r="B44" t="s">
        <v>21</v>
      </c>
      <c r="C44" s="3">
        <v>67</v>
      </c>
      <c r="D44" s="3">
        <v>95</v>
      </c>
      <c r="E44" s="3">
        <v>70</v>
      </c>
      <c r="F44" s="3">
        <v>70</v>
      </c>
      <c r="G44" s="3">
        <v>84</v>
      </c>
      <c r="H44" s="3">
        <v>86</v>
      </c>
      <c r="I44" s="3">
        <v>98</v>
      </c>
      <c r="J44" s="3">
        <v>74</v>
      </c>
      <c r="K44" s="3">
        <v>91</v>
      </c>
      <c r="L44" s="3">
        <v>79</v>
      </c>
      <c r="M44" s="3">
        <v>96</v>
      </c>
      <c r="N44" s="3">
        <v>94</v>
      </c>
      <c r="O44" t="s">
        <v>37</v>
      </c>
      <c r="P44">
        <f t="shared" ref="P44" si="555">C45-C44</f>
        <v>-9</v>
      </c>
      <c r="Q44">
        <f t="shared" ref="Q44" si="556">D45-D44</f>
        <v>-12</v>
      </c>
      <c r="R44">
        <f t="shared" ref="R44" si="557">E45-E44</f>
        <v>7</v>
      </c>
      <c r="S44">
        <f t="shared" ref="S44" si="558">F45-F44</f>
        <v>29</v>
      </c>
      <c r="T44">
        <f t="shared" ref="T44" si="559">G45-G44</f>
        <v>0</v>
      </c>
      <c r="U44">
        <f t="shared" ref="U44" si="560">H45-H44</f>
        <v>-31</v>
      </c>
      <c r="V44">
        <f t="shared" ref="V44" si="561">I45-I44</f>
        <v>-41</v>
      </c>
      <c r="W44">
        <f t="shared" ref="W44" si="562">J45-J44</f>
        <v>-24</v>
      </c>
      <c r="X44">
        <f t="shared" ref="X44" si="563">K45-K44</f>
        <v>-14</v>
      </c>
      <c r="Y44">
        <f t="shared" ref="Y44" si="564">L45-L44</f>
        <v>7</v>
      </c>
      <c r="Z44">
        <f t="shared" ref="Z44" si="565">M45-M44</f>
        <v>-10</v>
      </c>
      <c r="AA44">
        <f t="shared" ref="AA44" si="566">N45-N44</f>
        <v>-43</v>
      </c>
      <c r="AC44">
        <f t="shared" si="4"/>
        <v>28</v>
      </c>
      <c r="AD44">
        <f t="shared" si="5"/>
        <v>-25</v>
      </c>
      <c r="AE44">
        <f t="shared" si="6"/>
        <v>0</v>
      </c>
      <c r="AF44">
        <f t="shared" si="7"/>
        <v>14</v>
      </c>
      <c r="AG44">
        <f t="shared" si="8"/>
        <v>2</v>
      </c>
      <c r="AH44">
        <f t="shared" si="9"/>
        <v>12</v>
      </c>
      <c r="AI44">
        <f t="shared" si="10"/>
        <v>-24</v>
      </c>
      <c r="AJ44">
        <f t="shared" si="11"/>
        <v>17</v>
      </c>
      <c r="AK44">
        <f t="shared" si="12"/>
        <v>-12</v>
      </c>
      <c r="AL44">
        <f t="shared" si="13"/>
        <v>17</v>
      </c>
      <c r="AM44">
        <f t="shared" si="14"/>
        <v>-2</v>
      </c>
      <c r="AN44" t="str">
        <f t="shared" ref="AN44" si="567">A44</f>
        <v>M/P_9*</v>
      </c>
      <c r="AO44">
        <f t="shared" ref="AO44" si="568">ABS(SUM(P44:AA44))</f>
        <v>141</v>
      </c>
      <c r="AP44" s="5">
        <f t="shared" ref="AP44" si="569">CORREL(C44:N44,C45:N45)</f>
        <v>-9.1188622548622519E-2</v>
      </c>
      <c r="AQ44" s="6">
        <f t="shared" ref="AQ44" si="570">SUM(Q45:AA45)/11</f>
        <v>0.54545454545454541</v>
      </c>
      <c r="AR44">
        <f t="shared" ref="AR44" si="571">SUMPRODUCT(P44:AA44,P44:AA44)</f>
        <v>6527</v>
      </c>
      <c r="AS44">
        <f t="shared" ref="AS44" si="572">ABS(P44)+ABS(Q44)+ABS(R44)+ABS(S44)+ABS(T44)+ABS(U44)+ABS(V44)+ABS(W44)+ABS(X44)+ABS(Y44)+ABS(Z44)+ABS(AA44)</f>
        <v>227</v>
      </c>
      <c r="AT44" s="5">
        <f t="shared" ref="AT44" si="573">STDEV(P44:AA44)</f>
        <v>21.041625412500814</v>
      </c>
    </row>
    <row r="45" spans="1:46" x14ac:dyDescent="0.25">
      <c r="B45" t="s">
        <v>20</v>
      </c>
      <c r="C45" s="3">
        <v>58</v>
      </c>
      <c r="D45" s="3">
        <v>83</v>
      </c>
      <c r="E45" s="3">
        <v>77</v>
      </c>
      <c r="F45" s="3">
        <v>99</v>
      </c>
      <c r="G45" s="3">
        <v>84</v>
      </c>
      <c r="H45" s="3">
        <v>55</v>
      </c>
      <c r="I45" s="3">
        <v>57</v>
      </c>
      <c r="J45" s="3">
        <v>50</v>
      </c>
      <c r="K45" s="3">
        <v>77</v>
      </c>
      <c r="L45" s="3">
        <v>86</v>
      </c>
      <c r="M45" s="3">
        <v>86</v>
      </c>
      <c r="N45" s="3">
        <v>51</v>
      </c>
      <c r="O45" t="s">
        <v>38</v>
      </c>
      <c r="Q45">
        <f t="shared" ref="Q45" si="574">IF(AC44*AC45&gt;0,1,0)</f>
        <v>1</v>
      </c>
      <c r="R45">
        <f t="shared" ref="R45" si="575">IF(AD44*AD45&gt;0,1,0)</f>
        <v>1</v>
      </c>
      <c r="S45">
        <f t="shared" ref="S45" si="576">IF(AE44*AE45&gt;0,1,0)</f>
        <v>0</v>
      </c>
      <c r="T45">
        <f t="shared" ref="T45" si="577">IF(AF44*AF45&gt;0,1,0)</f>
        <v>0</v>
      </c>
      <c r="U45">
        <f t="shared" ref="U45" si="578">IF(AG44*AG45&gt;0,1,0)</f>
        <v>0</v>
      </c>
      <c r="V45">
        <f t="shared" ref="V45" si="579">IF(AH44*AH45&gt;0,1,0)</f>
        <v>1</v>
      </c>
      <c r="W45">
        <f t="shared" ref="W45" si="580">IF(AI44*AI45&gt;0,1,0)</f>
        <v>1</v>
      </c>
      <c r="X45">
        <f t="shared" ref="X45" si="581">IF(AJ44*AJ45&gt;0,1,0)</f>
        <v>1</v>
      </c>
      <c r="Y45">
        <f t="shared" ref="Y45" si="582">IF(AK44*AK45&gt;0,1,0)</f>
        <v>0</v>
      </c>
      <c r="Z45">
        <f t="shared" ref="Z45" si="583">IF(AL44*AL45&gt;0,1,0)</f>
        <v>0</v>
      </c>
      <c r="AA45">
        <f t="shared" ref="AA45" si="584">IF(AM44*AM45&gt;0,1,0)</f>
        <v>1</v>
      </c>
      <c r="AC45">
        <f t="shared" ref="AC45" si="585">D45-C45</f>
        <v>25</v>
      </c>
      <c r="AD45">
        <f t="shared" ref="AD45" si="586">E45-D45</f>
        <v>-6</v>
      </c>
      <c r="AE45">
        <f t="shared" ref="AE45" si="587">F45-E45</f>
        <v>22</v>
      </c>
      <c r="AF45">
        <f t="shared" ref="AF45" si="588">G45-F45</f>
        <v>-15</v>
      </c>
      <c r="AG45">
        <f t="shared" ref="AG45" si="589">H45-G45</f>
        <v>-29</v>
      </c>
      <c r="AH45">
        <f t="shared" ref="AH45" si="590">I45-H45</f>
        <v>2</v>
      </c>
      <c r="AI45">
        <f t="shared" ref="AI45" si="591">J45-I45</f>
        <v>-7</v>
      </c>
      <c r="AJ45">
        <f t="shared" ref="AJ45" si="592">K45-J45</f>
        <v>27</v>
      </c>
      <c r="AK45">
        <f t="shared" ref="AK45" si="593">L45-K45</f>
        <v>9</v>
      </c>
      <c r="AL45">
        <f t="shared" ref="AL45" si="594">M45-L45</f>
        <v>0</v>
      </c>
      <c r="AM45">
        <f t="shared" ref="AM45" si="595">N45-M45</f>
        <v>-35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C1" sqref="C1:O3"/>
    </sheetView>
  </sheetViews>
  <sheetFormatPr defaultRowHeight="15" x14ac:dyDescent="0.25"/>
  <cols>
    <col min="1" max="1" width="7.7109375" bestFit="1" customWidth="1"/>
    <col min="2" max="2" width="10.5703125" bestFit="1" customWidth="1"/>
    <col min="3" max="3" width="17.5703125" bestFit="1" customWidth="1"/>
    <col min="4" max="15" width="3" bestFit="1" customWidth="1"/>
  </cols>
  <sheetData>
    <row r="1" spans="1:15" x14ac:dyDescent="0.25">
      <c r="C1" s="4"/>
      <c r="D1" s="4">
        <f>fitting_error_kpi!C5</f>
        <v>1</v>
      </c>
      <c r="E1" s="4">
        <f>fitting_error_kpi!D5</f>
        <v>2</v>
      </c>
      <c r="F1" s="4">
        <f>fitting_error_kpi!E5</f>
        <v>3</v>
      </c>
      <c r="G1" s="4">
        <f>fitting_error_kpi!F5</f>
        <v>4</v>
      </c>
      <c r="H1" s="4">
        <f>fitting_error_kpi!G5</f>
        <v>5</v>
      </c>
      <c r="I1" s="4">
        <f>fitting_error_kpi!H5</f>
        <v>6</v>
      </c>
      <c r="J1" s="4">
        <f>fitting_error_kpi!I5</f>
        <v>7</v>
      </c>
      <c r="K1" s="4">
        <f>fitting_error_kpi!J5</f>
        <v>8</v>
      </c>
      <c r="L1" s="4">
        <f>fitting_error_kpi!K5</f>
        <v>9</v>
      </c>
      <c r="M1" s="4">
        <f>fitting_error_kpi!L5</f>
        <v>10</v>
      </c>
      <c r="N1" s="4">
        <f>fitting_error_kpi!M5</f>
        <v>11</v>
      </c>
      <c r="O1" s="4">
        <f>fitting_error_kpi!N5</f>
        <v>12</v>
      </c>
    </row>
    <row r="2" spans="1:15" x14ac:dyDescent="0.25">
      <c r="A2" t="str">
        <f>fitting_error_kpi!A6</f>
        <v>M/P_1</v>
      </c>
      <c r="B2" t="str">
        <f>fitting_error_kpi!B6</f>
        <v>estimation</v>
      </c>
      <c r="C2" s="4" t="str">
        <f>A2&amp;B2</f>
        <v>M/P_1estimation</v>
      </c>
      <c r="D2" s="4">
        <f>fitting_error_kpi!C6</f>
        <v>95</v>
      </c>
      <c r="E2" s="4">
        <f>fitting_error_kpi!D6</f>
        <v>80</v>
      </c>
      <c r="F2" s="4">
        <f>fitting_error_kpi!E6</f>
        <v>92</v>
      </c>
      <c r="G2" s="4">
        <f>fitting_error_kpi!F6</f>
        <v>57</v>
      </c>
      <c r="H2" s="4">
        <f>fitting_error_kpi!G6</f>
        <v>56</v>
      </c>
      <c r="I2" s="4">
        <f>fitting_error_kpi!H6</f>
        <v>63</v>
      </c>
      <c r="J2" s="4">
        <f>fitting_error_kpi!I6</f>
        <v>68</v>
      </c>
      <c r="K2" s="4">
        <f>fitting_error_kpi!J6</f>
        <v>67</v>
      </c>
      <c r="L2" s="4">
        <f>fitting_error_kpi!K6</f>
        <v>62</v>
      </c>
      <c r="M2" s="4">
        <f>fitting_error_kpi!L6</f>
        <v>52</v>
      </c>
      <c r="N2" s="4">
        <f>fitting_error_kpi!M6</f>
        <v>60</v>
      </c>
      <c r="O2" s="4">
        <f>fitting_error_kpi!N6</f>
        <v>80</v>
      </c>
    </row>
    <row r="3" spans="1:15" x14ac:dyDescent="0.25">
      <c r="A3" t="str">
        <f>A2</f>
        <v>M/P_1</v>
      </c>
      <c r="B3" t="str">
        <f>fitting_error_kpi!B7</f>
        <v>fact</v>
      </c>
      <c r="C3" s="4" t="str">
        <f t="shared" ref="C3:C5" si="0">A3&amp;B3</f>
        <v>M/P_1fact</v>
      </c>
      <c r="D3" s="4">
        <f>fitting_error_kpi!C7</f>
        <v>73</v>
      </c>
      <c r="E3" s="4">
        <f>fitting_error_kpi!D7</f>
        <v>89</v>
      </c>
      <c r="F3" s="4">
        <f>fitting_error_kpi!E7</f>
        <v>72</v>
      </c>
      <c r="G3" s="4">
        <f>fitting_error_kpi!F7</f>
        <v>64</v>
      </c>
      <c r="H3" s="4">
        <f>fitting_error_kpi!G7</f>
        <v>70</v>
      </c>
      <c r="I3" s="4">
        <f>fitting_error_kpi!H7</f>
        <v>63</v>
      </c>
      <c r="J3" s="4">
        <f>fitting_error_kpi!I7</f>
        <v>91</v>
      </c>
      <c r="K3" s="4">
        <f>fitting_error_kpi!J7</f>
        <v>99</v>
      </c>
      <c r="L3" s="4">
        <f>fitting_error_kpi!K7</f>
        <v>69</v>
      </c>
      <c r="M3" s="4">
        <f>fitting_error_kpi!L7</f>
        <v>52</v>
      </c>
      <c r="N3" s="4">
        <f>fitting_error_kpi!M7</f>
        <v>93</v>
      </c>
      <c r="O3" s="4">
        <f>fitting_error_kpi!N7</f>
        <v>53</v>
      </c>
    </row>
    <row r="4" spans="1:15" x14ac:dyDescent="0.25">
      <c r="A4" t="str">
        <f>fitting_error_kpi!A8</f>
        <v>M/P_1*</v>
      </c>
      <c r="B4" t="str">
        <f>fitting_error_kpi!B8</f>
        <v>estimation</v>
      </c>
      <c r="C4" t="str">
        <f t="shared" si="0"/>
        <v>M/P_1*estimation</v>
      </c>
      <c r="D4">
        <f>fitting_error_kpi!C8</f>
        <v>88</v>
      </c>
      <c r="E4">
        <f>fitting_error_kpi!D8</f>
        <v>71</v>
      </c>
      <c r="F4">
        <f>fitting_error_kpi!E8</f>
        <v>54</v>
      </c>
      <c r="G4">
        <f>fitting_error_kpi!F8</f>
        <v>71</v>
      </c>
      <c r="H4">
        <f>fitting_error_kpi!G8</f>
        <v>70</v>
      </c>
      <c r="I4">
        <f>fitting_error_kpi!H8</f>
        <v>76</v>
      </c>
      <c r="J4">
        <f>fitting_error_kpi!I8</f>
        <v>66</v>
      </c>
      <c r="K4">
        <f>fitting_error_kpi!J8</f>
        <v>63</v>
      </c>
      <c r="L4">
        <f>fitting_error_kpi!K8</f>
        <v>91</v>
      </c>
      <c r="M4">
        <f>fitting_error_kpi!L8</f>
        <v>55</v>
      </c>
      <c r="N4">
        <f>fitting_error_kpi!M8</f>
        <v>71</v>
      </c>
      <c r="O4">
        <f>fitting_error_kpi!N8</f>
        <v>94</v>
      </c>
    </row>
    <row r="5" spans="1:15" x14ac:dyDescent="0.25">
      <c r="A5" t="str">
        <f>A4</f>
        <v>M/P_1*</v>
      </c>
      <c r="B5" t="str">
        <f>fitting_error_kpi!B9</f>
        <v>fact</v>
      </c>
      <c r="C5" t="str">
        <f t="shared" si="0"/>
        <v>M/P_1*fact</v>
      </c>
      <c r="D5">
        <f>fitting_error_kpi!C9</f>
        <v>60</v>
      </c>
      <c r="E5">
        <f>fitting_error_kpi!D9</f>
        <v>62</v>
      </c>
      <c r="F5">
        <f>fitting_error_kpi!E9</f>
        <v>51</v>
      </c>
      <c r="G5">
        <f>fitting_error_kpi!F9</f>
        <v>76</v>
      </c>
      <c r="H5">
        <f>fitting_error_kpi!G9</f>
        <v>71</v>
      </c>
      <c r="I5">
        <f>fitting_error_kpi!H9</f>
        <v>79</v>
      </c>
      <c r="J5">
        <f>fitting_error_kpi!I9</f>
        <v>78</v>
      </c>
      <c r="K5">
        <f>fitting_error_kpi!J9</f>
        <v>63</v>
      </c>
      <c r="L5">
        <f>fitting_error_kpi!K9</f>
        <v>52</v>
      </c>
      <c r="M5">
        <f>fitting_error_kpi!L9</f>
        <v>54</v>
      </c>
      <c r="N5">
        <f>fitting_error_kpi!M9</f>
        <v>98</v>
      </c>
      <c r="O5">
        <f>fitting_error_kpi!N9</f>
        <v>59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/>
  </sheetViews>
  <sheetFormatPr defaultRowHeight="15" x14ac:dyDescent="0.25"/>
  <cols>
    <col min="1" max="1" width="9" bestFit="1" customWidth="1"/>
    <col min="3" max="3" width="10.7109375" bestFit="1" customWidth="1"/>
    <col min="4" max="4" width="9" bestFit="1" customWidth="1"/>
    <col min="5" max="5" width="7.42578125" bestFit="1" customWidth="1"/>
    <col min="6" max="6" width="15.140625" bestFit="1" customWidth="1"/>
    <col min="7" max="7" width="8.140625" bestFit="1" customWidth="1"/>
    <col min="9" max="9" width="8.7109375" bestFit="1" customWidth="1"/>
    <col min="11" max="11" width="10.7109375" bestFit="1" customWidth="1"/>
    <col min="12" max="12" width="9" bestFit="1" customWidth="1"/>
    <col min="13" max="13" width="7.42578125" bestFit="1" customWidth="1"/>
    <col min="14" max="14" width="15.140625" bestFit="1" customWidth="1"/>
    <col min="15" max="15" width="8.140625" bestFit="1" customWidth="1"/>
    <col min="16" max="16" width="5" bestFit="1" customWidth="1"/>
  </cols>
  <sheetData>
    <row r="1" spans="1:16" x14ac:dyDescent="0.25">
      <c r="A1" t="s">
        <v>38</v>
      </c>
      <c r="B1">
        <v>1</v>
      </c>
      <c r="C1">
        <v>0</v>
      </c>
      <c r="D1">
        <v>0</v>
      </c>
      <c r="E1">
        <v>1</v>
      </c>
      <c r="F1">
        <v>1</v>
      </c>
      <c r="G1">
        <v>1</v>
      </c>
    </row>
    <row r="2" spans="1:16" x14ac:dyDescent="0.25">
      <c r="A2" t="s">
        <v>44</v>
      </c>
      <c r="B2" t="s">
        <v>43</v>
      </c>
      <c r="C2" t="s">
        <v>36</v>
      </c>
      <c r="D2" t="s">
        <v>38</v>
      </c>
      <c r="E2" t="s">
        <v>40</v>
      </c>
      <c r="F2" t="s">
        <v>42</v>
      </c>
      <c r="G2" t="s">
        <v>41</v>
      </c>
      <c r="I2" t="s">
        <v>45</v>
      </c>
      <c r="J2" t="str">
        <f t="shared" ref="J2:O2" si="0">B2</f>
        <v>abs(sum)</v>
      </c>
      <c r="K2" t="str">
        <f t="shared" si="0"/>
        <v>correlation</v>
      </c>
      <c r="L2" t="str">
        <f t="shared" si="0"/>
        <v>direction</v>
      </c>
      <c r="M2" t="str">
        <f t="shared" si="0"/>
        <v>error^2</v>
      </c>
      <c r="N2" t="str">
        <f t="shared" si="0"/>
        <v>sum(abs(error))</v>
      </c>
      <c r="O2" t="str">
        <f t="shared" si="0"/>
        <v>std.dev.</v>
      </c>
      <c r="P2" t="s">
        <v>46</v>
      </c>
    </row>
    <row r="3" spans="1:16" x14ac:dyDescent="0.25">
      <c r="A3" t="str">
        <f>fitting_error_kpi!AN6</f>
        <v>M/P_1</v>
      </c>
      <c r="B3">
        <f>fitting_error_kpi!AO6</f>
        <v>56</v>
      </c>
      <c r="C3" s="5">
        <f>fitting_error_kpi!AP6</f>
        <v>0.11088830213162362</v>
      </c>
      <c r="D3" s="5">
        <f>fitting_error_kpi!AQ6</f>
        <v>0.45454545454545453</v>
      </c>
      <c r="E3" s="17">
        <f>fitting_error_kpi!AR6</f>
        <v>4630</v>
      </c>
      <c r="F3" s="17">
        <f>fitting_error_kpi!AS6</f>
        <v>194</v>
      </c>
      <c r="G3" s="5">
        <f>fitting_error_kpi!AT6</f>
        <v>19.928660646202875</v>
      </c>
      <c r="I3" t="str">
        <f>A3</f>
        <v>M/P_1</v>
      </c>
      <c r="J3">
        <f>RANK(B3,B$3:B$22,B$1)</f>
        <v>13</v>
      </c>
      <c r="K3">
        <f t="shared" ref="K3:O18" si="1">RANK(C3,C$3:C$22,C$1)</f>
        <v>8</v>
      </c>
      <c r="L3">
        <f t="shared" si="1"/>
        <v>11</v>
      </c>
      <c r="M3">
        <f t="shared" si="1"/>
        <v>14</v>
      </c>
      <c r="N3">
        <f t="shared" si="1"/>
        <v>13</v>
      </c>
      <c r="O3">
        <f t="shared" si="1"/>
        <v>13</v>
      </c>
      <c r="P3">
        <v>1000</v>
      </c>
    </row>
    <row r="4" spans="1:16" x14ac:dyDescent="0.25">
      <c r="A4" t="s">
        <v>24</v>
      </c>
      <c r="B4">
        <v>67</v>
      </c>
      <c r="C4" s="5">
        <v>-4.4603077411299277E-2</v>
      </c>
      <c r="D4" s="5">
        <v>0.63636363636363635</v>
      </c>
      <c r="E4" s="17">
        <v>4529</v>
      </c>
      <c r="F4" s="17">
        <v>163</v>
      </c>
      <c r="G4" s="5">
        <v>19.435012142257513</v>
      </c>
      <c r="I4" t="str">
        <f t="shared" ref="I4:I22" si="2">A4</f>
        <v>M/P_1*</v>
      </c>
      <c r="J4">
        <f t="shared" ref="J4:J22" si="3">RANK(B4,B$3:B$22,B$1)</f>
        <v>16</v>
      </c>
      <c r="K4">
        <f t="shared" si="1"/>
        <v>14</v>
      </c>
      <c r="L4">
        <f t="shared" si="1"/>
        <v>5</v>
      </c>
      <c r="M4">
        <f t="shared" si="1"/>
        <v>13</v>
      </c>
      <c r="N4">
        <f t="shared" si="1"/>
        <v>5</v>
      </c>
      <c r="O4">
        <f t="shared" si="1"/>
        <v>11</v>
      </c>
      <c r="P4">
        <v>1000</v>
      </c>
    </row>
    <row r="5" spans="1:16" x14ac:dyDescent="0.25">
      <c r="A5" t="s">
        <v>17</v>
      </c>
      <c r="B5">
        <v>99</v>
      </c>
      <c r="C5" s="5">
        <v>-1.2281256086659168E-2</v>
      </c>
      <c r="D5" s="5">
        <v>0.45454545454545453</v>
      </c>
      <c r="E5" s="17">
        <v>4443</v>
      </c>
      <c r="F5" s="17">
        <v>201</v>
      </c>
      <c r="G5" s="5">
        <v>18.156516486074384</v>
      </c>
      <c r="I5" t="str">
        <f t="shared" si="2"/>
        <v>M/P_10</v>
      </c>
      <c r="J5">
        <f t="shared" si="3"/>
        <v>18</v>
      </c>
      <c r="K5">
        <f t="shared" si="1"/>
        <v>13</v>
      </c>
      <c r="L5">
        <f t="shared" si="1"/>
        <v>11</v>
      </c>
      <c r="M5">
        <f t="shared" si="1"/>
        <v>11</v>
      </c>
      <c r="N5">
        <f t="shared" si="1"/>
        <v>16</v>
      </c>
      <c r="O5">
        <f t="shared" si="1"/>
        <v>7</v>
      </c>
      <c r="P5">
        <v>1000</v>
      </c>
    </row>
    <row r="6" spans="1:16" x14ac:dyDescent="0.25">
      <c r="A6" t="s">
        <v>25</v>
      </c>
      <c r="B6">
        <v>47</v>
      </c>
      <c r="C6" s="5">
        <v>-0.17454748155631269</v>
      </c>
      <c r="D6" s="5">
        <v>0.18181818181818182</v>
      </c>
      <c r="E6" s="17">
        <v>4919</v>
      </c>
      <c r="F6" s="17">
        <v>185</v>
      </c>
      <c r="G6" s="5">
        <v>20.747215950506945</v>
      </c>
      <c r="I6" t="str">
        <f t="shared" si="2"/>
        <v>M/P_10*</v>
      </c>
      <c r="J6">
        <f t="shared" si="3"/>
        <v>12</v>
      </c>
      <c r="K6">
        <f t="shared" si="1"/>
        <v>16</v>
      </c>
      <c r="L6">
        <f t="shared" si="1"/>
        <v>20</v>
      </c>
      <c r="M6">
        <f t="shared" si="1"/>
        <v>15</v>
      </c>
      <c r="N6">
        <f t="shared" si="1"/>
        <v>10</v>
      </c>
      <c r="O6">
        <f t="shared" si="1"/>
        <v>15</v>
      </c>
      <c r="P6">
        <v>1000</v>
      </c>
    </row>
    <row r="7" spans="1:16" x14ac:dyDescent="0.25">
      <c r="A7" t="s">
        <v>9</v>
      </c>
      <c r="B7">
        <v>15</v>
      </c>
      <c r="C7" s="5">
        <v>0.44024315196674801</v>
      </c>
      <c r="D7" s="5">
        <v>0.63636363636363635</v>
      </c>
      <c r="E7" s="17">
        <v>2453</v>
      </c>
      <c r="F7" s="17">
        <v>127</v>
      </c>
      <c r="G7" s="5">
        <v>14.876002640005632</v>
      </c>
      <c r="I7" t="str">
        <f t="shared" si="2"/>
        <v>M/P_2</v>
      </c>
      <c r="J7">
        <f t="shared" si="3"/>
        <v>4</v>
      </c>
      <c r="K7">
        <f t="shared" si="1"/>
        <v>4</v>
      </c>
      <c r="L7">
        <f t="shared" si="1"/>
        <v>5</v>
      </c>
      <c r="M7">
        <f t="shared" si="1"/>
        <v>2</v>
      </c>
      <c r="N7">
        <f t="shared" si="1"/>
        <v>2</v>
      </c>
      <c r="O7">
        <f t="shared" si="1"/>
        <v>4</v>
      </c>
      <c r="P7">
        <v>1000</v>
      </c>
    </row>
    <row r="8" spans="1:16" x14ac:dyDescent="0.25">
      <c r="A8" t="s">
        <v>26</v>
      </c>
      <c r="B8">
        <v>20</v>
      </c>
      <c r="C8" s="5">
        <v>0.14893584651211975</v>
      </c>
      <c r="D8" s="5">
        <v>0.72727272727272729</v>
      </c>
      <c r="E8" s="17">
        <v>4522</v>
      </c>
      <c r="F8" s="17">
        <v>194</v>
      </c>
      <c r="G8" s="5">
        <v>20.200510044565856</v>
      </c>
      <c r="I8" t="str">
        <f t="shared" si="2"/>
        <v>M/P_2*</v>
      </c>
      <c r="J8">
        <f t="shared" si="3"/>
        <v>6</v>
      </c>
      <c r="K8">
        <f t="shared" si="1"/>
        <v>7</v>
      </c>
      <c r="L8">
        <f t="shared" si="1"/>
        <v>3</v>
      </c>
      <c r="M8">
        <f t="shared" si="1"/>
        <v>12</v>
      </c>
      <c r="N8">
        <f t="shared" si="1"/>
        <v>13</v>
      </c>
      <c r="O8">
        <f t="shared" si="1"/>
        <v>14</v>
      </c>
      <c r="P8">
        <v>1000</v>
      </c>
    </row>
    <row r="9" spans="1:16" x14ac:dyDescent="0.25">
      <c r="A9" t="s">
        <v>10</v>
      </c>
      <c r="B9">
        <v>37</v>
      </c>
      <c r="C9" s="5">
        <v>8.3997145889414482E-2</v>
      </c>
      <c r="D9" s="5">
        <v>0.63636363636363635</v>
      </c>
      <c r="E9" s="17">
        <v>3939</v>
      </c>
      <c r="F9" s="17">
        <v>169</v>
      </c>
      <c r="G9" s="5">
        <v>18.647243682906517</v>
      </c>
      <c r="I9" t="str">
        <f t="shared" si="2"/>
        <v>M/P_3</v>
      </c>
      <c r="J9">
        <f t="shared" si="3"/>
        <v>9</v>
      </c>
      <c r="K9">
        <f t="shared" si="1"/>
        <v>9</v>
      </c>
      <c r="L9">
        <f t="shared" si="1"/>
        <v>5</v>
      </c>
      <c r="M9">
        <f t="shared" si="1"/>
        <v>7</v>
      </c>
      <c r="N9">
        <f t="shared" si="1"/>
        <v>7</v>
      </c>
      <c r="O9">
        <f t="shared" si="1"/>
        <v>8</v>
      </c>
      <c r="P9">
        <v>1000</v>
      </c>
    </row>
    <row r="10" spans="1:16" x14ac:dyDescent="0.25">
      <c r="A10" t="s">
        <v>27</v>
      </c>
      <c r="B10">
        <v>40</v>
      </c>
      <c r="C10" s="5">
        <v>-0.25525240608592009</v>
      </c>
      <c r="D10" s="5">
        <v>0.45454545454545453</v>
      </c>
      <c r="E10" s="17">
        <v>6444</v>
      </c>
      <c r="F10" s="17">
        <v>256</v>
      </c>
      <c r="G10" s="5">
        <v>23.951972146296633</v>
      </c>
      <c r="I10" t="str">
        <f t="shared" si="2"/>
        <v>M/P_3*</v>
      </c>
      <c r="J10">
        <f t="shared" si="3"/>
        <v>10</v>
      </c>
      <c r="K10">
        <f t="shared" si="1"/>
        <v>18</v>
      </c>
      <c r="L10">
        <f t="shared" si="1"/>
        <v>11</v>
      </c>
      <c r="M10">
        <f t="shared" si="1"/>
        <v>17</v>
      </c>
      <c r="N10">
        <f t="shared" si="1"/>
        <v>19</v>
      </c>
      <c r="O10">
        <f t="shared" si="1"/>
        <v>18</v>
      </c>
      <c r="P10">
        <v>1000</v>
      </c>
    </row>
    <row r="11" spans="1:16" x14ac:dyDescent="0.25">
      <c r="A11" t="s">
        <v>11</v>
      </c>
      <c r="B11">
        <v>34</v>
      </c>
      <c r="C11" s="5">
        <v>0.61916186580975507</v>
      </c>
      <c r="D11" s="5">
        <v>0.72727272727272729</v>
      </c>
      <c r="E11" s="17">
        <v>1784</v>
      </c>
      <c r="F11" s="17">
        <v>126</v>
      </c>
      <c r="G11" s="5">
        <v>12.386453989106101</v>
      </c>
      <c r="I11" t="str">
        <f t="shared" si="2"/>
        <v>M/P_4</v>
      </c>
      <c r="J11">
        <f t="shared" si="3"/>
        <v>8</v>
      </c>
      <c r="K11">
        <f t="shared" si="1"/>
        <v>1</v>
      </c>
      <c r="L11">
        <f t="shared" si="1"/>
        <v>3</v>
      </c>
      <c r="M11">
        <f t="shared" si="1"/>
        <v>1</v>
      </c>
      <c r="N11">
        <f t="shared" si="1"/>
        <v>1</v>
      </c>
      <c r="O11">
        <f t="shared" si="1"/>
        <v>1</v>
      </c>
      <c r="P11">
        <v>1000</v>
      </c>
    </row>
    <row r="12" spans="1:16" x14ac:dyDescent="0.25">
      <c r="A12" t="s">
        <v>28</v>
      </c>
      <c r="B12">
        <v>17</v>
      </c>
      <c r="C12" s="5">
        <v>0.39415432903201358</v>
      </c>
      <c r="D12" s="5">
        <v>0.54545454545454541</v>
      </c>
      <c r="E12" s="17">
        <v>2861</v>
      </c>
      <c r="F12" s="17">
        <v>155</v>
      </c>
      <c r="G12" s="5">
        <v>16.059312412164946</v>
      </c>
      <c r="I12" t="str">
        <f t="shared" si="2"/>
        <v>M/P_4*</v>
      </c>
      <c r="J12">
        <f t="shared" si="3"/>
        <v>5</v>
      </c>
      <c r="K12">
        <f t="shared" si="1"/>
        <v>5</v>
      </c>
      <c r="L12">
        <f t="shared" si="1"/>
        <v>9</v>
      </c>
      <c r="M12">
        <f t="shared" si="1"/>
        <v>4</v>
      </c>
      <c r="N12">
        <f t="shared" si="1"/>
        <v>4</v>
      </c>
      <c r="O12">
        <f t="shared" si="1"/>
        <v>5</v>
      </c>
      <c r="P12">
        <v>1000</v>
      </c>
    </row>
    <row r="13" spans="1:16" x14ac:dyDescent="0.25">
      <c r="A13" t="s">
        <v>12</v>
      </c>
      <c r="B13">
        <v>14</v>
      </c>
      <c r="C13" s="5">
        <v>-0.1809029318143674</v>
      </c>
      <c r="D13" s="5">
        <v>0.27272727272727271</v>
      </c>
      <c r="E13" s="17">
        <v>5458</v>
      </c>
      <c r="F13" s="17">
        <v>186</v>
      </c>
      <c r="G13" s="5">
        <v>22.241784319091167</v>
      </c>
      <c r="I13" t="str">
        <f t="shared" si="2"/>
        <v>M/P_5</v>
      </c>
      <c r="J13">
        <f t="shared" si="3"/>
        <v>2</v>
      </c>
      <c r="K13">
        <f t="shared" si="1"/>
        <v>17</v>
      </c>
      <c r="L13">
        <f t="shared" si="1"/>
        <v>17</v>
      </c>
      <c r="M13">
        <f t="shared" si="1"/>
        <v>16</v>
      </c>
      <c r="N13">
        <f t="shared" si="1"/>
        <v>11</v>
      </c>
      <c r="O13">
        <f t="shared" si="1"/>
        <v>17</v>
      </c>
      <c r="P13">
        <v>1000</v>
      </c>
    </row>
    <row r="14" spans="1:16" x14ac:dyDescent="0.25">
      <c r="A14" t="s">
        <v>29</v>
      </c>
      <c r="B14">
        <v>69</v>
      </c>
      <c r="C14" s="5">
        <v>3.9360083256822942E-2</v>
      </c>
      <c r="D14" s="5">
        <v>0.63636363636363635</v>
      </c>
      <c r="E14" s="17">
        <v>4403</v>
      </c>
      <c r="F14" s="17">
        <v>197</v>
      </c>
      <c r="G14" s="5">
        <v>19.084143822937026</v>
      </c>
      <c r="I14" t="str">
        <f t="shared" si="2"/>
        <v>M/P_5*</v>
      </c>
      <c r="J14">
        <f t="shared" si="3"/>
        <v>17</v>
      </c>
      <c r="K14">
        <f t="shared" si="1"/>
        <v>12</v>
      </c>
      <c r="L14">
        <f t="shared" si="1"/>
        <v>5</v>
      </c>
      <c r="M14">
        <f t="shared" si="1"/>
        <v>10</v>
      </c>
      <c r="N14">
        <f t="shared" si="1"/>
        <v>15</v>
      </c>
      <c r="O14">
        <f t="shared" si="1"/>
        <v>10</v>
      </c>
      <c r="P14">
        <v>1000</v>
      </c>
    </row>
    <row r="15" spans="1:16" x14ac:dyDescent="0.25">
      <c r="A15" t="s">
        <v>13</v>
      </c>
      <c r="B15">
        <v>126</v>
      </c>
      <c r="C15" s="5">
        <v>0.58488333340111853</v>
      </c>
      <c r="D15" s="5">
        <v>0.81818181818181823</v>
      </c>
      <c r="E15" s="17">
        <v>3278</v>
      </c>
      <c r="F15" s="17">
        <v>166</v>
      </c>
      <c r="G15" s="5">
        <v>13.331439259407542</v>
      </c>
      <c r="I15" t="str">
        <f t="shared" si="2"/>
        <v>M/P_6</v>
      </c>
      <c r="J15">
        <f t="shared" si="3"/>
        <v>19</v>
      </c>
      <c r="K15">
        <f t="shared" si="1"/>
        <v>2</v>
      </c>
      <c r="L15">
        <f t="shared" si="1"/>
        <v>1</v>
      </c>
      <c r="M15">
        <f t="shared" si="1"/>
        <v>5</v>
      </c>
      <c r="N15">
        <f t="shared" si="1"/>
        <v>6</v>
      </c>
      <c r="O15">
        <f t="shared" si="1"/>
        <v>2</v>
      </c>
      <c r="P15">
        <v>1000</v>
      </c>
    </row>
    <row r="16" spans="1:16" x14ac:dyDescent="0.25">
      <c r="A16" t="s">
        <v>30</v>
      </c>
      <c r="B16">
        <v>14</v>
      </c>
      <c r="C16" s="5">
        <v>-0.53301535089530705</v>
      </c>
      <c r="D16" s="5">
        <v>0.27272727272727271</v>
      </c>
      <c r="E16" s="17">
        <v>7432</v>
      </c>
      <c r="F16" s="17">
        <v>266</v>
      </c>
      <c r="G16" s="5">
        <v>25.964427880304143</v>
      </c>
      <c r="I16" t="str">
        <f t="shared" si="2"/>
        <v>M/P_6*</v>
      </c>
      <c r="J16">
        <f t="shared" si="3"/>
        <v>2</v>
      </c>
      <c r="K16">
        <f t="shared" si="1"/>
        <v>20</v>
      </c>
      <c r="L16">
        <f t="shared" si="1"/>
        <v>17</v>
      </c>
      <c r="M16">
        <f t="shared" si="1"/>
        <v>20</v>
      </c>
      <c r="N16">
        <f t="shared" si="1"/>
        <v>20</v>
      </c>
      <c r="O16">
        <f t="shared" si="1"/>
        <v>20</v>
      </c>
      <c r="P16">
        <v>1000</v>
      </c>
    </row>
    <row r="17" spans="1:16" x14ac:dyDescent="0.25">
      <c r="A17" t="s">
        <v>14</v>
      </c>
      <c r="B17">
        <v>25</v>
      </c>
      <c r="C17" s="5">
        <v>0.18656092623241979</v>
      </c>
      <c r="D17" s="5">
        <v>0.45454545454545453</v>
      </c>
      <c r="E17" s="17">
        <v>4253</v>
      </c>
      <c r="F17" s="17">
        <v>181</v>
      </c>
      <c r="G17" s="5">
        <v>19.542300661680425</v>
      </c>
      <c r="I17" t="str">
        <f t="shared" si="2"/>
        <v>M/P_7</v>
      </c>
      <c r="J17">
        <f t="shared" si="3"/>
        <v>7</v>
      </c>
      <c r="K17">
        <f t="shared" si="1"/>
        <v>6</v>
      </c>
      <c r="L17">
        <f t="shared" si="1"/>
        <v>11</v>
      </c>
      <c r="M17">
        <f t="shared" si="1"/>
        <v>9</v>
      </c>
      <c r="N17">
        <f t="shared" si="1"/>
        <v>9</v>
      </c>
      <c r="O17">
        <f t="shared" si="1"/>
        <v>12</v>
      </c>
      <c r="P17">
        <v>1000</v>
      </c>
    </row>
    <row r="18" spans="1:16" x14ac:dyDescent="0.25">
      <c r="A18" t="s">
        <v>31</v>
      </c>
      <c r="B18">
        <v>45</v>
      </c>
      <c r="C18" s="5">
        <v>-0.4015181725208149</v>
      </c>
      <c r="D18" s="5">
        <v>0.27272727272727271</v>
      </c>
      <c r="E18" s="17">
        <v>6921</v>
      </c>
      <c r="F18" s="17">
        <v>247</v>
      </c>
      <c r="G18" s="5">
        <v>24.775812985468491</v>
      </c>
      <c r="I18" t="str">
        <f t="shared" si="2"/>
        <v>M/P_7*</v>
      </c>
      <c r="J18">
        <f t="shared" si="3"/>
        <v>11</v>
      </c>
      <c r="K18">
        <f t="shared" si="1"/>
        <v>19</v>
      </c>
      <c r="L18">
        <f t="shared" si="1"/>
        <v>17</v>
      </c>
      <c r="M18">
        <f t="shared" si="1"/>
        <v>19</v>
      </c>
      <c r="N18">
        <f t="shared" si="1"/>
        <v>18</v>
      </c>
      <c r="O18">
        <f t="shared" si="1"/>
        <v>19</v>
      </c>
      <c r="P18">
        <v>1000</v>
      </c>
    </row>
    <row r="19" spans="1:16" x14ac:dyDescent="0.25">
      <c r="A19" t="s">
        <v>15</v>
      </c>
      <c r="B19">
        <v>5</v>
      </c>
      <c r="C19" s="5">
        <v>5.2562044457840733E-2</v>
      </c>
      <c r="D19" s="5">
        <v>0.36363636363636365</v>
      </c>
      <c r="E19" s="17">
        <v>3559</v>
      </c>
      <c r="F19" s="17">
        <v>175</v>
      </c>
      <c r="G19" s="5">
        <v>17.982103898211147</v>
      </c>
      <c r="I19" t="str">
        <f t="shared" si="2"/>
        <v>M/P_8</v>
      </c>
      <c r="J19">
        <f t="shared" si="3"/>
        <v>1</v>
      </c>
      <c r="K19">
        <f t="shared" ref="K19:K22" si="4">RANK(C19,C$3:C$22,C$1)</f>
        <v>10</v>
      </c>
      <c r="L19">
        <f t="shared" ref="L19:L22" si="5">RANK(D19,D$3:D$22,D$1)</f>
        <v>15</v>
      </c>
      <c r="M19">
        <f t="shared" ref="M19:M22" si="6">RANK(E19,E$3:E$22,E$1)</f>
        <v>6</v>
      </c>
      <c r="N19">
        <f t="shared" ref="N19:N22" si="7">RANK(F19,F$3:F$22,F$1)</f>
        <v>8</v>
      </c>
      <c r="O19">
        <f t="shared" ref="O19:O22" si="8">RANK(G19,G$3:G$22,G$1)</f>
        <v>6</v>
      </c>
      <c r="P19">
        <v>1000</v>
      </c>
    </row>
    <row r="20" spans="1:16" x14ac:dyDescent="0.25">
      <c r="A20" t="s">
        <v>32</v>
      </c>
      <c r="B20">
        <v>62</v>
      </c>
      <c r="C20" s="5">
        <v>4.3060843588857693E-2</v>
      </c>
      <c r="D20" s="5">
        <v>0.36363636363636365</v>
      </c>
      <c r="E20" s="17">
        <v>4248</v>
      </c>
      <c r="F20" s="17">
        <v>190</v>
      </c>
      <c r="G20" s="5">
        <v>18.896047366065901</v>
      </c>
      <c r="I20" t="str">
        <f t="shared" si="2"/>
        <v>M/P_8*</v>
      </c>
      <c r="J20">
        <f t="shared" si="3"/>
        <v>14</v>
      </c>
      <c r="K20">
        <f t="shared" si="4"/>
        <v>11</v>
      </c>
      <c r="L20">
        <f t="shared" si="5"/>
        <v>15</v>
      </c>
      <c r="M20">
        <f t="shared" si="6"/>
        <v>8</v>
      </c>
      <c r="N20">
        <f t="shared" si="7"/>
        <v>12</v>
      </c>
      <c r="O20">
        <f t="shared" si="8"/>
        <v>9</v>
      </c>
      <c r="P20">
        <v>1000</v>
      </c>
    </row>
    <row r="21" spans="1:16" x14ac:dyDescent="0.25">
      <c r="A21" t="s">
        <v>16</v>
      </c>
      <c r="B21">
        <v>63</v>
      </c>
      <c r="C21" s="5">
        <v>0.49312628688475091</v>
      </c>
      <c r="D21" s="5">
        <v>0.81818181818181823</v>
      </c>
      <c r="E21" s="17">
        <v>2743</v>
      </c>
      <c r="F21" s="17">
        <v>137</v>
      </c>
      <c r="G21" s="5">
        <v>14.808627706355999</v>
      </c>
      <c r="I21" t="str">
        <f t="shared" si="2"/>
        <v>M/P_9</v>
      </c>
      <c r="J21">
        <f t="shared" si="3"/>
        <v>15</v>
      </c>
      <c r="K21">
        <f t="shared" si="4"/>
        <v>3</v>
      </c>
      <c r="L21">
        <f t="shared" si="5"/>
        <v>1</v>
      </c>
      <c r="M21">
        <f t="shared" si="6"/>
        <v>3</v>
      </c>
      <c r="N21">
        <f t="shared" si="7"/>
        <v>3</v>
      </c>
      <c r="O21">
        <f t="shared" si="8"/>
        <v>3</v>
      </c>
      <c r="P21">
        <v>1000</v>
      </c>
    </row>
    <row r="22" spans="1:16" x14ac:dyDescent="0.25">
      <c r="A22" t="s">
        <v>33</v>
      </c>
      <c r="B22">
        <v>141</v>
      </c>
      <c r="C22" s="5">
        <v>-9.1188622548622519E-2</v>
      </c>
      <c r="D22" s="5">
        <v>0.54545454545454541</v>
      </c>
      <c r="E22" s="17">
        <v>6527</v>
      </c>
      <c r="F22" s="17">
        <v>227</v>
      </c>
      <c r="G22" s="5">
        <v>21.041625412500814</v>
      </c>
      <c r="I22" t="str">
        <f t="shared" si="2"/>
        <v>M/P_9*</v>
      </c>
      <c r="J22">
        <f t="shared" si="3"/>
        <v>20</v>
      </c>
      <c r="K22">
        <f t="shared" si="4"/>
        <v>15</v>
      </c>
      <c r="L22">
        <f t="shared" si="5"/>
        <v>9</v>
      </c>
      <c r="M22">
        <f t="shared" si="6"/>
        <v>18</v>
      </c>
      <c r="N22">
        <f t="shared" si="7"/>
        <v>17</v>
      </c>
      <c r="O22">
        <f t="shared" si="8"/>
        <v>16</v>
      </c>
      <c r="P22">
        <v>1000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opLeftCell="A72" zoomScale="80" zoomScaleNormal="80" workbookViewId="0">
      <selection activeCell="L73" sqref="L73"/>
    </sheetView>
  </sheetViews>
  <sheetFormatPr defaultRowHeight="15" x14ac:dyDescent="0.25"/>
  <cols>
    <col min="1" max="1" width="8" customWidth="1"/>
    <col min="2" max="2" width="10" bestFit="1" customWidth="1"/>
    <col min="3" max="3" width="9.7109375" bestFit="1" customWidth="1"/>
    <col min="4" max="4" width="10" bestFit="1" customWidth="1"/>
    <col min="5" max="5" width="10.140625" bestFit="1" customWidth="1"/>
    <col min="6" max="6" width="12.85546875" bestFit="1" customWidth="1"/>
    <col min="7" max="7" width="9.7109375" bestFit="1" customWidth="1"/>
    <col min="8" max="8" width="8.85546875" bestFit="1" customWidth="1"/>
    <col min="9" max="9" width="8" bestFit="1" customWidth="1"/>
    <col min="10" max="10" width="5.140625" bestFit="1" customWidth="1"/>
    <col min="11" max="11" width="10" bestFit="1" customWidth="1"/>
    <col min="12" max="12" width="10.140625" bestFit="1" customWidth="1"/>
    <col min="14" max="14" width="19.7109375" bestFit="1" customWidth="1"/>
    <col min="15" max="15" width="10.28515625" bestFit="1" customWidth="1"/>
    <col min="18" max="18" width="10.28515625" bestFit="1" customWidth="1"/>
    <col min="19" max="19" width="8.85546875" bestFit="1" customWidth="1"/>
    <col min="21" max="21" width="7.85546875" bestFit="1" customWidth="1"/>
    <col min="22" max="22" width="8.85546875" bestFit="1" customWidth="1"/>
    <col min="23" max="23" width="5" bestFit="1" customWidth="1"/>
    <col min="24" max="24" width="12.140625" bestFit="1" customWidth="1"/>
  </cols>
  <sheetData>
    <row r="1" spans="1:17" ht="18.75" x14ac:dyDescent="0.25">
      <c r="A1" s="7"/>
    </row>
    <row r="2" spans="1:17" x14ac:dyDescent="0.25">
      <c r="A2" s="8"/>
    </row>
    <row r="5" spans="1:17" ht="31.5" x14ac:dyDescent="0.25">
      <c r="A5" s="9" t="s">
        <v>0</v>
      </c>
      <c r="B5" s="10">
        <v>8039872</v>
      </c>
      <c r="C5" s="9" t="s">
        <v>210</v>
      </c>
      <c r="D5" s="10">
        <v>20</v>
      </c>
      <c r="E5" s="9" t="s">
        <v>211</v>
      </c>
      <c r="F5" s="10">
        <v>6</v>
      </c>
      <c r="G5" s="9" t="s">
        <v>212</v>
      </c>
      <c r="H5" s="10">
        <v>20</v>
      </c>
      <c r="I5" s="9" t="s">
        <v>213</v>
      </c>
      <c r="J5" s="10">
        <v>0</v>
      </c>
      <c r="K5" s="9" t="s">
        <v>214</v>
      </c>
      <c r="L5" s="10" t="s">
        <v>53</v>
      </c>
    </row>
    <row r="6" spans="1:17" ht="19.5" thickBot="1" x14ac:dyDescent="0.3">
      <c r="A6" s="7"/>
    </row>
    <row r="7" spans="1:17" ht="21.75" thickBot="1" x14ac:dyDescent="0.3">
      <c r="A7" s="11" t="s">
        <v>215</v>
      </c>
      <c r="B7" s="11" t="str">
        <f>OAM!J2</f>
        <v>abs(sum)</v>
      </c>
      <c r="C7" s="11" t="str">
        <f>OAM!K2</f>
        <v>correlation</v>
      </c>
      <c r="D7" s="11" t="str">
        <f>OAM!L2</f>
        <v>direction</v>
      </c>
      <c r="E7" s="11" t="str">
        <f>OAM!M2</f>
        <v>error^2</v>
      </c>
      <c r="F7" s="11" t="str">
        <f>OAM!N2</f>
        <v>sum(abs(error))</v>
      </c>
      <c r="G7" s="11" t="str">
        <f>OAM!O2</f>
        <v>std.dev.</v>
      </c>
      <c r="H7" s="11" t="str">
        <f>OAM!P2</f>
        <v>Y0</v>
      </c>
      <c r="J7" t="s">
        <v>240</v>
      </c>
    </row>
    <row r="8" spans="1:17" ht="15.75" thickBot="1" x14ac:dyDescent="0.3">
      <c r="A8" s="11" t="str">
        <f>OAM!A3</f>
        <v>M/P_1</v>
      </c>
      <c r="B8" s="12">
        <v>13</v>
      </c>
      <c r="C8" s="12">
        <v>8</v>
      </c>
      <c r="D8" s="12">
        <v>11</v>
      </c>
      <c r="E8" s="12">
        <v>14</v>
      </c>
      <c r="F8" s="12">
        <v>13</v>
      </c>
      <c r="G8" s="12">
        <v>13</v>
      </c>
      <c r="H8" s="12">
        <v>1000</v>
      </c>
      <c r="K8">
        <f>21-B8</f>
        <v>8</v>
      </c>
      <c r="L8">
        <f t="shared" ref="L8:L27" si="0">21-C8</f>
        <v>13</v>
      </c>
      <c r="M8">
        <f t="shared" ref="M8:M27" si="1">21-D8</f>
        <v>10</v>
      </c>
      <c r="N8">
        <f t="shared" ref="N8:N27" si="2">21-E8</f>
        <v>7</v>
      </c>
      <c r="O8">
        <f t="shared" ref="O8:O27" si="3">21-F8</f>
        <v>8</v>
      </c>
      <c r="P8">
        <f t="shared" ref="P8:P27" si="4">21-G8</f>
        <v>8</v>
      </c>
      <c r="Q8">
        <f>H8</f>
        <v>1000</v>
      </c>
    </row>
    <row r="9" spans="1:17" ht="15.75" thickBot="1" x14ac:dyDescent="0.3">
      <c r="A9" s="11" t="str">
        <f>OAM!A4</f>
        <v>M/P_1*</v>
      </c>
      <c r="B9" s="12">
        <v>16</v>
      </c>
      <c r="C9" s="12">
        <v>14</v>
      </c>
      <c r="D9" s="12">
        <v>5</v>
      </c>
      <c r="E9" s="12">
        <v>13</v>
      </c>
      <c r="F9" s="12">
        <v>5</v>
      </c>
      <c r="G9" s="12">
        <v>11</v>
      </c>
      <c r="H9" s="12">
        <v>1000</v>
      </c>
      <c r="K9">
        <f t="shared" ref="K9:K27" si="5">21-B9</f>
        <v>5</v>
      </c>
      <c r="L9">
        <f t="shared" si="0"/>
        <v>7</v>
      </c>
      <c r="M9">
        <f t="shared" si="1"/>
        <v>16</v>
      </c>
      <c r="N9">
        <f t="shared" si="2"/>
        <v>8</v>
      </c>
      <c r="O9">
        <f t="shared" si="3"/>
        <v>16</v>
      </c>
      <c r="P9">
        <f t="shared" si="4"/>
        <v>10</v>
      </c>
      <c r="Q9">
        <f t="shared" ref="Q9:Q27" si="6">H9</f>
        <v>1000</v>
      </c>
    </row>
    <row r="10" spans="1:17" ht="15.75" thickBot="1" x14ac:dyDescent="0.3">
      <c r="A10" s="11" t="str">
        <f>OAM!A5</f>
        <v>M/P_10</v>
      </c>
      <c r="B10" s="12">
        <v>18</v>
      </c>
      <c r="C10" s="12">
        <v>13</v>
      </c>
      <c r="D10" s="12">
        <v>11</v>
      </c>
      <c r="E10" s="12">
        <v>11</v>
      </c>
      <c r="F10" s="12">
        <v>16</v>
      </c>
      <c r="G10" s="12">
        <v>7</v>
      </c>
      <c r="H10" s="12">
        <v>1000</v>
      </c>
      <c r="K10">
        <f t="shared" si="5"/>
        <v>3</v>
      </c>
      <c r="L10">
        <f t="shared" si="0"/>
        <v>8</v>
      </c>
      <c r="M10">
        <f t="shared" si="1"/>
        <v>10</v>
      </c>
      <c r="N10">
        <f t="shared" si="2"/>
        <v>10</v>
      </c>
      <c r="O10">
        <f t="shared" si="3"/>
        <v>5</v>
      </c>
      <c r="P10">
        <f t="shared" si="4"/>
        <v>14</v>
      </c>
      <c r="Q10">
        <f t="shared" si="6"/>
        <v>1000</v>
      </c>
    </row>
    <row r="11" spans="1:17" ht="15.75" thickBot="1" x14ac:dyDescent="0.3">
      <c r="A11" s="11" t="str">
        <f>OAM!A6</f>
        <v>M/P_10*</v>
      </c>
      <c r="B11" s="12">
        <v>12</v>
      </c>
      <c r="C11" s="12">
        <v>16</v>
      </c>
      <c r="D11" s="12">
        <v>20</v>
      </c>
      <c r="E11" s="12">
        <v>15</v>
      </c>
      <c r="F11" s="12">
        <v>10</v>
      </c>
      <c r="G11" s="12">
        <v>15</v>
      </c>
      <c r="H11" s="12">
        <v>1000</v>
      </c>
      <c r="K11">
        <f t="shared" si="5"/>
        <v>9</v>
      </c>
      <c r="L11">
        <f t="shared" si="0"/>
        <v>5</v>
      </c>
      <c r="M11">
        <f t="shared" si="1"/>
        <v>1</v>
      </c>
      <c r="N11">
        <f t="shared" si="2"/>
        <v>6</v>
      </c>
      <c r="O11">
        <f t="shared" si="3"/>
        <v>11</v>
      </c>
      <c r="P11">
        <f t="shared" si="4"/>
        <v>6</v>
      </c>
      <c r="Q11">
        <f t="shared" si="6"/>
        <v>1000</v>
      </c>
    </row>
    <row r="12" spans="1:17" ht="15.75" thickBot="1" x14ac:dyDescent="0.3">
      <c r="A12" s="11" t="str">
        <f>OAM!A7</f>
        <v>M/P_2</v>
      </c>
      <c r="B12" s="12">
        <v>4</v>
      </c>
      <c r="C12" s="12">
        <v>4</v>
      </c>
      <c r="D12" s="12">
        <v>5</v>
      </c>
      <c r="E12" s="12">
        <v>2</v>
      </c>
      <c r="F12" s="12">
        <v>2</v>
      </c>
      <c r="G12" s="12">
        <v>4</v>
      </c>
      <c r="H12" s="12">
        <v>1000</v>
      </c>
      <c r="K12">
        <f t="shared" si="5"/>
        <v>17</v>
      </c>
      <c r="L12">
        <f t="shared" si="0"/>
        <v>17</v>
      </c>
      <c r="M12">
        <f t="shared" si="1"/>
        <v>16</v>
      </c>
      <c r="N12">
        <f t="shared" si="2"/>
        <v>19</v>
      </c>
      <c r="O12">
        <f t="shared" si="3"/>
        <v>19</v>
      </c>
      <c r="P12">
        <f t="shared" si="4"/>
        <v>17</v>
      </c>
      <c r="Q12">
        <f t="shared" si="6"/>
        <v>1000</v>
      </c>
    </row>
    <row r="13" spans="1:17" ht="15.75" thickBot="1" x14ac:dyDescent="0.3">
      <c r="A13" s="11" t="str">
        <f>OAM!A8</f>
        <v>M/P_2*</v>
      </c>
      <c r="B13" s="12">
        <v>6</v>
      </c>
      <c r="C13" s="12">
        <v>7</v>
      </c>
      <c r="D13" s="12">
        <v>3</v>
      </c>
      <c r="E13" s="12">
        <v>12</v>
      </c>
      <c r="F13" s="12">
        <v>13</v>
      </c>
      <c r="G13" s="12">
        <v>14</v>
      </c>
      <c r="H13" s="12">
        <v>1000</v>
      </c>
      <c r="K13">
        <f t="shared" si="5"/>
        <v>15</v>
      </c>
      <c r="L13">
        <f t="shared" si="0"/>
        <v>14</v>
      </c>
      <c r="M13">
        <f t="shared" si="1"/>
        <v>18</v>
      </c>
      <c r="N13">
        <f t="shared" si="2"/>
        <v>9</v>
      </c>
      <c r="O13">
        <f t="shared" si="3"/>
        <v>8</v>
      </c>
      <c r="P13">
        <f t="shared" si="4"/>
        <v>7</v>
      </c>
      <c r="Q13">
        <f t="shared" si="6"/>
        <v>1000</v>
      </c>
    </row>
    <row r="14" spans="1:17" ht="15.75" thickBot="1" x14ac:dyDescent="0.3">
      <c r="A14" s="11" t="str">
        <f>OAM!A9</f>
        <v>M/P_3</v>
      </c>
      <c r="B14" s="12">
        <v>9</v>
      </c>
      <c r="C14" s="12">
        <v>9</v>
      </c>
      <c r="D14" s="12">
        <v>5</v>
      </c>
      <c r="E14" s="12">
        <v>7</v>
      </c>
      <c r="F14" s="12">
        <v>7</v>
      </c>
      <c r="G14" s="12">
        <v>8</v>
      </c>
      <c r="H14" s="12">
        <v>1000</v>
      </c>
      <c r="K14">
        <f t="shared" si="5"/>
        <v>12</v>
      </c>
      <c r="L14">
        <f t="shared" si="0"/>
        <v>12</v>
      </c>
      <c r="M14">
        <f t="shared" si="1"/>
        <v>16</v>
      </c>
      <c r="N14">
        <f t="shared" si="2"/>
        <v>14</v>
      </c>
      <c r="O14">
        <f t="shared" si="3"/>
        <v>14</v>
      </c>
      <c r="P14">
        <f t="shared" si="4"/>
        <v>13</v>
      </c>
      <c r="Q14">
        <f t="shared" si="6"/>
        <v>1000</v>
      </c>
    </row>
    <row r="15" spans="1:17" ht="15.75" thickBot="1" x14ac:dyDescent="0.3">
      <c r="A15" s="11" t="str">
        <f>OAM!A10</f>
        <v>M/P_3*</v>
      </c>
      <c r="B15" s="12">
        <v>10</v>
      </c>
      <c r="C15" s="12">
        <v>18</v>
      </c>
      <c r="D15" s="12">
        <v>11</v>
      </c>
      <c r="E15" s="12">
        <v>17</v>
      </c>
      <c r="F15" s="12">
        <v>19</v>
      </c>
      <c r="G15" s="12">
        <v>18</v>
      </c>
      <c r="H15" s="12">
        <v>1000</v>
      </c>
      <c r="K15">
        <f t="shared" si="5"/>
        <v>11</v>
      </c>
      <c r="L15">
        <f t="shared" si="0"/>
        <v>3</v>
      </c>
      <c r="M15">
        <f t="shared" si="1"/>
        <v>10</v>
      </c>
      <c r="N15">
        <f t="shared" si="2"/>
        <v>4</v>
      </c>
      <c r="O15">
        <f t="shared" si="3"/>
        <v>2</v>
      </c>
      <c r="P15">
        <f t="shared" si="4"/>
        <v>3</v>
      </c>
      <c r="Q15">
        <f t="shared" si="6"/>
        <v>1000</v>
      </c>
    </row>
    <row r="16" spans="1:17" ht="15.75" thickBot="1" x14ac:dyDescent="0.3">
      <c r="A16" s="11" t="str">
        <f>OAM!A11</f>
        <v>M/P_4</v>
      </c>
      <c r="B16" s="12">
        <v>8</v>
      </c>
      <c r="C16" s="12">
        <v>1</v>
      </c>
      <c r="D16" s="12">
        <v>3</v>
      </c>
      <c r="E16" s="12">
        <v>1</v>
      </c>
      <c r="F16" s="12">
        <v>1</v>
      </c>
      <c r="G16" s="12">
        <v>1</v>
      </c>
      <c r="H16" s="12">
        <v>1000</v>
      </c>
      <c r="K16">
        <f t="shared" si="5"/>
        <v>13</v>
      </c>
      <c r="L16">
        <f t="shared" si="0"/>
        <v>20</v>
      </c>
      <c r="M16">
        <f t="shared" si="1"/>
        <v>18</v>
      </c>
      <c r="N16">
        <f t="shared" si="2"/>
        <v>20</v>
      </c>
      <c r="O16">
        <f t="shared" si="3"/>
        <v>20</v>
      </c>
      <c r="P16">
        <f t="shared" si="4"/>
        <v>20</v>
      </c>
      <c r="Q16">
        <f t="shared" si="6"/>
        <v>1000</v>
      </c>
    </row>
    <row r="17" spans="1:17" ht="15.75" thickBot="1" x14ac:dyDescent="0.3">
      <c r="A17" s="11" t="str">
        <f>OAM!A12</f>
        <v>M/P_4*</v>
      </c>
      <c r="B17" s="12">
        <v>5</v>
      </c>
      <c r="C17" s="12">
        <v>5</v>
      </c>
      <c r="D17" s="12">
        <v>9</v>
      </c>
      <c r="E17" s="12">
        <v>4</v>
      </c>
      <c r="F17" s="12">
        <v>4</v>
      </c>
      <c r="G17" s="12">
        <v>5</v>
      </c>
      <c r="H17" s="12">
        <v>1000</v>
      </c>
      <c r="K17">
        <f t="shared" si="5"/>
        <v>16</v>
      </c>
      <c r="L17">
        <f t="shared" si="0"/>
        <v>16</v>
      </c>
      <c r="M17">
        <f t="shared" si="1"/>
        <v>12</v>
      </c>
      <c r="N17">
        <f t="shared" si="2"/>
        <v>17</v>
      </c>
      <c r="O17">
        <f t="shared" si="3"/>
        <v>17</v>
      </c>
      <c r="P17">
        <f t="shared" si="4"/>
        <v>16</v>
      </c>
      <c r="Q17">
        <f t="shared" si="6"/>
        <v>1000</v>
      </c>
    </row>
    <row r="18" spans="1:17" ht="15.75" thickBot="1" x14ac:dyDescent="0.3">
      <c r="A18" s="11" t="str">
        <f>OAM!A13</f>
        <v>M/P_5</v>
      </c>
      <c r="B18" s="12">
        <v>2</v>
      </c>
      <c r="C18" s="12">
        <v>17</v>
      </c>
      <c r="D18" s="12">
        <v>17</v>
      </c>
      <c r="E18" s="12">
        <v>16</v>
      </c>
      <c r="F18" s="12">
        <v>11</v>
      </c>
      <c r="G18" s="12">
        <v>17</v>
      </c>
      <c r="H18" s="12">
        <v>1000</v>
      </c>
      <c r="K18">
        <f t="shared" si="5"/>
        <v>19</v>
      </c>
      <c r="L18">
        <f t="shared" si="0"/>
        <v>4</v>
      </c>
      <c r="M18">
        <f t="shared" si="1"/>
        <v>4</v>
      </c>
      <c r="N18">
        <f t="shared" si="2"/>
        <v>5</v>
      </c>
      <c r="O18">
        <f t="shared" si="3"/>
        <v>10</v>
      </c>
      <c r="P18">
        <f t="shared" si="4"/>
        <v>4</v>
      </c>
      <c r="Q18">
        <f t="shared" si="6"/>
        <v>1000</v>
      </c>
    </row>
    <row r="19" spans="1:17" ht="15.75" thickBot="1" x14ac:dyDescent="0.3">
      <c r="A19" s="11" t="str">
        <f>OAM!A14</f>
        <v>M/P_5*</v>
      </c>
      <c r="B19" s="12">
        <v>17</v>
      </c>
      <c r="C19" s="12">
        <v>12</v>
      </c>
      <c r="D19" s="12">
        <v>5</v>
      </c>
      <c r="E19" s="12">
        <v>10</v>
      </c>
      <c r="F19" s="12">
        <v>15</v>
      </c>
      <c r="G19" s="12">
        <v>10</v>
      </c>
      <c r="H19" s="12">
        <v>1000</v>
      </c>
      <c r="K19">
        <f t="shared" si="5"/>
        <v>4</v>
      </c>
      <c r="L19">
        <f t="shared" si="0"/>
        <v>9</v>
      </c>
      <c r="M19">
        <f t="shared" si="1"/>
        <v>16</v>
      </c>
      <c r="N19">
        <f t="shared" si="2"/>
        <v>11</v>
      </c>
      <c r="O19">
        <f t="shared" si="3"/>
        <v>6</v>
      </c>
      <c r="P19">
        <f t="shared" si="4"/>
        <v>11</v>
      </c>
      <c r="Q19">
        <f t="shared" si="6"/>
        <v>1000</v>
      </c>
    </row>
    <row r="20" spans="1:17" ht="15.75" thickBot="1" x14ac:dyDescent="0.3">
      <c r="A20" s="11" t="str">
        <f>OAM!A15</f>
        <v>M/P_6</v>
      </c>
      <c r="B20" s="12">
        <v>19</v>
      </c>
      <c r="C20" s="12">
        <v>2</v>
      </c>
      <c r="D20" s="12">
        <v>1</v>
      </c>
      <c r="E20" s="12">
        <v>5</v>
      </c>
      <c r="F20" s="12">
        <v>6</v>
      </c>
      <c r="G20" s="12">
        <v>2</v>
      </c>
      <c r="H20" s="12">
        <v>1000</v>
      </c>
      <c r="K20">
        <f t="shared" si="5"/>
        <v>2</v>
      </c>
      <c r="L20">
        <f t="shared" si="0"/>
        <v>19</v>
      </c>
      <c r="M20">
        <f t="shared" si="1"/>
        <v>20</v>
      </c>
      <c r="N20">
        <f t="shared" si="2"/>
        <v>16</v>
      </c>
      <c r="O20">
        <f t="shared" si="3"/>
        <v>15</v>
      </c>
      <c r="P20">
        <f t="shared" si="4"/>
        <v>19</v>
      </c>
      <c r="Q20">
        <f t="shared" si="6"/>
        <v>1000</v>
      </c>
    </row>
    <row r="21" spans="1:17" ht="15.75" thickBot="1" x14ac:dyDescent="0.3">
      <c r="A21" s="11" t="str">
        <f>OAM!A16</f>
        <v>M/P_6*</v>
      </c>
      <c r="B21" s="12">
        <v>2</v>
      </c>
      <c r="C21" s="12">
        <v>20</v>
      </c>
      <c r="D21" s="12">
        <v>17</v>
      </c>
      <c r="E21" s="12">
        <v>20</v>
      </c>
      <c r="F21" s="12">
        <v>20</v>
      </c>
      <c r="G21" s="12">
        <v>20</v>
      </c>
      <c r="H21" s="12">
        <v>1000</v>
      </c>
      <c r="K21">
        <f t="shared" si="5"/>
        <v>19</v>
      </c>
      <c r="L21">
        <f t="shared" si="0"/>
        <v>1</v>
      </c>
      <c r="M21">
        <f t="shared" si="1"/>
        <v>4</v>
      </c>
      <c r="N21">
        <f t="shared" si="2"/>
        <v>1</v>
      </c>
      <c r="O21">
        <f t="shared" si="3"/>
        <v>1</v>
      </c>
      <c r="P21">
        <f t="shared" si="4"/>
        <v>1</v>
      </c>
      <c r="Q21">
        <f t="shared" si="6"/>
        <v>1000</v>
      </c>
    </row>
    <row r="22" spans="1:17" ht="15.75" thickBot="1" x14ac:dyDescent="0.3">
      <c r="A22" s="11" t="str">
        <f>OAM!A17</f>
        <v>M/P_7</v>
      </c>
      <c r="B22" s="12">
        <v>7</v>
      </c>
      <c r="C22" s="12">
        <v>6</v>
      </c>
      <c r="D22" s="12">
        <v>11</v>
      </c>
      <c r="E22" s="12">
        <v>9</v>
      </c>
      <c r="F22" s="12">
        <v>9</v>
      </c>
      <c r="G22" s="12">
        <v>12</v>
      </c>
      <c r="H22" s="12">
        <v>1000</v>
      </c>
      <c r="K22">
        <f t="shared" si="5"/>
        <v>14</v>
      </c>
      <c r="L22">
        <f t="shared" si="0"/>
        <v>15</v>
      </c>
      <c r="M22">
        <f t="shared" si="1"/>
        <v>10</v>
      </c>
      <c r="N22">
        <f t="shared" si="2"/>
        <v>12</v>
      </c>
      <c r="O22">
        <f t="shared" si="3"/>
        <v>12</v>
      </c>
      <c r="P22">
        <f t="shared" si="4"/>
        <v>9</v>
      </c>
      <c r="Q22">
        <f t="shared" si="6"/>
        <v>1000</v>
      </c>
    </row>
    <row r="23" spans="1:17" ht="15.75" thickBot="1" x14ac:dyDescent="0.3">
      <c r="A23" s="11" t="str">
        <f>OAM!A18</f>
        <v>M/P_7*</v>
      </c>
      <c r="B23" s="12">
        <v>11</v>
      </c>
      <c r="C23" s="12">
        <v>19</v>
      </c>
      <c r="D23" s="12">
        <v>17</v>
      </c>
      <c r="E23" s="12">
        <v>19</v>
      </c>
      <c r="F23" s="12">
        <v>18</v>
      </c>
      <c r="G23" s="12">
        <v>19</v>
      </c>
      <c r="H23" s="12">
        <v>1000</v>
      </c>
      <c r="K23">
        <f t="shared" si="5"/>
        <v>10</v>
      </c>
      <c r="L23">
        <f t="shared" si="0"/>
        <v>2</v>
      </c>
      <c r="M23">
        <f t="shared" si="1"/>
        <v>4</v>
      </c>
      <c r="N23">
        <f t="shared" si="2"/>
        <v>2</v>
      </c>
      <c r="O23">
        <f t="shared" si="3"/>
        <v>3</v>
      </c>
      <c r="P23">
        <f t="shared" si="4"/>
        <v>2</v>
      </c>
      <c r="Q23">
        <f t="shared" si="6"/>
        <v>1000</v>
      </c>
    </row>
    <row r="24" spans="1:17" ht="15.75" thickBot="1" x14ac:dyDescent="0.3">
      <c r="A24" s="11" t="str">
        <f>OAM!A19</f>
        <v>M/P_8</v>
      </c>
      <c r="B24" s="12">
        <v>1</v>
      </c>
      <c r="C24" s="12">
        <v>10</v>
      </c>
      <c r="D24" s="12">
        <v>15</v>
      </c>
      <c r="E24" s="12">
        <v>6</v>
      </c>
      <c r="F24" s="12">
        <v>8</v>
      </c>
      <c r="G24" s="12">
        <v>6</v>
      </c>
      <c r="H24" s="12">
        <v>1000</v>
      </c>
      <c r="K24">
        <f t="shared" si="5"/>
        <v>20</v>
      </c>
      <c r="L24">
        <f t="shared" si="0"/>
        <v>11</v>
      </c>
      <c r="M24">
        <f t="shared" si="1"/>
        <v>6</v>
      </c>
      <c r="N24">
        <f t="shared" si="2"/>
        <v>15</v>
      </c>
      <c r="O24">
        <f t="shared" si="3"/>
        <v>13</v>
      </c>
      <c r="P24">
        <f t="shared" si="4"/>
        <v>15</v>
      </c>
      <c r="Q24">
        <f t="shared" si="6"/>
        <v>1000</v>
      </c>
    </row>
    <row r="25" spans="1:17" ht="15.75" thickBot="1" x14ac:dyDescent="0.3">
      <c r="A25" s="11" t="str">
        <f>OAM!A20</f>
        <v>M/P_8*</v>
      </c>
      <c r="B25" s="12">
        <v>14</v>
      </c>
      <c r="C25" s="12">
        <v>11</v>
      </c>
      <c r="D25" s="12">
        <v>15</v>
      </c>
      <c r="E25" s="12">
        <v>8</v>
      </c>
      <c r="F25" s="12">
        <v>12</v>
      </c>
      <c r="G25" s="12">
        <v>9</v>
      </c>
      <c r="H25" s="12">
        <v>1000</v>
      </c>
      <c r="K25">
        <f t="shared" si="5"/>
        <v>7</v>
      </c>
      <c r="L25">
        <f t="shared" si="0"/>
        <v>10</v>
      </c>
      <c r="M25">
        <f t="shared" si="1"/>
        <v>6</v>
      </c>
      <c r="N25">
        <f t="shared" si="2"/>
        <v>13</v>
      </c>
      <c r="O25">
        <f t="shared" si="3"/>
        <v>9</v>
      </c>
      <c r="P25">
        <f t="shared" si="4"/>
        <v>12</v>
      </c>
      <c r="Q25">
        <f t="shared" si="6"/>
        <v>1000</v>
      </c>
    </row>
    <row r="26" spans="1:17" ht="15.75" thickBot="1" x14ac:dyDescent="0.3">
      <c r="A26" s="11" t="str">
        <f>OAM!A21</f>
        <v>M/P_9</v>
      </c>
      <c r="B26" s="12">
        <v>15</v>
      </c>
      <c r="C26" s="12">
        <v>3</v>
      </c>
      <c r="D26" s="12">
        <v>1</v>
      </c>
      <c r="E26" s="12">
        <v>3</v>
      </c>
      <c r="F26" s="12">
        <v>3</v>
      </c>
      <c r="G26" s="12">
        <v>3</v>
      </c>
      <c r="H26" s="12">
        <v>1000</v>
      </c>
      <c r="K26">
        <f t="shared" si="5"/>
        <v>6</v>
      </c>
      <c r="L26">
        <f t="shared" si="0"/>
        <v>18</v>
      </c>
      <c r="M26">
        <f t="shared" si="1"/>
        <v>20</v>
      </c>
      <c r="N26">
        <f t="shared" si="2"/>
        <v>18</v>
      </c>
      <c r="O26">
        <f t="shared" si="3"/>
        <v>18</v>
      </c>
      <c r="P26">
        <f t="shared" si="4"/>
        <v>18</v>
      </c>
      <c r="Q26">
        <f t="shared" si="6"/>
        <v>1000</v>
      </c>
    </row>
    <row r="27" spans="1:17" ht="15.75" thickBot="1" x14ac:dyDescent="0.3">
      <c r="A27" s="11" t="str">
        <f>OAM!A22</f>
        <v>M/P_9*</v>
      </c>
      <c r="B27" s="12">
        <v>20</v>
      </c>
      <c r="C27" s="12">
        <v>15</v>
      </c>
      <c r="D27" s="12">
        <v>9</v>
      </c>
      <c r="E27" s="12">
        <v>18</v>
      </c>
      <c r="F27" s="12">
        <v>17</v>
      </c>
      <c r="G27" s="12">
        <v>16</v>
      </c>
      <c r="H27" s="12">
        <v>1000</v>
      </c>
      <c r="K27">
        <f t="shared" si="5"/>
        <v>1</v>
      </c>
      <c r="L27">
        <f t="shared" si="0"/>
        <v>6</v>
      </c>
      <c r="M27">
        <f t="shared" si="1"/>
        <v>12</v>
      </c>
      <c r="N27">
        <f t="shared" si="2"/>
        <v>3</v>
      </c>
      <c r="O27">
        <f t="shared" si="3"/>
        <v>4</v>
      </c>
      <c r="P27">
        <f t="shared" si="4"/>
        <v>5</v>
      </c>
      <c r="Q27">
        <f t="shared" si="6"/>
        <v>1000</v>
      </c>
    </row>
    <row r="28" spans="1:17" ht="19.5" thickBot="1" x14ac:dyDescent="0.3">
      <c r="A28" s="7"/>
    </row>
    <row r="29" spans="1:17" ht="15.75" thickBot="1" x14ac:dyDescent="0.3">
      <c r="A29" s="11" t="s">
        <v>212</v>
      </c>
      <c r="B29" s="11" t="s">
        <v>55</v>
      </c>
      <c r="C29" s="11" t="s">
        <v>56</v>
      </c>
      <c r="D29" s="11" t="s">
        <v>57</v>
      </c>
      <c r="E29" s="11" t="s">
        <v>58</v>
      </c>
      <c r="F29" s="11" t="s">
        <v>59</v>
      </c>
      <c r="G29" s="11" t="s">
        <v>60</v>
      </c>
    </row>
    <row r="30" spans="1:17" ht="32.25" thickBot="1" x14ac:dyDescent="0.3">
      <c r="A30" s="11" t="s">
        <v>83</v>
      </c>
      <c r="B30" s="12" t="s">
        <v>84</v>
      </c>
      <c r="C30" s="12" t="s">
        <v>85</v>
      </c>
      <c r="D30" s="12" t="s">
        <v>86</v>
      </c>
      <c r="E30" s="12" t="s">
        <v>87</v>
      </c>
      <c r="F30" s="12" t="s">
        <v>88</v>
      </c>
      <c r="G30" s="12" t="s">
        <v>85</v>
      </c>
    </row>
    <row r="31" spans="1:17" ht="32.25" thickBot="1" x14ac:dyDescent="0.3">
      <c r="A31" s="11" t="s">
        <v>89</v>
      </c>
      <c r="B31" s="12" t="s">
        <v>90</v>
      </c>
      <c r="C31" s="12" t="s">
        <v>91</v>
      </c>
      <c r="D31" s="12" t="s">
        <v>92</v>
      </c>
      <c r="E31" s="12" t="s">
        <v>93</v>
      </c>
      <c r="F31" s="12" t="s">
        <v>94</v>
      </c>
      <c r="G31" s="12" t="s">
        <v>91</v>
      </c>
    </row>
    <row r="32" spans="1:17" ht="32.25" thickBot="1" x14ac:dyDescent="0.3">
      <c r="A32" s="11" t="s">
        <v>95</v>
      </c>
      <c r="B32" s="12" t="s">
        <v>96</v>
      </c>
      <c r="C32" s="12" t="s">
        <v>97</v>
      </c>
      <c r="D32" s="12" t="s">
        <v>98</v>
      </c>
      <c r="E32" s="12" t="s">
        <v>99</v>
      </c>
      <c r="F32" s="12" t="s">
        <v>100</v>
      </c>
      <c r="G32" s="12" t="s">
        <v>97</v>
      </c>
    </row>
    <row r="33" spans="1:7" ht="32.25" thickBot="1" x14ac:dyDescent="0.3">
      <c r="A33" s="11" t="s">
        <v>101</v>
      </c>
      <c r="B33" s="12" t="s">
        <v>102</v>
      </c>
      <c r="C33" s="12" t="s">
        <v>103</v>
      </c>
      <c r="D33" s="12" t="s">
        <v>104</v>
      </c>
      <c r="E33" s="12" t="s">
        <v>105</v>
      </c>
      <c r="F33" s="12" t="s">
        <v>106</v>
      </c>
      <c r="G33" s="12" t="s">
        <v>103</v>
      </c>
    </row>
    <row r="34" spans="1:7" ht="32.25" thickBot="1" x14ac:dyDescent="0.3">
      <c r="A34" s="11" t="s">
        <v>107</v>
      </c>
      <c r="B34" s="12" t="s">
        <v>108</v>
      </c>
      <c r="C34" s="12" t="s">
        <v>109</v>
      </c>
      <c r="D34" s="12" t="s">
        <v>110</v>
      </c>
      <c r="E34" s="12" t="s">
        <v>111</v>
      </c>
      <c r="F34" s="12" t="s">
        <v>112</v>
      </c>
      <c r="G34" s="12" t="s">
        <v>109</v>
      </c>
    </row>
    <row r="35" spans="1:7" ht="32.25" thickBot="1" x14ac:dyDescent="0.3">
      <c r="A35" s="11" t="s">
        <v>113</v>
      </c>
      <c r="B35" s="12" t="s">
        <v>114</v>
      </c>
      <c r="C35" s="12" t="s">
        <v>115</v>
      </c>
      <c r="D35" s="12" t="s">
        <v>116</v>
      </c>
      <c r="E35" s="12" t="s">
        <v>117</v>
      </c>
      <c r="F35" s="12" t="s">
        <v>118</v>
      </c>
      <c r="G35" s="12" t="s">
        <v>115</v>
      </c>
    </row>
    <row r="36" spans="1:7" ht="32.25" thickBot="1" x14ac:dyDescent="0.3">
      <c r="A36" s="11" t="s">
        <v>119</v>
      </c>
      <c r="B36" s="12" t="s">
        <v>120</v>
      </c>
      <c r="C36" s="12" t="s">
        <v>121</v>
      </c>
      <c r="D36" s="12" t="s">
        <v>122</v>
      </c>
      <c r="E36" s="12" t="s">
        <v>123</v>
      </c>
      <c r="F36" s="12" t="s">
        <v>124</v>
      </c>
      <c r="G36" s="12" t="s">
        <v>121</v>
      </c>
    </row>
    <row r="37" spans="1:7" ht="32.25" thickBot="1" x14ac:dyDescent="0.3">
      <c r="A37" s="11" t="s">
        <v>125</v>
      </c>
      <c r="B37" s="12" t="s">
        <v>126</v>
      </c>
      <c r="C37" s="12" t="s">
        <v>127</v>
      </c>
      <c r="D37" s="12" t="s">
        <v>128</v>
      </c>
      <c r="E37" s="12" t="s">
        <v>129</v>
      </c>
      <c r="F37" s="12" t="s">
        <v>130</v>
      </c>
      <c r="G37" s="12" t="s">
        <v>127</v>
      </c>
    </row>
    <row r="38" spans="1:7" ht="32.25" thickBot="1" x14ac:dyDescent="0.3">
      <c r="A38" s="11" t="s">
        <v>131</v>
      </c>
      <c r="B38" s="12" t="s">
        <v>132</v>
      </c>
      <c r="C38" s="12" t="s">
        <v>133</v>
      </c>
      <c r="D38" s="12" t="s">
        <v>134</v>
      </c>
      <c r="E38" s="12" t="s">
        <v>135</v>
      </c>
      <c r="F38" s="12" t="s">
        <v>136</v>
      </c>
      <c r="G38" s="12" t="s">
        <v>133</v>
      </c>
    </row>
    <row r="39" spans="1:7" ht="32.25" thickBot="1" x14ac:dyDescent="0.3">
      <c r="A39" s="11" t="s">
        <v>137</v>
      </c>
      <c r="B39" s="12" t="s">
        <v>138</v>
      </c>
      <c r="C39" s="12" t="s">
        <v>139</v>
      </c>
      <c r="D39" s="12" t="s">
        <v>140</v>
      </c>
      <c r="E39" s="12" t="s">
        <v>141</v>
      </c>
      <c r="F39" s="12" t="s">
        <v>142</v>
      </c>
      <c r="G39" s="12" t="s">
        <v>139</v>
      </c>
    </row>
    <row r="40" spans="1:7" ht="32.25" thickBot="1" x14ac:dyDescent="0.3">
      <c r="A40" s="11" t="s">
        <v>143</v>
      </c>
      <c r="B40" s="12" t="s">
        <v>144</v>
      </c>
      <c r="C40" s="12" t="s">
        <v>145</v>
      </c>
      <c r="D40" s="12" t="s">
        <v>146</v>
      </c>
      <c r="E40" s="12" t="s">
        <v>147</v>
      </c>
      <c r="F40" s="12" t="s">
        <v>148</v>
      </c>
      <c r="G40" s="12" t="s">
        <v>145</v>
      </c>
    </row>
    <row r="41" spans="1:7" ht="32.25" thickBot="1" x14ac:dyDescent="0.3">
      <c r="A41" s="11" t="s">
        <v>149</v>
      </c>
      <c r="B41" s="12" t="s">
        <v>150</v>
      </c>
      <c r="C41" s="12" t="s">
        <v>151</v>
      </c>
      <c r="D41" s="12" t="s">
        <v>152</v>
      </c>
      <c r="E41" s="12" t="s">
        <v>153</v>
      </c>
      <c r="F41" s="12" t="s">
        <v>154</v>
      </c>
      <c r="G41" s="12" t="s">
        <v>151</v>
      </c>
    </row>
    <row r="42" spans="1:7" ht="32.25" thickBot="1" x14ac:dyDescent="0.3">
      <c r="A42" s="11" t="s">
        <v>155</v>
      </c>
      <c r="B42" s="12" t="s">
        <v>156</v>
      </c>
      <c r="C42" s="12" t="s">
        <v>156</v>
      </c>
      <c r="D42" s="12" t="s">
        <v>157</v>
      </c>
      <c r="E42" s="12" t="s">
        <v>158</v>
      </c>
      <c r="F42" s="12" t="s">
        <v>159</v>
      </c>
      <c r="G42" s="12" t="s">
        <v>156</v>
      </c>
    </row>
    <row r="43" spans="1:7" ht="32.25" thickBot="1" x14ac:dyDescent="0.3">
      <c r="A43" s="11" t="s">
        <v>160</v>
      </c>
      <c r="B43" s="12" t="s">
        <v>161</v>
      </c>
      <c r="C43" s="12" t="s">
        <v>161</v>
      </c>
      <c r="D43" s="12" t="s">
        <v>162</v>
      </c>
      <c r="E43" s="12" t="s">
        <v>163</v>
      </c>
      <c r="F43" s="12" t="s">
        <v>164</v>
      </c>
      <c r="G43" s="12" t="s">
        <v>161</v>
      </c>
    </row>
    <row r="44" spans="1:7" ht="32.25" thickBot="1" x14ac:dyDescent="0.3">
      <c r="A44" s="11" t="s">
        <v>165</v>
      </c>
      <c r="B44" s="12" t="s">
        <v>166</v>
      </c>
      <c r="C44" s="12" t="s">
        <v>166</v>
      </c>
      <c r="D44" s="12" t="s">
        <v>167</v>
      </c>
      <c r="E44" s="12" t="s">
        <v>168</v>
      </c>
      <c r="F44" s="12" t="s">
        <v>169</v>
      </c>
      <c r="G44" s="12" t="s">
        <v>166</v>
      </c>
    </row>
    <row r="45" spans="1:7" ht="32.25" thickBot="1" x14ac:dyDescent="0.3">
      <c r="A45" s="11" t="s">
        <v>170</v>
      </c>
      <c r="B45" s="12" t="s">
        <v>171</v>
      </c>
      <c r="C45" s="12" t="s">
        <v>171</v>
      </c>
      <c r="D45" s="12" t="s">
        <v>172</v>
      </c>
      <c r="E45" s="12" t="s">
        <v>173</v>
      </c>
      <c r="F45" s="12" t="s">
        <v>174</v>
      </c>
      <c r="G45" s="12" t="s">
        <v>171</v>
      </c>
    </row>
    <row r="46" spans="1:7" ht="32.25" thickBot="1" x14ac:dyDescent="0.3">
      <c r="A46" s="11" t="s">
        <v>175</v>
      </c>
      <c r="B46" s="12" t="s">
        <v>176</v>
      </c>
      <c r="C46" s="12" t="s">
        <v>176</v>
      </c>
      <c r="D46" s="12" t="s">
        <v>177</v>
      </c>
      <c r="E46" s="12" t="s">
        <v>178</v>
      </c>
      <c r="F46" s="12" t="s">
        <v>179</v>
      </c>
      <c r="G46" s="12" t="s">
        <v>176</v>
      </c>
    </row>
    <row r="47" spans="1:7" ht="32.25" thickBot="1" x14ac:dyDescent="0.3">
      <c r="A47" s="11" t="s">
        <v>180</v>
      </c>
      <c r="B47" s="12" t="s">
        <v>181</v>
      </c>
      <c r="C47" s="12" t="s">
        <v>181</v>
      </c>
      <c r="D47" s="12" t="s">
        <v>182</v>
      </c>
      <c r="E47" s="12" t="s">
        <v>183</v>
      </c>
      <c r="F47" s="12" t="s">
        <v>184</v>
      </c>
      <c r="G47" s="12" t="s">
        <v>181</v>
      </c>
    </row>
    <row r="48" spans="1:7" ht="32.25" thickBot="1" x14ac:dyDescent="0.3">
      <c r="A48" s="11" t="s">
        <v>185</v>
      </c>
      <c r="B48" s="12" t="s">
        <v>186</v>
      </c>
      <c r="C48" s="12" t="s">
        <v>186</v>
      </c>
      <c r="D48" s="12" t="s">
        <v>187</v>
      </c>
      <c r="E48" s="12" t="s">
        <v>188</v>
      </c>
      <c r="F48" s="12" t="s">
        <v>186</v>
      </c>
      <c r="G48" s="12" t="s">
        <v>186</v>
      </c>
    </row>
    <row r="49" spans="1:7" ht="32.25" thickBot="1" x14ac:dyDescent="0.3">
      <c r="A49" s="11" t="s">
        <v>189</v>
      </c>
      <c r="B49" s="12" t="s">
        <v>190</v>
      </c>
      <c r="C49" s="12" t="s">
        <v>190</v>
      </c>
      <c r="D49" s="12" t="s">
        <v>191</v>
      </c>
      <c r="E49" s="12" t="s">
        <v>192</v>
      </c>
      <c r="F49" s="12" t="s">
        <v>190</v>
      </c>
      <c r="G49" s="12" t="s">
        <v>190</v>
      </c>
    </row>
    <row r="50" spans="1:7" ht="19.5" thickBot="1" x14ac:dyDescent="0.3">
      <c r="A50" s="7"/>
    </row>
    <row r="51" spans="1:7" ht="15.75" thickBot="1" x14ac:dyDescent="0.3">
      <c r="A51" s="11" t="s">
        <v>212</v>
      </c>
      <c r="B51" s="11" t="str">
        <f>B7</f>
        <v>abs(sum)</v>
      </c>
      <c r="C51" s="11" t="str">
        <f t="shared" ref="C51:G51" si="7">C7</f>
        <v>correlation</v>
      </c>
      <c r="D51" s="11" t="str">
        <f t="shared" si="7"/>
        <v>direction</v>
      </c>
      <c r="E51" s="11" t="str">
        <f t="shared" si="7"/>
        <v>error^2</v>
      </c>
      <c r="F51" s="11" t="str">
        <f t="shared" si="7"/>
        <v>sum(abs(error))</v>
      </c>
      <c r="G51" s="11" t="str">
        <f t="shared" si="7"/>
        <v>std.dev.</v>
      </c>
    </row>
    <row r="52" spans="1:7" ht="15.75" thickBot="1" x14ac:dyDescent="0.3">
      <c r="A52" s="11" t="s">
        <v>83</v>
      </c>
      <c r="B52" s="12">
        <v>38.6</v>
      </c>
      <c r="C52" s="12">
        <v>19</v>
      </c>
      <c r="D52" s="12">
        <v>481.2</v>
      </c>
      <c r="E52" s="12">
        <v>497.8</v>
      </c>
      <c r="F52" s="12">
        <v>21</v>
      </c>
      <c r="G52" s="12">
        <v>19</v>
      </c>
    </row>
    <row r="53" spans="1:7" ht="15.75" thickBot="1" x14ac:dyDescent="0.3">
      <c r="A53" s="11" t="s">
        <v>89</v>
      </c>
      <c r="B53" s="12">
        <v>37.6</v>
      </c>
      <c r="C53" s="12">
        <v>18</v>
      </c>
      <c r="D53" s="12">
        <v>473.7</v>
      </c>
      <c r="E53" s="12">
        <v>496.8</v>
      </c>
      <c r="F53" s="12">
        <v>20</v>
      </c>
      <c r="G53" s="12">
        <v>18</v>
      </c>
    </row>
    <row r="54" spans="1:7" ht="15.75" thickBot="1" x14ac:dyDescent="0.3">
      <c r="A54" s="11" t="s">
        <v>95</v>
      </c>
      <c r="B54" s="12">
        <v>36.6</v>
      </c>
      <c r="C54" s="12">
        <v>17</v>
      </c>
      <c r="D54" s="12">
        <v>472.7</v>
      </c>
      <c r="E54" s="12">
        <v>495.8</v>
      </c>
      <c r="F54" s="12">
        <v>19</v>
      </c>
      <c r="G54" s="12">
        <v>17</v>
      </c>
    </row>
    <row r="55" spans="1:7" ht="15.75" thickBot="1" x14ac:dyDescent="0.3">
      <c r="A55" s="11" t="s">
        <v>101</v>
      </c>
      <c r="B55" s="12">
        <v>23</v>
      </c>
      <c r="C55" s="12">
        <v>16</v>
      </c>
      <c r="D55" s="12">
        <v>471.7</v>
      </c>
      <c r="E55" s="12">
        <v>494.8</v>
      </c>
      <c r="F55" s="12">
        <v>18</v>
      </c>
      <c r="G55" s="12">
        <v>16</v>
      </c>
    </row>
    <row r="56" spans="1:7" ht="15.75" thickBot="1" x14ac:dyDescent="0.3">
      <c r="A56" s="11" t="s">
        <v>107</v>
      </c>
      <c r="B56" s="12">
        <v>22</v>
      </c>
      <c r="C56" s="12">
        <v>15</v>
      </c>
      <c r="D56" s="12">
        <v>470.7</v>
      </c>
      <c r="E56" s="12">
        <v>493.8</v>
      </c>
      <c r="F56" s="12">
        <v>17</v>
      </c>
      <c r="G56" s="12">
        <v>15</v>
      </c>
    </row>
    <row r="57" spans="1:7" ht="15.75" thickBot="1" x14ac:dyDescent="0.3">
      <c r="A57" s="11" t="s">
        <v>113</v>
      </c>
      <c r="B57" s="12">
        <v>21</v>
      </c>
      <c r="C57" s="12">
        <v>14</v>
      </c>
      <c r="D57" s="12">
        <v>469.7</v>
      </c>
      <c r="E57" s="12">
        <v>492.8</v>
      </c>
      <c r="F57" s="12">
        <v>16</v>
      </c>
      <c r="G57" s="12">
        <v>14</v>
      </c>
    </row>
    <row r="58" spans="1:7" ht="15.75" thickBot="1" x14ac:dyDescent="0.3">
      <c r="A58" s="11" t="s">
        <v>119</v>
      </c>
      <c r="B58" s="12">
        <v>20</v>
      </c>
      <c r="C58" s="12">
        <v>13</v>
      </c>
      <c r="D58" s="12">
        <v>468.7</v>
      </c>
      <c r="E58" s="12">
        <v>491.8</v>
      </c>
      <c r="F58" s="12">
        <v>15</v>
      </c>
      <c r="G58" s="12">
        <v>13</v>
      </c>
    </row>
    <row r="59" spans="1:7" ht="15.75" thickBot="1" x14ac:dyDescent="0.3">
      <c r="A59" s="11" t="s">
        <v>125</v>
      </c>
      <c r="B59" s="12">
        <v>16</v>
      </c>
      <c r="C59" s="12">
        <v>12</v>
      </c>
      <c r="D59" s="12">
        <v>467.7</v>
      </c>
      <c r="E59" s="12">
        <v>490.8</v>
      </c>
      <c r="F59" s="12">
        <v>14</v>
      </c>
      <c r="G59" s="12">
        <v>12</v>
      </c>
    </row>
    <row r="60" spans="1:7" ht="15.75" thickBot="1" x14ac:dyDescent="0.3">
      <c r="A60" s="11" t="s">
        <v>131</v>
      </c>
      <c r="B60" s="12">
        <v>15</v>
      </c>
      <c r="C60" s="12">
        <v>11</v>
      </c>
      <c r="D60" s="12">
        <v>466.7</v>
      </c>
      <c r="E60" s="12">
        <v>489.8</v>
      </c>
      <c r="F60" s="12">
        <v>13</v>
      </c>
      <c r="G60" s="12">
        <v>11</v>
      </c>
    </row>
    <row r="61" spans="1:7" ht="15.75" thickBot="1" x14ac:dyDescent="0.3">
      <c r="A61" s="11" t="s">
        <v>137</v>
      </c>
      <c r="B61" s="12">
        <v>14</v>
      </c>
      <c r="C61" s="12">
        <v>10</v>
      </c>
      <c r="D61" s="12">
        <v>465.7</v>
      </c>
      <c r="E61" s="12">
        <v>488.8</v>
      </c>
      <c r="F61" s="12">
        <v>12</v>
      </c>
      <c r="G61" s="12">
        <v>10</v>
      </c>
    </row>
    <row r="62" spans="1:7" ht="15.75" thickBot="1" x14ac:dyDescent="0.3">
      <c r="A62" s="11" t="s">
        <v>143</v>
      </c>
      <c r="B62" s="12">
        <v>13</v>
      </c>
      <c r="C62" s="12">
        <v>9</v>
      </c>
      <c r="D62" s="12">
        <v>464.7</v>
      </c>
      <c r="E62" s="12">
        <v>487.8</v>
      </c>
      <c r="F62" s="12">
        <v>11</v>
      </c>
      <c r="G62" s="12">
        <v>9</v>
      </c>
    </row>
    <row r="63" spans="1:7" ht="15.75" thickBot="1" x14ac:dyDescent="0.3">
      <c r="A63" s="11" t="s">
        <v>149</v>
      </c>
      <c r="B63" s="12">
        <v>12</v>
      </c>
      <c r="C63" s="12">
        <v>8</v>
      </c>
      <c r="D63" s="12">
        <v>463.7</v>
      </c>
      <c r="E63" s="12">
        <v>486.8</v>
      </c>
      <c r="F63" s="12">
        <v>10</v>
      </c>
      <c r="G63" s="12">
        <v>8</v>
      </c>
    </row>
    <row r="64" spans="1:7" ht="15.75" thickBot="1" x14ac:dyDescent="0.3">
      <c r="A64" s="11" t="s">
        <v>155</v>
      </c>
      <c r="B64" s="12">
        <v>7</v>
      </c>
      <c r="C64" s="12">
        <v>7</v>
      </c>
      <c r="D64" s="12">
        <v>462.7</v>
      </c>
      <c r="E64" s="12">
        <v>485.8</v>
      </c>
      <c r="F64" s="12">
        <v>9</v>
      </c>
      <c r="G64" s="12">
        <v>7</v>
      </c>
    </row>
    <row r="65" spans="1:24" ht="15.75" thickBot="1" x14ac:dyDescent="0.3">
      <c r="A65" s="11" t="s">
        <v>160</v>
      </c>
      <c r="B65" s="12">
        <v>6</v>
      </c>
      <c r="C65" s="12">
        <v>6</v>
      </c>
      <c r="D65" s="12">
        <v>461.7</v>
      </c>
      <c r="E65" s="12">
        <v>484.8</v>
      </c>
      <c r="F65" s="12">
        <v>8</v>
      </c>
      <c r="G65" s="12">
        <v>6</v>
      </c>
    </row>
    <row r="66" spans="1:24" ht="15.75" thickBot="1" x14ac:dyDescent="0.3">
      <c r="A66" s="11" t="s">
        <v>165</v>
      </c>
      <c r="B66" s="12">
        <v>5</v>
      </c>
      <c r="C66" s="12">
        <v>5</v>
      </c>
      <c r="D66" s="12">
        <v>460.7</v>
      </c>
      <c r="E66" s="12">
        <v>483.7</v>
      </c>
      <c r="F66" s="12">
        <v>7</v>
      </c>
      <c r="G66" s="12">
        <v>5</v>
      </c>
    </row>
    <row r="67" spans="1:24" ht="15.75" thickBot="1" x14ac:dyDescent="0.3">
      <c r="A67" s="11" t="s">
        <v>170</v>
      </c>
      <c r="B67" s="12">
        <v>4</v>
      </c>
      <c r="C67" s="12">
        <v>4</v>
      </c>
      <c r="D67" s="12">
        <v>459.7</v>
      </c>
      <c r="E67" s="12">
        <v>482.7</v>
      </c>
      <c r="F67" s="12">
        <v>6</v>
      </c>
      <c r="G67" s="12">
        <v>4</v>
      </c>
    </row>
    <row r="68" spans="1:24" ht="15.75" thickBot="1" x14ac:dyDescent="0.3">
      <c r="A68" s="11" t="s">
        <v>175</v>
      </c>
      <c r="B68" s="12">
        <v>3</v>
      </c>
      <c r="C68" s="12">
        <v>3</v>
      </c>
      <c r="D68" s="12">
        <v>458.7</v>
      </c>
      <c r="E68" s="12">
        <v>481.7</v>
      </c>
      <c r="F68" s="12">
        <v>5</v>
      </c>
      <c r="G68" s="12">
        <v>3</v>
      </c>
    </row>
    <row r="69" spans="1:24" ht="15.75" thickBot="1" x14ac:dyDescent="0.3">
      <c r="A69" s="11" t="s">
        <v>180</v>
      </c>
      <c r="B69" s="12">
        <v>2</v>
      </c>
      <c r="C69" s="12">
        <v>2</v>
      </c>
      <c r="D69" s="12">
        <v>450.2</v>
      </c>
      <c r="E69" s="12">
        <v>480.7</v>
      </c>
      <c r="F69" s="12">
        <v>4</v>
      </c>
      <c r="G69" s="12">
        <v>2</v>
      </c>
    </row>
    <row r="70" spans="1:24" ht="15.75" thickBot="1" x14ac:dyDescent="0.3">
      <c r="A70" s="11" t="s">
        <v>185</v>
      </c>
      <c r="B70" s="12">
        <v>1</v>
      </c>
      <c r="C70" s="12">
        <v>1</v>
      </c>
      <c r="D70" s="12">
        <v>449.2</v>
      </c>
      <c r="E70" s="12">
        <v>479.7</v>
      </c>
      <c r="F70" s="12">
        <v>1</v>
      </c>
      <c r="G70" s="12">
        <v>1</v>
      </c>
    </row>
    <row r="71" spans="1:24" ht="15.75" thickBot="1" x14ac:dyDescent="0.3">
      <c r="A71" s="11" t="s">
        <v>189</v>
      </c>
      <c r="B71" s="12">
        <v>0</v>
      </c>
      <c r="C71" s="12">
        <v>0</v>
      </c>
      <c r="D71" s="12">
        <v>448.2</v>
      </c>
      <c r="E71" s="12">
        <v>478.7</v>
      </c>
      <c r="F71" s="12">
        <v>0</v>
      </c>
      <c r="G71" s="12">
        <v>0</v>
      </c>
    </row>
    <row r="72" spans="1:24" ht="19.5" thickBot="1" x14ac:dyDescent="0.3">
      <c r="A72" s="7"/>
    </row>
    <row r="73" spans="1:24" ht="21.75" thickBot="1" x14ac:dyDescent="0.3">
      <c r="A73" s="11" t="s">
        <v>194</v>
      </c>
      <c r="B73" s="11" t="str">
        <f>B7</f>
        <v>abs(sum)</v>
      </c>
      <c r="C73" s="11" t="str">
        <f t="shared" ref="C73:G73" si="8">C7</f>
        <v>correlation</v>
      </c>
      <c r="D73" s="11" t="str">
        <f t="shared" si="8"/>
        <v>direction</v>
      </c>
      <c r="E73" s="11" t="str">
        <f t="shared" si="8"/>
        <v>error^2</v>
      </c>
      <c r="F73" s="11" t="str">
        <f t="shared" si="8"/>
        <v>sum(abs(error))</v>
      </c>
      <c r="G73" s="11" t="str">
        <f t="shared" si="8"/>
        <v>std.dev.</v>
      </c>
      <c r="H73" s="11" t="s">
        <v>216</v>
      </c>
      <c r="I73" s="11" t="s">
        <v>20</v>
      </c>
      <c r="J73" s="11" t="s">
        <v>197</v>
      </c>
      <c r="K73" s="11" t="s">
        <v>217</v>
      </c>
      <c r="L73" s="19" t="s">
        <v>306</v>
      </c>
      <c r="N73" t="str">
        <f>H73</f>
        <v>estimation for fitting</v>
      </c>
      <c r="O73" t="s">
        <v>4</v>
      </c>
      <c r="R73" t="s">
        <v>4</v>
      </c>
      <c r="S73" t="s">
        <v>218</v>
      </c>
      <c r="U73" t="s">
        <v>221</v>
      </c>
      <c r="V73" t="s">
        <v>218</v>
      </c>
      <c r="W73" t="s">
        <v>222</v>
      </c>
      <c r="X73" t="s">
        <v>223</v>
      </c>
    </row>
    <row r="74" spans="1:24" ht="15.75" thickBot="1" x14ac:dyDescent="0.3">
      <c r="A74" s="11" t="str">
        <f>OAM!I3</f>
        <v>M/P_1</v>
      </c>
      <c r="B74" s="12">
        <v>7</v>
      </c>
      <c r="C74" s="12">
        <v>12</v>
      </c>
      <c r="D74" s="12">
        <v>464.7</v>
      </c>
      <c r="E74" s="12">
        <v>484.8</v>
      </c>
      <c r="F74" s="12">
        <v>9</v>
      </c>
      <c r="G74" s="12">
        <v>7</v>
      </c>
      <c r="H74" s="12">
        <v>984.5</v>
      </c>
      <c r="I74" s="12">
        <v>1000</v>
      </c>
      <c r="J74" s="12">
        <v>15.5</v>
      </c>
      <c r="K74" s="12">
        <v>1.55</v>
      </c>
      <c r="L74" t="str">
        <f>IF(J74*J182&lt;=0,"valid","invalid")</f>
        <v>valid</v>
      </c>
      <c r="N74">
        <f t="shared" ref="N74:N93" si="9">H74</f>
        <v>984.5</v>
      </c>
      <c r="O74" t="s">
        <v>18</v>
      </c>
      <c r="R74" t="s">
        <v>18</v>
      </c>
      <c r="S74">
        <f>SUMIF(O74:O93,"regression",N74:N93)</f>
        <v>10167.700000000001</v>
      </c>
      <c r="U74" t="str">
        <f>A74</f>
        <v>M/P_1</v>
      </c>
      <c r="V74">
        <f>AVERAGE(H74:H75)</f>
        <v>988.5</v>
      </c>
      <c r="W74">
        <f>RANK(V74,V$74:V$92,0)</f>
        <v>8</v>
      </c>
    </row>
    <row r="75" spans="1:24" ht="15.75" thickBot="1" x14ac:dyDescent="0.3">
      <c r="A75" s="11" t="str">
        <f>OAM!I4</f>
        <v>M/P_1*</v>
      </c>
      <c r="B75" s="12">
        <v>4</v>
      </c>
      <c r="C75" s="12">
        <v>6</v>
      </c>
      <c r="D75" s="12">
        <v>470.7</v>
      </c>
      <c r="E75" s="12">
        <v>485.8</v>
      </c>
      <c r="F75" s="12">
        <v>17</v>
      </c>
      <c r="G75" s="12">
        <v>9</v>
      </c>
      <c r="H75" s="12">
        <v>992.5</v>
      </c>
      <c r="I75" s="12">
        <v>1000</v>
      </c>
      <c r="J75" s="12">
        <v>7.5</v>
      </c>
      <c r="K75" s="12">
        <v>0.75</v>
      </c>
      <c r="L75" t="str">
        <f t="shared" ref="L75:L93" si="10">IF(J75*J183&lt;=0,"valid","invalid")</f>
        <v>valid</v>
      </c>
      <c r="N75">
        <f t="shared" si="9"/>
        <v>992.5</v>
      </c>
      <c r="O75" t="s">
        <v>19</v>
      </c>
      <c r="R75" t="s">
        <v>19</v>
      </c>
      <c r="S75">
        <f>SUMIF(O74:O93,"other",N74:N93)</f>
        <v>9832.2000000000007</v>
      </c>
    </row>
    <row r="76" spans="1:24" ht="15.75" thickBot="1" x14ac:dyDescent="0.3">
      <c r="A76" s="11" t="str">
        <f>OAM!I5</f>
        <v>M/P_10</v>
      </c>
      <c r="B76" s="12">
        <v>2</v>
      </c>
      <c r="C76" s="12">
        <v>7</v>
      </c>
      <c r="D76" s="12">
        <v>464.7</v>
      </c>
      <c r="E76" s="12">
        <v>487.8</v>
      </c>
      <c r="F76" s="12">
        <v>6</v>
      </c>
      <c r="G76" s="12">
        <v>13</v>
      </c>
      <c r="H76" s="12">
        <v>980.5</v>
      </c>
      <c r="I76" s="12">
        <v>1000</v>
      </c>
      <c r="J76" s="12">
        <v>19.5</v>
      </c>
      <c r="K76" s="12">
        <v>1.95</v>
      </c>
      <c r="L76" t="str">
        <f t="shared" si="10"/>
        <v>valid</v>
      </c>
      <c r="N76">
        <f t="shared" si="9"/>
        <v>980.5</v>
      </c>
      <c r="O76" t="s">
        <v>18</v>
      </c>
      <c r="R76" t="s">
        <v>219</v>
      </c>
      <c r="S76">
        <f>SUM(N74:N93)</f>
        <v>19999.900000000001</v>
      </c>
      <c r="U76" t="str">
        <f t="shared" ref="U76" si="11">A76</f>
        <v>M/P_10</v>
      </c>
      <c r="V76">
        <f t="shared" ref="V76" si="12">AVERAGE(H76:H77)</f>
        <v>972.75</v>
      </c>
      <c r="W76">
        <f t="shared" ref="W76" si="13">RANK(V76,V$74:V$92,0)</f>
        <v>10</v>
      </c>
      <c r="X76" t="s">
        <v>224</v>
      </c>
    </row>
    <row r="77" spans="1:24" ht="15.75" thickBot="1" x14ac:dyDescent="0.3">
      <c r="A77" s="11" t="str">
        <f>OAM!I6</f>
        <v>M/P_10*</v>
      </c>
      <c r="B77" s="12">
        <v>12</v>
      </c>
      <c r="C77" s="12">
        <v>4</v>
      </c>
      <c r="D77" s="12">
        <v>448.2</v>
      </c>
      <c r="E77" s="12">
        <v>483.7</v>
      </c>
      <c r="F77" s="12">
        <v>12</v>
      </c>
      <c r="G77" s="12">
        <v>5</v>
      </c>
      <c r="H77" s="12">
        <v>965</v>
      </c>
      <c r="I77" s="12">
        <v>1000</v>
      </c>
      <c r="J77" s="12">
        <v>35</v>
      </c>
      <c r="K77" s="12">
        <v>3.5</v>
      </c>
      <c r="L77" t="str">
        <f t="shared" si="10"/>
        <v>valid</v>
      </c>
      <c r="N77">
        <f t="shared" si="9"/>
        <v>965</v>
      </c>
      <c r="O77" t="s">
        <v>19</v>
      </c>
      <c r="R77" t="s">
        <v>220</v>
      </c>
      <c r="S77">
        <f>SUM(S74:S75)</f>
        <v>19999.900000000001</v>
      </c>
    </row>
    <row r="78" spans="1:24" ht="15.75" thickBot="1" x14ac:dyDescent="0.3">
      <c r="A78" s="11" t="str">
        <f>OAM!I7</f>
        <v>M/P_2</v>
      </c>
      <c r="B78" s="12">
        <v>23</v>
      </c>
      <c r="C78" s="12">
        <v>16</v>
      </c>
      <c r="D78" s="12">
        <v>470.7</v>
      </c>
      <c r="E78" s="12">
        <v>496.8</v>
      </c>
      <c r="F78" s="12">
        <v>20</v>
      </c>
      <c r="G78" s="12">
        <v>16</v>
      </c>
      <c r="H78" s="12">
        <v>1042.5999999999999</v>
      </c>
      <c r="I78" s="12">
        <v>1000</v>
      </c>
      <c r="J78" s="12">
        <v>-42.6</v>
      </c>
      <c r="K78" s="12">
        <v>-4.26</v>
      </c>
      <c r="L78" t="str">
        <f t="shared" si="10"/>
        <v>valid</v>
      </c>
      <c r="N78">
        <f t="shared" si="9"/>
        <v>1042.5999999999999</v>
      </c>
      <c r="O78" t="s">
        <v>18</v>
      </c>
      <c r="U78" t="str">
        <f t="shared" ref="U78" si="14">A78</f>
        <v>M/P_2</v>
      </c>
      <c r="V78">
        <f t="shared" ref="V78" si="15">AVERAGE(H78:H79)</f>
        <v>1025.5999999999999</v>
      </c>
      <c r="W78">
        <f t="shared" ref="W78" si="16">RANK(V78,V$74:V$92,0)</f>
        <v>2</v>
      </c>
    </row>
    <row r="79" spans="1:24" ht="15.75" thickBot="1" x14ac:dyDescent="0.3">
      <c r="A79" s="11" t="str">
        <f>OAM!I8</f>
        <v>M/P_2*</v>
      </c>
      <c r="B79" s="12">
        <v>21</v>
      </c>
      <c r="C79" s="12">
        <v>13</v>
      </c>
      <c r="D79" s="12">
        <v>472.7</v>
      </c>
      <c r="E79" s="12">
        <v>486.8</v>
      </c>
      <c r="F79" s="12">
        <v>9</v>
      </c>
      <c r="G79" s="12">
        <v>6</v>
      </c>
      <c r="H79" s="12">
        <v>1008.6</v>
      </c>
      <c r="I79" s="12">
        <v>1000</v>
      </c>
      <c r="J79" s="12">
        <v>-8.6</v>
      </c>
      <c r="K79" s="12">
        <v>-0.86</v>
      </c>
      <c r="L79" t="str">
        <f t="shared" si="10"/>
        <v>valid</v>
      </c>
      <c r="N79">
        <f t="shared" si="9"/>
        <v>1008.6</v>
      </c>
      <c r="O79" t="s">
        <v>19</v>
      </c>
    </row>
    <row r="80" spans="1:24" ht="15.75" thickBot="1" x14ac:dyDescent="0.3">
      <c r="A80" s="11" t="str">
        <f>OAM!I9</f>
        <v>M/P_3</v>
      </c>
      <c r="B80" s="12">
        <v>15</v>
      </c>
      <c r="C80" s="12">
        <v>11</v>
      </c>
      <c r="D80" s="12">
        <v>470.7</v>
      </c>
      <c r="E80" s="12">
        <v>491.8</v>
      </c>
      <c r="F80" s="12">
        <v>15</v>
      </c>
      <c r="G80" s="12">
        <v>12</v>
      </c>
      <c r="H80" s="12">
        <v>1015.6</v>
      </c>
      <c r="I80" s="12">
        <v>1000</v>
      </c>
      <c r="J80" s="12">
        <v>-15.6</v>
      </c>
      <c r="K80" s="12">
        <v>-1.56</v>
      </c>
      <c r="L80" t="str">
        <f t="shared" si="10"/>
        <v>valid</v>
      </c>
      <c r="N80">
        <f t="shared" si="9"/>
        <v>1015.6</v>
      </c>
      <c r="O80" t="s">
        <v>18</v>
      </c>
      <c r="U80" t="str">
        <f t="shared" ref="U80" si="17">A80</f>
        <v>M/P_3</v>
      </c>
      <c r="V80">
        <f t="shared" ref="V80" si="18">AVERAGE(H80:H81)</f>
        <v>990.55</v>
      </c>
      <c r="W80">
        <f t="shared" ref="W80" si="19">RANK(V80,V$74:V$92,0)</f>
        <v>7</v>
      </c>
    </row>
    <row r="81" spans="1:24" ht="15.75" thickBot="1" x14ac:dyDescent="0.3">
      <c r="A81" s="11" t="str">
        <f>OAM!I10</f>
        <v>M/P_3*</v>
      </c>
      <c r="B81" s="12">
        <v>14</v>
      </c>
      <c r="C81" s="12">
        <v>2</v>
      </c>
      <c r="D81" s="12">
        <v>464.7</v>
      </c>
      <c r="E81" s="12">
        <v>481.7</v>
      </c>
      <c r="F81" s="12">
        <v>1</v>
      </c>
      <c r="G81" s="12">
        <v>2</v>
      </c>
      <c r="H81" s="12">
        <v>965.5</v>
      </c>
      <c r="I81" s="12">
        <v>1000</v>
      </c>
      <c r="J81" s="12">
        <v>34.5</v>
      </c>
      <c r="K81" s="12">
        <v>3.45</v>
      </c>
      <c r="L81" t="str">
        <f t="shared" si="10"/>
        <v>valid</v>
      </c>
      <c r="N81">
        <f t="shared" si="9"/>
        <v>965.5</v>
      </c>
      <c r="O81" t="s">
        <v>19</v>
      </c>
    </row>
    <row r="82" spans="1:24" ht="15.75" thickBot="1" x14ac:dyDescent="0.3">
      <c r="A82" s="11" t="str">
        <f>OAM!I11</f>
        <v>M/P_4</v>
      </c>
      <c r="B82" s="12">
        <v>16</v>
      </c>
      <c r="C82" s="12">
        <v>19</v>
      </c>
      <c r="D82" s="12">
        <v>472.7</v>
      </c>
      <c r="E82" s="12">
        <v>497.8</v>
      </c>
      <c r="F82" s="12">
        <v>21</v>
      </c>
      <c r="G82" s="12">
        <v>19</v>
      </c>
      <c r="H82" s="12">
        <v>1045.5999999999999</v>
      </c>
      <c r="I82" s="12">
        <v>1000</v>
      </c>
      <c r="J82" s="12">
        <v>-45.6</v>
      </c>
      <c r="K82" s="12">
        <v>-4.5599999999999996</v>
      </c>
      <c r="L82" t="str">
        <f t="shared" si="10"/>
        <v>valid</v>
      </c>
      <c r="N82">
        <f t="shared" si="9"/>
        <v>1045.5999999999999</v>
      </c>
      <c r="O82" t="s">
        <v>18</v>
      </c>
      <c r="U82" t="str">
        <f t="shared" ref="U82" si="20">A82</f>
        <v>M/P_4</v>
      </c>
      <c r="V82">
        <f t="shared" ref="V82" si="21">AVERAGE(H82:H83)</f>
        <v>1038.5999999999999</v>
      </c>
      <c r="W82">
        <f t="shared" ref="W82" si="22">RANK(V82,V$74:V$92,0)</f>
        <v>1</v>
      </c>
      <c r="X82" t="s">
        <v>225</v>
      </c>
    </row>
    <row r="83" spans="1:24" ht="15.75" thickBot="1" x14ac:dyDescent="0.3">
      <c r="A83" s="11" t="str">
        <f>OAM!I12</f>
        <v>M/P_4*</v>
      </c>
      <c r="B83" s="12">
        <v>22</v>
      </c>
      <c r="C83" s="12">
        <v>15</v>
      </c>
      <c r="D83" s="12">
        <v>466.7</v>
      </c>
      <c r="E83" s="12">
        <v>494.8</v>
      </c>
      <c r="F83" s="12">
        <v>18</v>
      </c>
      <c r="G83" s="12">
        <v>15</v>
      </c>
      <c r="H83" s="12">
        <v>1031.5999999999999</v>
      </c>
      <c r="I83" s="12">
        <v>1000</v>
      </c>
      <c r="J83" s="12">
        <v>-31.6</v>
      </c>
      <c r="K83" s="12">
        <v>-3.16</v>
      </c>
      <c r="L83" t="str">
        <f t="shared" si="10"/>
        <v>valid</v>
      </c>
      <c r="N83">
        <f t="shared" si="9"/>
        <v>1031.5999999999999</v>
      </c>
      <c r="O83" t="s">
        <v>19</v>
      </c>
    </row>
    <row r="84" spans="1:24" ht="15.75" thickBot="1" x14ac:dyDescent="0.3">
      <c r="A84" s="11" t="str">
        <f>OAM!I13</f>
        <v>M/P_5</v>
      </c>
      <c r="B84" s="12">
        <v>37.6</v>
      </c>
      <c r="C84" s="12">
        <v>3</v>
      </c>
      <c r="D84" s="12">
        <v>458.7</v>
      </c>
      <c r="E84" s="12">
        <v>482.7</v>
      </c>
      <c r="F84" s="12">
        <v>11</v>
      </c>
      <c r="G84" s="12">
        <v>3</v>
      </c>
      <c r="H84" s="12">
        <v>996</v>
      </c>
      <c r="I84" s="12">
        <v>1000</v>
      </c>
      <c r="J84" s="12">
        <v>4</v>
      </c>
      <c r="K84" s="12">
        <v>0.4</v>
      </c>
      <c r="L84" t="str">
        <f t="shared" si="10"/>
        <v>valid</v>
      </c>
      <c r="N84">
        <f t="shared" si="9"/>
        <v>996</v>
      </c>
      <c r="O84" t="s">
        <v>18</v>
      </c>
      <c r="U84" t="str">
        <f t="shared" ref="U84" si="23">A84</f>
        <v>M/P_5</v>
      </c>
      <c r="V84">
        <f t="shared" ref="V84" si="24">AVERAGE(H84:H85)</f>
        <v>991.75</v>
      </c>
      <c r="W84">
        <f t="shared" ref="W84" si="25">RANK(V84,V$74:V$92,0)</f>
        <v>6</v>
      </c>
    </row>
    <row r="85" spans="1:24" ht="15.75" thickBot="1" x14ac:dyDescent="0.3">
      <c r="A85" s="11" t="str">
        <f>OAM!I14</f>
        <v>M/P_5*</v>
      </c>
      <c r="B85" s="12">
        <v>3</v>
      </c>
      <c r="C85" s="12">
        <v>8</v>
      </c>
      <c r="D85" s="12">
        <v>470.7</v>
      </c>
      <c r="E85" s="12">
        <v>488.8</v>
      </c>
      <c r="F85" s="12">
        <v>7</v>
      </c>
      <c r="G85" s="12">
        <v>10</v>
      </c>
      <c r="H85" s="12">
        <v>987.5</v>
      </c>
      <c r="I85" s="12">
        <v>1000</v>
      </c>
      <c r="J85" s="12">
        <v>12.5</v>
      </c>
      <c r="K85" s="12">
        <v>1.25</v>
      </c>
      <c r="L85" t="str">
        <f t="shared" si="10"/>
        <v>valid</v>
      </c>
      <c r="N85">
        <f t="shared" si="9"/>
        <v>987.5</v>
      </c>
      <c r="O85" t="s">
        <v>19</v>
      </c>
    </row>
    <row r="86" spans="1:24" ht="15.75" thickBot="1" x14ac:dyDescent="0.3">
      <c r="A86" s="11" t="str">
        <f>OAM!I15</f>
        <v>M/P_6</v>
      </c>
      <c r="B86" s="12">
        <v>1</v>
      </c>
      <c r="C86" s="12">
        <v>18</v>
      </c>
      <c r="D86" s="12">
        <v>481.2</v>
      </c>
      <c r="E86" s="12">
        <v>493.8</v>
      </c>
      <c r="F86" s="12">
        <v>16</v>
      </c>
      <c r="G86" s="12">
        <v>18</v>
      </c>
      <c r="H86" s="12">
        <v>1028.0999999999999</v>
      </c>
      <c r="I86" s="12">
        <v>1000</v>
      </c>
      <c r="J86" s="12">
        <v>-28.1</v>
      </c>
      <c r="K86" s="12">
        <v>-2.81</v>
      </c>
      <c r="L86" t="str">
        <f t="shared" si="10"/>
        <v>valid</v>
      </c>
      <c r="N86">
        <f t="shared" si="9"/>
        <v>1028.0999999999999</v>
      </c>
      <c r="O86" t="s">
        <v>18</v>
      </c>
      <c r="U86" t="str">
        <f t="shared" ref="U86" si="26">A86</f>
        <v>M/P_6</v>
      </c>
      <c r="V86">
        <f t="shared" ref="V86" si="27">AVERAGE(H86:H87)</f>
        <v>1001.55</v>
      </c>
      <c r="W86">
        <f t="shared" ref="W86" si="28">RANK(V86,V$74:V$92,0)</f>
        <v>4</v>
      </c>
    </row>
    <row r="87" spans="1:24" ht="15.75" thickBot="1" x14ac:dyDescent="0.3">
      <c r="A87" s="11" t="str">
        <f>OAM!I16</f>
        <v>M/P_6*</v>
      </c>
      <c r="B87" s="12">
        <v>37.6</v>
      </c>
      <c r="C87" s="12">
        <v>0</v>
      </c>
      <c r="D87" s="12">
        <v>458.7</v>
      </c>
      <c r="E87" s="12">
        <v>478.7</v>
      </c>
      <c r="F87" s="12">
        <v>0</v>
      </c>
      <c r="G87" s="12">
        <v>0</v>
      </c>
      <c r="H87" s="12">
        <v>975</v>
      </c>
      <c r="I87" s="12">
        <v>1000</v>
      </c>
      <c r="J87" s="12">
        <v>25</v>
      </c>
      <c r="K87" s="12">
        <v>2.5</v>
      </c>
      <c r="L87" t="str">
        <f t="shared" si="10"/>
        <v>valid</v>
      </c>
      <c r="N87">
        <f t="shared" si="9"/>
        <v>975</v>
      </c>
      <c r="O87" t="s">
        <v>19</v>
      </c>
    </row>
    <row r="88" spans="1:24" ht="15.75" thickBot="1" x14ac:dyDescent="0.3">
      <c r="A88" s="11" t="str">
        <f>OAM!I17</f>
        <v>M/P_7</v>
      </c>
      <c r="B88" s="12">
        <v>20</v>
      </c>
      <c r="C88" s="12">
        <v>14</v>
      </c>
      <c r="D88" s="12">
        <v>464.7</v>
      </c>
      <c r="E88" s="12">
        <v>489.8</v>
      </c>
      <c r="F88" s="12">
        <v>13</v>
      </c>
      <c r="G88" s="12">
        <v>8</v>
      </c>
      <c r="H88" s="12">
        <v>1009.6</v>
      </c>
      <c r="I88" s="12">
        <v>1000</v>
      </c>
      <c r="J88" s="12">
        <v>-9.6</v>
      </c>
      <c r="K88" s="12">
        <v>-0.96</v>
      </c>
      <c r="L88" t="str">
        <f t="shared" si="10"/>
        <v>valid</v>
      </c>
      <c r="N88">
        <f t="shared" si="9"/>
        <v>1009.6</v>
      </c>
      <c r="O88" t="s">
        <v>18</v>
      </c>
      <c r="U88" t="str">
        <f t="shared" ref="U88" si="29">A88</f>
        <v>M/P_7</v>
      </c>
      <c r="V88">
        <f t="shared" ref="V88" si="30">AVERAGE(H88:H89)</f>
        <v>983.55</v>
      </c>
      <c r="W88">
        <f t="shared" ref="W88" si="31">RANK(V88,V$74:V$92,0)</f>
        <v>9</v>
      </c>
    </row>
    <row r="89" spans="1:24" ht="15.75" thickBot="1" x14ac:dyDescent="0.3">
      <c r="A89" s="11" t="str">
        <f>OAM!I18</f>
        <v>M/P_7*</v>
      </c>
      <c r="B89" s="12">
        <v>13</v>
      </c>
      <c r="C89" s="12">
        <v>1</v>
      </c>
      <c r="D89" s="12">
        <v>458.7</v>
      </c>
      <c r="E89" s="12">
        <v>479.7</v>
      </c>
      <c r="F89" s="12">
        <v>4</v>
      </c>
      <c r="G89" s="12">
        <v>1</v>
      </c>
      <c r="H89" s="12">
        <v>957.5</v>
      </c>
      <c r="I89" s="12">
        <v>1000</v>
      </c>
      <c r="J89" s="12">
        <v>42.5</v>
      </c>
      <c r="K89" s="12">
        <v>4.25</v>
      </c>
      <c r="L89" t="str">
        <f t="shared" si="10"/>
        <v>valid</v>
      </c>
      <c r="N89">
        <f t="shared" si="9"/>
        <v>957.5</v>
      </c>
      <c r="O89" t="s">
        <v>19</v>
      </c>
    </row>
    <row r="90" spans="1:24" ht="15.75" thickBot="1" x14ac:dyDescent="0.3">
      <c r="A90" s="11" t="str">
        <f>OAM!I19</f>
        <v>M/P_8</v>
      </c>
      <c r="B90" s="12">
        <v>38.6</v>
      </c>
      <c r="C90" s="12">
        <v>10</v>
      </c>
      <c r="D90" s="12">
        <v>460.7</v>
      </c>
      <c r="E90" s="12">
        <v>492.8</v>
      </c>
      <c r="F90" s="12">
        <v>14</v>
      </c>
      <c r="G90" s="12">
        <v>14</v>
      </c>
      <c r="H90" s="12">
        <v>1030.0999999999999</v>
      </c>
      <c r="I90" s="12">
        <v>1000</v>
      </c>
      <c r="J90" s="12">
        <v>-30.1</v>
      </c>
      <c r="K90" s="12">
        <v>-3.01</v>
      </c>
      <c r="L90" t="str">
        <f t="shared" si="10"/>
        <v>valid</v>
      </c>
      <c r="N90">
        <f t="shared" si="9"/>
        <v>1030.0999999999999</v>
      </c>
      <c r="O90" t="s">
        <v>18</v>
      </c>
      <c r="U90" t="str">
        <f t="shared" ref="U90" si="32">A90</f>
        <v>M/P_8</v>
      </c>
      <c r="V90">
        <f t="shared" ref="V90" si="33">AVERAGE(H90:H91)</f>
        <v>1008.8</v>
      </c>
      <c r="W90">
        <f t="shared" ref="W90" si="34">RANK(V90,V$74:V$92,0)</f>
        <v>3</v>
      </c>
    </row>
    <row r="91" spans="1:24" ht="15.75" thickBot="1" x14ac:dyDescent="0.3">
      <c r="A91" s="11" t="str">
        <f>OAM!I20</f>
        <v>M/P_8*</v>
      </c>
      <c r="B91" s="12">
        <v>6</v>
      </c>
      <c r="C91" s="12">
        <v>9</v>
      </c>
      <c r="D91" s="12">
        <v>460.7</v>
      </c>
      <c r="E91" s="12">
        <v>490.8</v>
      </c>
      <c r="F91" s="12">
        <v>10</v>
      </c>
      <c r="G91" s="12">
        <v>11</v>
      </c>
      <c r="H91" s="12">
        <v>987.5</v>
      </c>
      <c r="I91" s="12">
        <v>1000</v>
      </c>
      <c r="J91" s="12">
        <v>12.5</v>
      </c>
      <c r="K91" s="12">
        <v>1.25</v>
      </c>
      <c r="L91" t="str">
        <f t="shared" si="10"/>
        <v>valid</v>
      </c>
      <c r="N91">
        <f t="shared" si="9"/>
        <v>987.5</v>
      </c>
      <c r="O91" t="s">
        <v>19</v>
      </c>
    </row>
    <row r="92" spans="1:24" ht="15.75" thickBot="1" x14ac:dyDescent="0.3">
      <c r="A92" s="11" t="str">
        <f>OAM!I21</f>
        <v>M/P_9</v>
      </c>
      <c r="B92" s="12">
        <v>5</v>
      </c>
      <c r="C92" s="12">
        <v>17</v>
      </c>
      <c r="D92" s="12">
        <v>481.2</v>
      </c>
      <c r="E92" s="12">
        <v>495.8</v>
      </c>
      <c r="F92" s="12">
        <v>19</v>
      </c>
      <c r="G92" s="12">
        <v>17</v>
      </c>
      <c r="H92" s="12">
        <v>1035.0999999999999</v>
      </c>
      <c r="I92" s="12">
        <v>1000</v>
      </c>
      <c r="J92" s="12">
        <v>-35.1</v>
      </c>
      <c r="K92" s="12">
        <v>-3.51</v>
      </c>
      <c r="L92" t="str">
        <f t="shared" si="10"/>
        <v>valid</v>
      </c>
      <c r="N92">
        <f t="shared" si="9"/>
        <v>1035.0999999999999</v>
      </c>
      <c r="O92" t="s">
        <v>18</v>
      </c>
      <c r="U92" t="str">
        <f t="shared" ref="U92" si="35">A92</f>
        <v>M/P_9</v>
      </c>
      <c r="V92">
        <f t="shared" ref="V92" si="36">AVERAGE(H92:H93)</f>
        <v>998.3</v>
      </c>
      <c r="W92">
        <f t="shared" ref="W92" si="37">RANK(V92,V$74:V$92,0)</f>
        <v>5</v>
      </c>
    </row>
    <row r="93" spans="1:24" ht="15.75" thickBot="1" x14ac:dyDescent="0.3">
      <c r="A93" s="11" t="str">
        <f>OAM!I22</f>
        <v>M/P_9*</v>
      </c>
      <c r="B93" s="12">
        <v>0</v>
      </c>
      <c r="C93" s="12">
        <v>5</v>
      </c>
      <c r="D93" s="12">
        <v>466.7</v>
      </c>
      <c r="E93" s="12">
        <v>480.7</v>
      </c>
      <c r="F93" s="12">
        <v>5</v>
      </c>
      <c r="G93" s="12">
        <v>4</v>
      </c>
      <c r="H93" s="12">
        <v>961.5</v>
      </c>
      <c r="I93" s="12">
        <v>1000</v>
      </c>
      <c r="J93" s="12">
        <v>38.5</v>
      </c>
      <c r="K93" s="12">
        <v>3.85</v>
      </c>
      <c r="L93" t="str">
        <f t="shared" si="10"/>
        <v>valid</v>
      </c>
      <c r="N93">
        <f t="shared" si="9"/>
        <v>961.5</v>
      </c>
      <c r="O93" t="s">
        <v>19</v>
      </c>
    </row>
    <row r="94" spans="1:24" ht="15.75" thickBot="1" x14ac:dyDescent="0.3"/>
    <row r="95" spans="1:24" ht="21.75" thickBot="1" x14ac:dyDescent="0.3">
      <c r="A95" s="13" t="s">
        <v>199</v>
      </c>
      <c r="B95" s="14">
        <v>1076.5999999999999</v>
      </c>
    </row>
    <row r="96" spans="1:24" ht="21.75" thickBot="1" x14ac:dyDescent="0.3">
      <c r="A96" s="13" t="s">
        <v>200</v>
      </c>
      <c r="B96" s="14">
        <v>926.9</v>
      </c>
    </row>
    <row r="97" spans="1:2" ht="21.75" thickBot="1" x14ac:dyDescent="0.3">
      <c r="A97" s="13" t="s">
        <v>201</v>
      </c>
      <c r="B97" s="14">
        <v>19999.900000000001</v>
      </c>
    </row>
    <row r="98" spans="1:2" ht="21.75" thickBot="1" x14ac:dyDescent="0.3">
      <c r="A98" s="13" t="s">
        <v>202</v>
      </c>
      <c r="B98" s="14">
        <v>20000</v>
      </c>
    </row>
    <row r="99" spans="1:2" ht="32.25" thickBot="1" x14ac:dyDescent="0.3">
      <c r="A99" s="13" t="s">
        <v>203</v>
      </c>
      <c r="B99" s="14">
        <v>-0.1</v>
      </c>
    </row>
    <row r="100" spans="1:2" ht="32.25" thickBot="1" x14ac:dyDescent="0.3">
      <c r="A100" s="13" t="s">
        <v>204</v>
      </c>
      <c r="B100" s="14"/>
    </row>
    <row r="101" spans="1:2" ht="32.25" thickBot="1" x14ac:dyDescent="0.3">
      <c r="A101" s="13" t="s">
        <v>205</v>
      </c>
      <c r="B101" s="14"/>
    </row>
    <row r="102" spans="1:2" ht="32.25" thickBot="1" x14ac:dyDescent="0.3">
      <c r="A102" s="13" t="s">
        <v>206</v>
      </c>
      <c r="B102" s="14">
        <v>0</v>
      </c>
    </row>
    <row r="104" spans="1:2" x14ac:dyDescent="0.25">
      <c r="A104" s="15" t="s">
        <v>207</v>
      </c>
    </row>
    <row r="106" spans="1:2" x14ac:dyDescent="0.25">
      <c r="A106" s="16" t="s">
        <v>208</v>
      </c>
    </row>
    <row r="107" spans="1:2" x14ac:dyDescent="0.25">
      <c r="A107" s="16" t="s">
        <v>209</v>
      </c>
    </row>
    <row r="109" spans="1:2" ht="18.75" x14ac:dyDescent="0.25">
      <c r="A109" s="7"/>
    </row>
    <row r="110" spans="1:2" x14ac:dyDescent="0.25">
      <c r="A110" s="8"/>
    </row>
    <row r="113" spans="1:12" ht="21" x14ac:dyDescent="0.25">
      <c r="A113" s="9" t="s">
        <v>47</v>
      </c>
      <c r="B113" s="10">
        <v>8525423</v>
      </c>
      <c r="C113" s="9" t="s">
        <v>48</v>
      </c>
      <c r="D113" s="10">
        <v>20</v>
      </c>
      <c r="E113" s="9" t="s">
        <v>49</v>
      </c>
      <c r="F113" s="10">
        <v>6</v>
      </c>
      <c r="G113" s="9" t="s">
        <v>50</v>
      </c>
      <c r="H113" s="10">
        <v>20</v>
      </c>
      <c r="I113" s="9" t="s">
        <v>51</v>
      </c>
      <c r="J113" s="10">
        <v>0</v>
      </c>
      <c r="K113" s="9" t="s">
        <v>52</v>
      </c>
      <c r="L113" s="10" t="s">
        <v>241</v>
      </c>
    </row>
    <row r="114" spans="1:12" ht="19.5" thickBot="1" x14ac:dyDescent="0.3">
      <c r="A114" s="7"/>
    </row>
    <row r="115" spans="1:12" ht="15.75" thickBot="1" x14ac:dyDescent="0.3">
      <c r="A115" s="11" t="s">
        <v>54</v>
      </c>
      <c r="B115" s="11" t="s">
        <v>55</v>
      </c>
      <c r="C115" s="11" t="s">
        <v>56</v>
      </c>
      <c r="D115" s="11" t="s">
        <v>57</v>
      </c>
      <c r="E115" s="11" t="s">
        <v>58</v>
      </c>
      <c r="F115" s="11" t="s">
        <v>59</v>
      </c>
      <c r="G115" s="11" t="s">
        <v>60</v>
      </c>
      <c r="H115" s="11" t="s">
        <v>61</v>
      </c>
    </row>
    <row r="116" spans="1:12" ht="15.75" thickBot="1" x14ac:dyDescent="0.3">
      <c r="A116" s="11" t="s">
        <v>62</v>
      </c>
      <c r="B116" s="12">
        <v>8</v>
      </c>
      <c r="C116" s="12">
        <v>13</v>
      </c>
      <c r="D116" s="12">
        <v>10</v>
      </c>
      <c r="E116" s="12">
        <v>7</v>
      </c>
      <c r="F116" s="12">
        <v>8</v>
      </c>
      <c r="G116" s="12">
        <v>8</v>
      </c>
      <c r="H116" s="12">
        <v>1000</v>
      </c>
    </row>
    <row r="117" spans="1:12" ht="15.75" thickBot="1" x14ac:dyDescent="0.3">
      <c r="A117" s="11" t="s">
        <v>63</v>
      </c>
      <c r="B117" s="12">
        <v>5</v>
      </c>
      <c r="C117" s="12">
        <v>7</v>
      </c>
      <c r="D117" s="12">
        <v>16</v>
      </c>
      <c r="E117" s="12">
        <v>8</v>
      </c>
      <c r="F117" s="12">
        <v>16</v>
      </c>
      <c r="G117" s="12">
        <v>10</v>
      </c>
      <c r="H117" s="12">
        <v>1000</v>
      </c>
    </row>
    <row r="118" spans="1:12" ht="15.75" thickBot="1" x14ac:dyDescent="0.3">
      <c r="A118" s="11" t="s">
        <v>64</v>
      </c>
      <c r="B118" s="12">
        <v>3</v>
      </c>
      <c r="C118" s="12">
        <v>8</v>
      </c>
      <c r="D118" s="12">
        <v>10</v>
      </c>
      <c r="E118" s="12">
        <v>10</v>
      </c>
      <c r="F118" s="12">
        <v>5</v>
      </c>
      <c r="G118" s="12">
        <v>14</v>
      </c>
      <c r="H118" s="12">
        <v>1000</v>
      </c>
    </row>
    <row r="119" spans="1:12" ht="15.75" thickBot="1" x14ac:dyDescent="0.3">
      <c r="A119" s="11" t="s">
        <v>65</v>
      </c>
      <c r="B119" s="12">
        <v>9</v>
      </c>
      <c r="C119" s="12">
        <v>5</v>
      </c>
      <c r="D119" s="12">
        <v>1</v>
      </c>
      <c r="E119" s="12">
        <v>6</v>
      </c>
      <c r="F119" s="12">
        <v>11</v>
      </c>
      <c r="G119" s="12">
        <v>6</v>
      </c>
      <c r="H119" s="12">
        <v>1000</v>
      </c>
    </row>
    <row r="120" spans="1:12" ht="15.75" thickBot="1" x14ac:dyDescent="0.3">
      <c r="A120" s="11" t="s">
        <v>66</v>
      </c>
      <c r="B120" s="12">
        <v>17</v>
      </c>
      <c r="C120" s="12">
        <v>17</v>
      </c>
      <c r="D120" s="12">
        <v>16</v>
      </c>
      <c r="E120" s="12">
        <v>19</v>
      </c>
      <c r="F120" s="12">
        <v>19</v>
      </c>
      <c r="G120" s="12">
        <v>17</v>
      </c>
      <c r="H120" s="12">
        <v>1000</v>
      </c>
    </row>
    <row r="121" spans="1:12" ht="15.75" thickBot="1" x14ac:dyDescent="0.3">
      <c r="A121" s="11" t="s">
        <v>67</v>
      </c>
      <c r="B121" s="12">
        <v>15</v>
      </c>
      <c r="C121" s="12">
        <v>14</v>
      </c>
      <c r="D121" s="12">
        <v>18</v>
      </c>
      <c r="E121" s="12">
        <v>9</v>
      </c>
      <c r="F121" s="12">
        <v>8</v>
      </c>
      <c r="G121" s="12">
        <v>7</v>
      </c>
      <c r="H121" s="12">
        <v>1000</v>
      </c>
    </row>
    <row r="122" spans="1:12" ht="15.75" thickBot="1" x14ac:dyDescent="0.3">
      <c r="A122" s="11" t="s">
        <v>68</v>
      </c>
      <c r="B122" s="12">
        <v>12</v>
      </c>
      <c r="C122" s="12">
        <v>12</v>
      </c>
      <c r="D122" s="12">
        <v>16</v>
      </c>
      <c r="E122" s="12">
        <v>14</v>
      </c>
      <c r="F122" s="12">
        <v>14</v>
      </c>
      <c r="G122" s="12">
        <v>13</v>
      </c>
      <c r="H122" s="12">
        <v>1000</v>
      </c>
    </row>
    <row r="123" spans="1:12" ht="15.75" thickBot="1" x14ac:dyDescent="0.3">
      <c r="A123" s="11" t="s">
        <v>69</v>
      </c>
      <c r="B123" s="12">
        <v>11</v>
      </c>
      <c r="C123" s="12">
        <v>3</v>
      </c>
      <c r="D123" s="12">
        <v>10</v>
      </c>
      <c r="E123" s="12">
        <v>4</v>
      </c>
      <c r="F123" s="12">
        <v>2</v>
      </c>
      <c r="G123" s="12">
        <v>3</v>
      </c>
      <c r="H123" s="12">
        <v>1000</v>
      </c>
    </row>
    <row r="124" spans="1:12" ht="15.75" thickBot="1" x14ac:dyDescent="0.3">
      <c r="A124" s="11" t="s">
        <v>70</v>
      </c>
      <c r="B124" s="12">
        <v>13</v>
      </c>
      <c r="C124" s="12">
        <v>20</v>
      </c>
      <c r="D124" s="12">
        <v>18</v>
      </c>
      <c r="E124" s="12">
        <v>20</v>
      </c>
      <c r="F124" s="12">
        <v>20</v>
      </c>
      <c r="G124" s="12">
        <v>20</v>
      </c>
      <c r="H124" s="12">
        <v>1000</v>
      </c>
    </row>
    <row r="125" spans="1:12" ht="15.75" thickBot="1" x14ac:dyDescent="0.3">
      <c r="A125" s="11" t="s">
        <v>71</v>
      </c>
      <c r="B125" s="12">
        <v>16</v>
      </c>
      <c r="C125" s="12">
        <v>16</v>
      </c>
      <c r="D125" s="12">
        <v>12</v>
      </c>
      <c r="E125" s="12">
        <v>17</v>
      </c>
      <c r="F125" s="12">
        <v>17</v>
      </c>
      <c r="G125" s="12">
        <v>16</v>
      </c>
      <c r="H125" s="12">
        <v>1000</v>
      </c>
    </row>
    <row r="126" spans="1:12" ht="15.75" thickBot="1" x14ac:dyDescent="0.3">
      <c r="A126" s="11" t="s">
        <v>72</v>
      </c>
      <c r="B126" s="12">
        <v>19</v>
      </c>
      <c r="C126" s="12">
        <v>4</v>
      </c>
      <c r="D126" s="12">
        <v>4</v>
      </c>
      <c r="E126" s="12">
        <v>5</v>
      </c>
      <c r="F126" s="12">
        <v>10</v>
      </c>
      <c r="G126" s="12">
        <v>4</v>
      </c>
      <c r="H126" s="12">
        <v>1000</v>
      </c>
    </row>
    <row r="127" spans="1:12" ht="15.75" thickBot="1" x14ac:dyDescent="0.3">
      <c r="A127" s="11" t="s">
        <v>73</v>
      </c>
      <c r="B127" s="12">
        <v>4</v>
      </c>
      <c r="C127" s="12">
        <v>9</v>
      </c>
      <c r="D127" s="12">
        <v>16</v>
      </c>
      <c r="E127" s="12">
        <v>11</v>
      </c>
      <c r="F127" s="12">
        <v>6</v>
      </c>
      <c r="G127" s="12">
        <v>11</v>
      </c>
      <c r="H127" s="12">
        <v>1000</v>
      </c>
    </row>
    <row r="128" spans="1:12" ht="15.75" thickBot="1" x14ac:dyDescent="0.3">
      <c r="A128" s="11" t="s">
        <v>74</v>
      </c>
      <c r="B128" s="12">
        <v>2</v>
      </c>
      <c r="C128" s="12">
        <v>19</v>
      </c>
      <c r="D128" s="12">
        <v>20</v>
      </c>
      <c r="E128" s="12">
        <v>16</v>
      </c>
      <c r="F128" s="12">
        <v>15</v>
      </c>
      <c r="G128" s="12">
        <v>19</v>
      </c>
      <c r="H128" s="12">
        <v>1000</v>
      </c>
    </row>
    <row r="129" spans="1:8" ht="15.75" thickBot="1" x14ac:dyDescent="0.3">
      <c r="A129" s="11" t="s">
        <v>75</v>
      </c>
      <c r="B129" s="12">
        <v>19</v>
      </c>
      <c r="C129" s="12">
        <v>1</v>
      </c>
      <c r="D129" s="12">
        <v>4</v>
      </c>
      <c r="E129" s="12">
        <v>1</v>
      </c>
      <c r="F129" s="12">
        <v>1</v>
      </c>
      <c r="G129" s="12">
        <v>1</v>
      </c>
      <c r="H129" s="12">
        <v>1000</v>
      </c>
    </row>
    <row r="130" spans="1:8" ht="15.75" thickBot="1" x14ac:dyDescent="0.3">
      <c r="A130" s="11" t="s">
        <v>76</v>
      </c>
      <c r="B130" s="12">
        <v>14</v>
      </c>
      <c r="C130" s="12">
        <v>15</v>
      </c>
      <c r="D130" s="12">
        <v>10</v>
      </c>
      <c r="E130" s="12">
        <v>12</v>
      </c>
      <c r="F130" s="12">
        <v>12</v>
      </c>
      <c r="G130" s="12">
        <v>9</v>
      </c>
      <c r="H130" s="12">
        <v>1000</v>
      </c>
    </row>
    <row r="131" spans="1:8" ht="15.75" thickBot="1" x14ac:dyDescent="0.3">
      <c r="A131" s="11" t="s">
        <v>77</v>
      </c>
      <c r="B131" s="12">
        <v>10</v>
      </c>
      <c r="C131" s="12">
        <v>2</v>
      </c>
      <c r="D131" s="12">
        <v>4</v>
      </c>
      <c r="E131" s="12">
        <v>2</v>
      </c>
      <c r="F131" s="12">
        <v>3</v>
      </c>
      <c r="G131" s="12">
        <v>2</v>
      </c>
      <c r="H131" s="12">
        <v>1000</v>
      </c>
    </row>
    <row r="132" spans="1:8" ht="15.75" thickBot="1" x14ac:dyDescent="0.3">
      <c r="A132" s="11" t="s">
        <v>78</v>
      </c>
      <c r="B132" s="12">
        <v>20</v>
      </c>
      <c r="C132" s="12">
        <v>11</v>
      </c>
      <c r="D132" s="12">
        <v>6</v>
      </c>
      <c r="E132" s="12">
        <v>15</v>
      </c>
      <c r="F132" s="12">
        <v>13</v>
      </c>
      <c r="G132" s="12">
        <v>15</v>
      </c>
      <c r="H132" s="12">
        <v>1000</v>
      </c>
    </row>
    <row r="133" spans="1:8" ht="15.75" thickBot="1" x14ac:dyDescent="0.3">
      <c r="A133" s="11" t="s">
        <v>79</v>
      </c>
      <c r="B133" s="12">
        <v>7</v>
      </c>
      <c r="C133" s="12">
        <v>10</v>
      </c>
      <c r="D133" s="12">
        <v>6</v>
      </c>
      <c r="E133" s="12">
        <v>13</v>
      </c>
      <c r="F133" s="12">
        <v>9</v>
      </c>
      <c r="G133" s="12">
        <v>12</v>
      </c>
      <c r="H133" s="12">
        <v>1000</v>
      </c>
    </row>
    <row r="134" spans="1:8" ht="15.75" thickBot="1" x14ac:dyDescent="0.3">
      <c r="A134" s="11" t="s">
        <v>80</v>
      </c>
      <c r="B134" s="12">
        <v>6</v>
      </c>
      <c r="C134" s="12">
        <v>18</v>
      </c>
      <c r="D134" s="12">
        <v>20</v>
      </c>
      <c r="E134" s="12">
        <v>18</v>
      </c>
      <c r="F134" s="12">
        <v>18</v>
      </c>
      <c r="G134" s="12">
        <v>18</v>
      </c>
      <c r="H134" s="12">
        <v>1000</v>
      </c>
    </row>
    <row r="135" spans="1:8" ht="15.75" thickBot="1" x14ac:dyDescent="0.3">
      <c r="A135" s="11" t="s">
        <v>81</v>
      </c>
      <c r="B135" s="12">
        <v>1</v>
      </c>
      <c r="C135" s="12">
        <v>6</v>
      </c>
      <c r="D135" s="12">
        <v>12</v>
      </c>
      <c r="E135" s="12">
        <v>3</v>
      </c>
      <c r="F135" s="12">
        <v>4</v>
      </c>
      <c r="G135" s="12">
        <v>5</v>
      </c>
      <c r="H135" s="12">
        <v>1000</v>
      </c>
    </row>
    <row r="136" spans="1:8" ht="19.5" thickBot="1" x14ac:dyDescent="0.3">
      <c r="A136" s="7"/>
    </row>
    <row r="137" spans="1:8" ht="21.75" thickBot="1" x14ac:dyDescent="0.3">
      <c r="A137" s="11" t="s">
        <v>82</v>
      </c>
      <c r="B137" s="11" t="s">
        <v>55</v>
      </c>
      <c r="C137" s="11" t="s">
        <v>56</v>
      </c>
      <c r="D137" s="11" t="s">
        <v>57</v>
      </c>
      <c r="E137" s="11" t="s">
        <v>58</v>
      </c>
      <c r="F137" s="11" t="s">
        <v>59</v>
      </c>
      <c r="G137" s="11" t="s">
        <v>60</v>
      </c>
    </row>
    <row r="138" spans="1:8" ht="32.25" thickBot="1" x14ac:dyDescent="0.3">
      <c r="A138" s="11" t="s">
        <v>83</v>
      </c>
      <c r="B138" s="12" t="s">
        <v>242</v>
      </c>
      <c r="C138" s="12" t="s">
        <v>243</v>
      </c>
      <c r="D138" s="12" t="s">
        <v>244</v>
      </c>
      <c r="E138" s="12" t="s">
        <v>245</v>
      </c>
      <c r="F138" s="12" t="s">
        <v>246</v>
      </c>
      <c r="G138" s="12" t="s">
        <v>245</v>
      </c>
    </row>
    <row r="139" spans="1:8" ht="32.25" thickBot="1" x14ac:dyDescent="0.3">
      <c r="A139" s="11" t="s">
        <v>89</v>
      </c>
      <c r="B139" s="12" t="s">
        <v>247</v>
      </c>
      <c r="C139" s="12" t="s">
        <v>248</v>
      </c>
      <c r="D139" s="12" t="s">
        <v>249</v>
      </c>
      <c r="E139" s="12" t="s">
        <v>250</v>
      </c>
      <c r="F139" s="12" t="s">
        <v>251</v>
      </c>
      <c r="G139" s="12" t="s">
        <v>250</v>
      </c>
    </row>
    <row r="140" spans="1:8" ht="21.75" thickBot="1" x14ac:dyDescent="0.3">
      <c r="A140" s="11" t="s">
        <v>95</v>
      </c>
      <c r="B140" s="12" t="s">
        <v>252</v>
      </c>
      <c r="C140" s="12" t="s">
        <v>253</v>
      </c>
      <c r="D140" s="12" t="s">
        <v>254</v>
      </c>
      <c r="E140" s="12" t="s">
        <v>255</v>
      </c>
      <c r="F140" s="12" t="s">
        <v>255</v>
      </c>
      <c r="G140" s="12" t="s">
        <v>255</v>
      </c>
    </row>
    <row r="141" spans="1:8" ht="21.75" thickBot="1" x14ac:dyDescent="0.3">
      <c r="A141" s="11" t="s">
        <v>101</v>
      </c>
      <c r="B141" s="12" t="s">
        <v>256</v>
      </c>
      <c r="C141" s="12" t="s">
        <v>257</v>
      </c>
      <c r="D141" s="12" t="s">
        <v>258</v>
      </c>
      <c r="E141" s="12" t="s">
        <v>103</v>
      </c>
      <c r="F141" s="12" t="s">
        <v>103</v>
      </c>
      <c r="G141" s="12" t="s">
        <v>103</v>
      </c>
    </row>
    <row r="142" spans="1:8" ht="21.75" thickBot="1" x14ac:dyDescent="0.3">
      <c r="A142" s="11" t="s">
        <v>107</v>
      </c>
      <c r="B142" s="12" t="s">
        <v>259</v>
      </c>
      <c r="C142" s="12" t="s">
        <v>260</v>
      </c>
      <c r="D142" s="12" t="s">
        <v>261</v>
      </c>
      <c r="E142" s="12" t="s">
        <v>109</v>
      </c>
      <c r="F142" s="12" t="s">
        <v>109</v>
      </c>
      <c r="G142" s="12" t="s">
        <v>109</v>
      </c>
    </row>
    <row r="143" spans="1:8" ht="21.75" thickBot="1" x14ac:dyDescent="0.3">
      <c r="A143" s="11" t="s">
        <v>113</v>
      </c>
      <c r="B143" s="12" t="s">
        <v>262</v>
      </c>
      <c r="C143" s="12" t="s">
        <v>263</v>
      </c>
      <c r="D143" s="12" t="s">
        <v>264</v>
      </c>
      <c r="E143" s="12" t="s">
        <v>115</v>
      </c>
      <c r="F143" s="12" t="s">
        <v>115</v>
      </c>
      <c r="G143" s="12" t="s">
        <v>115</v>
      </c>
    </row>
    <row r="144" spans="1:8" ht="21.75" thickBot="1" x14ac:dyDescent="0.3">
      <c r="A144" s="11" t="s">
        <v>119</v>
      </c>
      <c r="B144" s="12" t="s">
        <v>265</v>
      </c>
      <c r="C144" s="12" t="s">
        <v>266</v>
      </c>
      <c r="D144" s="12" t="s">
        <v>267</v>
      </c>
      <c r="E144" s="12" t="s">
        <v>121</v>
      </c>
      <c r="F144" s="12" t="s">
        <v>121</v>
      </c>
      <c r="G144" s="12" t="s">
        <v>121</v>
      </c>
    </row>
    <row r="145" spans="1:7" ht="21.75" thickBot="1" x14ac:dyDescent="0.3">
      <c r="A145" s="11" t="s">
        <v>125</v>
      </c>
      <c r="B145" s="12" t="s">
        <v>268</v>
      </c>
      <c r="C145" s="12" t="s">
        <v>269</v>
      </c>
      <c r="D145" s="12" t="s">
        <v>270</v>
      </c>
      <c r="E145" s="12" t="s">
        <v>127</v>
      </c>
      <c r="F145" s="12" t="s">
        <v>127</v>
      </c>
      <c r="G145" s="12" t="s">
        <v>127</v>
      </c>
    </row>
    <row r="146" spans="1:7" ht="21.75" thickBot="1" x14ac:dyDescent="0.3">
      <c r="A146" s="11" t="s">
        <v>131</v>
      </c>
      <c r="B146" s="12" t="s">
        <v>271</v>
      </c>
      <c r="C146" s="12" t="s">
        <v>272</v>
      </c>
      <c r="D146" s="12" t="s">
        <v>273</v>
      </c>
      <c r="E146" s="12" t="s">
        <v>133</v>
      </c>
      <c r="F146" s="12" t="s">
        <v>133</v>
      </c>
      <c r="G146" s="12" t="s">
        <v>133</v>
      </c>
    </row>
    <row r="147" spans="1:7" ht="32.25" thickBot="1" x14ac:dyDescent="0.3">
      <c r="A147" s="11" t="s">
        <v>137</v>
      </c>
      <c r="B147" s="12" t="s">
        <v>274</v>
      </c>
      <c r="C147" s="12" t="s">
        <v>275</v>
      </c>
      <c r="D147" s="12" t="s">
        <v>276</v>
      </c>
      <c r="E147" s="12" t="s">
        <v>139</v>
      </c>
      <c r="F147" s="12" t="s">
        <v>139</v>
      </c>
      <c r="G147" s="12" t="s">
        <v>139</v>
      </c>
    </row>
    <row r="148" spans="1:7" ht="21.75" thickBot="1" x14ac:dyDescent="0.3">
      <c r="A148" s="11" t="s">
        <v>143</v>
      </c>
      <c r="B148" s="12" t="s">
        <v>277</v>
      </c>
      <c r="C148" s="12" t="s">
        <v>278</v>
      </c>
      <c r="D148" s="12" t="s">
        <v>279</v>
      </c>
      <c r="E148" s="12" t="s">
        <v>145</v>
      </c>
      <c r="F148" s="12" t="s">
        <v>145</v>
      </c>
      <c r="G148" s="12" t="s">
        <v>145</v>
      </c>
    </row>
    <row r="149" spans="1:7" ht="21.75" thickBot="1" x14ac:dyDescent="0.3">
      <c r="A149" s="11" t="s">
        <v>149</v>
      </c>
      <c r="B149" s="12" t="s">
        <v>280</v>
      </c>
      <c r="C149" s="12" t="s">
        <v>281</v>
      </c>
      <c r="D149" s="12" t="s">
        <v>282</v>
      </c>
      <c r="E149" s="12" t="s">
        <v>151</v>
      </c>
      <c r="F149" s="12" t="s">
        <v>151</v>
      </c>
      <c r="G149" s="12" t="s">
        <v>151</v>
      </c>
    </row>
    <row r="150" spans="1:7" ht="21.75" thickBot="1" x14ac:dyDescent="0.3">
      <c r="A150" s="11" t="s">
        <v>155</v>
      </c>
      <c r="B150" s="12" t="s">
        <v>283</v>
      </c>
      <c r="C150" s="12" t="s">
        <v>284</v>
      </c>
      <c r="D150" s="12" t="s">
        <v>285</v>
      </c>
      <c r="E150" s="12" t="s">
        <v>156</v>
      </c>
      <c r="F150" s="12" t="s">
        <v>156</v>
      </c>
      <c r="G150" s="12" t="s">
        <v>156</v>
      </c>
    </row>
    <row r="151" spans="1:7" ht="21.75" thickBot="1" x14ac:dyDescent="0.3">
      <c r="A151" s="11" t="s">
        <v>160</v>
      </c>
      <c r="B151" s="12" t="s">
        <v>286</v>
      </c>
      <c r="C151" s="12" t="s">
        <v>287</v>
      </c>
      <c r="D151" s="12" t="s">
        <v>288</v>
      </c>
      <c r="E151" s="12" t="s">
        <v>161</v>
      </c>
      <c r="F151" s="12" t="s">
        <v>161</v>
      </c>
      <c r="G151" s="12" t="s">
        <v>161</v>
      </c>
    </row>
    <row r="152" spans="1:7" ht="21.75" thickBot="1" x14ac:dyDescent="0.3">
      <c r="A152" s="11" t="s">
        <v>165</v>
      </c>
      <c r="B152" s="12" t="s">
        <v>289</v>
      </c>
      <c r="C152" s="12" t="s">
        <v>290</v>
      </c>
      <c r="D152" s="12" t="s">
        <v>291</v>
      </c>
      <c r="E152" s="12" t="s">
        <v>166</v>
      </c>
      <c r="F152" s="12" t="s">
        <v>166</v>
      </c>
      <c r="G152" s="12" t="s">
        <v>166</v>
      </c>
    </row>
    <row r="153" spans="1:7" ht="21.75" thickBot="1" x14ac:dyDescent="0.3">
      <c r="A153" s="11" t="s">
        <v>170</v>
      </c>
      <c r="B153" s="12" t="s">
        <v>292</v>
      </c>
      <c r="C153" s="12" t="s">
        <v>293</v>
      </c>
      <c r="D153" s="12" t="s">
        <v>294</v>
      </c>
      <c r="E153" s="12" t="s">
        <v>171</v>
      </c>
      <c r="F153" s="12" t="s">
        <v>171</v>
      </c>
      <c r="G153" s="12" t="s">
        <v>171</v>
      </c>
    </row>
    <row r="154" spans="1:7" ht="21.75" thickBot="1" x14ac:dyDescent="0.3">
      <c r="A154" s="11" t="s">
        <v>175</v>
      </c>
      <c r="B154" s="12" t="s">
        <v>295</v>
      </c>
      <c r="C154" s="12" t="s">
        <v>296</v>
      </c>
      <c r="D154" s="12" t="s">
        <v>297</v>
      </c>
      <c r="E154" s="12" t="s">
        <v>176</v>
      </c>
      <c r="F154" s="12" t="s">
        <v>176</v>
      </c>
      <c r="G154" s="12" t="s">
        <v>176</v>
      </c>
    </row>
    <row r="155" spans="1:7" ht="21.75" thickBot="1" x14ac:dyDescent="0.3">
      <c r="A155" s="11" t="s">
        <v>180</v>
      </c>
      <c r="B155" s="12" t="s">
        <v>298</v>
      </c>
      <c r="C155" s="12" t="s">
        <v>299</v>
      </c>
      <c r="D155" s="12" t="s">
        <v>300</v>
      </c>
      <c r="E155" s="12" t="s">
        <v>181</v>
      </c>
      <c r="F155" s="12" t="s">
        <v>181</v>
      </c>
      <c r="G155" s="12" t="s">
        <v>181</v>
      </c>
    </row>
    <row r="156" spans="1:7" ht="21.75" thickBot="1" x14ac:dyDescent="0.3">
      <c r="A156" s="11" t="s">
        <v>185</v>
      </c>
      <c r="B156" s="12" t="s">
        <v>301</v>
      </c>
      <c r="C156" s="12" t="s">
        <v>302</v>
      </c>
      <c r="D156" s="12" t="s">
        <v>186</v>
      </c>
      <c r="E156" s="12" t="s">
        <v>186</v>
      </c>
      <c r="F156" s="12" t="s">
        <v>186</v>
      </c>
      <c r="G156" s="12" t="s">
        <v>186</v>
      </c>
    </row>
    <row r="157" spans="1:7" ht="21.75" thickBot="1" x14ac:dyDescent="0.3">
      <c r="A157" s="11" t="s">
        <v>189</v>
      </c>
      <c r="B157" s="12" t="s">
        <v>303</v>
      </c>
      <c r="C157" s="12" t="s">
        <v>304</v>
      </c>
      <c r="D157" s="12" t="s">
        <v>190</v>
      </c>
      <c r="E157" s="12" t="s">
        <v>190</v>
      </c>
      <c r="F157" s="12" t="s">
        <v>190</v>
      </c>
      <c r="G157" s="12" t="s">
        <v>190</v>
      </c>
    </row>
    <row r="158" spans="1:7" ht="19.5" thickBot="1" x14ac:dyDescent="0.3">
      <c r="A158" s="7"/>
    </row>
    <row r="159" spans="1:7" ht="21.75" thickBot="1" x14ac:dyDescent="0.3">
      <c r="A159" s="11" t="s">
        <v>193</v>
      </c>
      <c r="B159" s="11" t="s">
        <v>55</v>
      </c>
      <c r="C159" s="11" t="s">
        <v>56</v>
      </c>
      <c r="D159" s="11" t="s">
        <v>57</v>
      </c>
      <c r="E159" s="11" t="s">
        <v>58</v>
      </c>
      <c r="F159" s="11" t="s">
        <v>59</v>
      </c>
      <c r="G159" s="11" t="s">
        <v>60</v>
      </c>
    </row>
    <row r="160" spans="1:7" ht="15.75" thickBot="1" x14ac:dyDescent="0.3">
      <c r="A160" s="11" t="s">
        <v>83</v>
      </c>
      <c r="B160" s="12">
        <v>511.2</v>
      </c>
      <c r="C160" s="12">
        <v>469.8</v>
      </c>
      <c r="D160" s="12">
        <v>29</v>
      </c>
      <c r="E160" s="12">
        <v>19</v>
      </c>
      <c r="F160" s="12">
        <v>21</v>
      </c>
      <c r="G160" s="12">
        <v>19</v>
      </c>
    </row>
    <row r="161" spans="1:7" ht="15.75" thickBot="1" x14ac:dyDescent="0.3">
      <c r="A161" s="11" t="s">
        <v>89</v>
      </c>
      <c r="B161" s="12">
        <v>510.2</v>
      </c>
      <c r="C161" s="12">
        <v>468.8</v>
      </c>
      <c r="D161" s="12">
        <v>24.5</v>
      </c>
      <c r="E161" s="12">
        <v>18</v>
      </c>
      <c r="F161" s="12">
        <v>20</v>
      </c>
      <c r="G161" s="12">
        <v>18</v>
      </c>
    </row>
    <row r="162" spans="1:7" ht="15.75" thickBot="1" x14ac:dyDescent="0.3">
      <c r="A162" s="11" t="s">
        <v>95</v>
      </c>
      <c r="B162" s="12">
        <v>509.2</v>
      </c>
      <c r="C162" s="12">
        <v>467.8</v>
      </c>
      <c r="D162" s="12">
        <v>23.5</v>
      </c>
      <c r="E162" s="12">
        <v>17</v>
      </c>
      <c r="F162" s="12">
        <v>17</v>
      </c>
      <c r="G162" s="12">
        <v>17</v>
      </c>
    </row>
    <row r="163" spans="1:7" ht="15.75" thickBot="1" x14ac:dyDescent="0.3">
      <c r="A163" s="11" t="s">
        <v>101</v>
      </c>
      <c r="B163" s="12">
        <v>508.2</v>
      </c>
      <c r="C163" s="12">
        <v>466.8</v>
      </c>
      <c r="D163" s="12">
        <v>22.5</v>
      </c>
      <c r="E163" s="12">
        <v>16</v>
      </c>
      <c r="F163" s="12">
        <v>16</v>
      </c>
      <c r="G163" s="12">
        <v>16</v>
      </c>
    </row>
    <row r="164" spans="1:7" ht="15.75" thickBot="1" x14ac:dyDescent="0.3">
      <c r="A164" s="11" t="s">
        <v>107</v>
      </c>
      <c r="B164" s="12">
        <v>507.2</v>
      </c>
      <c r="C164" s="12">
        <v>465.8</v>
      </c>
      <c r="D164" s="12">
        <v>21.5</v>
      </c>
      <c r="E164" s="12">
        <v>15</v>
      </c>
      <c r="F164" s="12">
        <v>15</v>
      </c>
      <c r="G164" s="12">
        <v>15</v>
      </c>
    </row>
    <row r="165" spans="1:7" ht="15.75" thickBot="1" x14ac:dyDescent="0.3">
      <c r="A165" s="11" t="s">
        <v>113</v>
      </c>
      <c r="B165" s="12">
        <v>506.2</v>
      </c>
      <c r="C165" s="12">
        <v>464.8</v>
      </c>
      <c r="D165" s="12">
        <v>20.5</v>
      </c>
      <c r="E165" s="12">
        <v>14</v>
      </c>
      <c r="F165" s="12">
        <v>14</v>
      </c>
      <c r="G165" s="12">
        <v>14</v>
      </c>
    </row>
    <row r="166" spans="1:7" ht="15.75" thickBot="1" x14ac:dyDescent="0.3">
      <c r="A166" s="11" t="s">
        <v>119</v>
      </c>
      <c r="B166" s="12">
        <v>505.2</v>
      </c>
      <c r="C166" s="12">
        <v>463.8</v>
      </c>
      <c r="D166" s="12">
        <v>19.5</v>
      </c>
      <c r="E166" s="12">
        <v>13</v>
      </c>
      <c r="F166" s="12">
        <v>13</v>
      </c>
      <c r="G166" s="12">
        <v>13</v>
      </c>
    </row>
    <row r="167" spans="1:7" ht="15.75" thickBot="1" x14ac:dyDescent="0.3">
      <c r="A167" s="11" t="s">
        <v>125</v>
      </c>
      <c r="B167" s="12">
        <v>504.2</v>
      </c>
      <c r="C167" s="12">
        <v>462.8</v>
      </c>
      <c r="D167" s="12">
        <v>18.5</v>
      </c>
      <c r="E167" s="12">
        <v>12</v>
      </c>
      <c r="F167" s="12">
        <v>12</v>
      </c>
      <c r="G167" s="12">
        <v>12</v>
      </c>
    </row>
    <row r="168" spans="1:7" ht="15.75" thickBot="1" x14ac:dyDescent="0.3">
      <c r="A168" s="11" t="s">
        <v>131</v>
      </c>
      <c r="B168" s="12">
        <v>503.2</v>
      </c>
      <c r="C168" s="12">
        <v>461.8</v>
      </c>
      <c r="D168" s="12">
        <v>17.5</v>
      </c>
      <c r="E168" s="12">
        <v>11</v>
      </c>
      <c r="F168" s="12">
        <v>11</v>
      </c>
      <c r="G168" s="12">
        <v>11</v>
      </c>
    </row>
    <row r="169" spans="1:7" ht="15.75" thickBot="1" x14ac:dyDescent="0.3">
      <c r="A169" s="11" t="s">
        <v>137</v>
      </c>
      <c r="B169" s="12">
        <v>498.2</v>
      </c>
      <c r="C169" s="12">
        <v>460.8</v>
      </c>
      <c r="D169" s="12">
        <v>16.5</v>
      </c>
      <c r="E169" s="12">
        <v>10</v>
      </c>
      <c r="F169" s="12">
        <v>10</v>
      </c>
      <c r="G169" s="12">
        <v>10</v>
      </c>
    </row>
    <row r="170" spans="1:7" ht="15.75" thickBot="1" x14ac:dyDescent="0.3">
      <c r="A170" s="11" t="s">
        <v>143</v>
      </c>
      <c r="B170" s="12">
        <v>497.2</v>
      </c>
      <c r="C170" s="12">
        <v>459.8</v>
      </c>
      <c r="D170" s="12">
        <v>15.5</v>
      </c>
      <c r="E170" s="12">
        <v>9</v>
      </c>
      <c r="F170" s="12">
        <v>9</v>
      </c>
      <c r="G170" s="12">
        <v>9</v>
      </c>
    </row>
    <row r="171" spans="1:7" ht="15.75" thickBot="1" x14ac:dyDescent="0.3">
      <c r="A171" s="11" t="s">
        <v>149</v>
      </c>
      <c r="B171" s="12">
        <v>496.2</v>
      </c>
      <c r="C171" s="12">
        <v>458.8</v>
      </c>
      <c r="D171" s="12">
        <v>14.5</v>
      </c>
      <c r="E171" s="12">
        <v>8</v>
      </c>
      <c r="F171" s="12">
        <v>8</v>
      </c>
      <c r="G171" s="12">
        <v>8</v>
      </c>
    </row>
    <row r="172" spans="1:7" ht="15.75" thickBot="1" x14ac:dyDescent="0.3">
      <c r="A172" s="11" t="s">
        <v>155</v>
      </c>
      <c r="B172" s="12">
        <v>495.2</v>
      </c>
      <c r="C172" s="12">
        <v>457.8</v>
      </c>
      <c r="D172" s="12">
        <v>13.5</v>
      </c>
      <c r="E172" s="12">
        <v>7</v>
      </c>
      <c r="F172" s="12">
        <v>7</v>
      </c>
      <c r="G172" s="12">
        <v>7</v>
      </c>
    </row>
    <row r="173" spans="1:7" ht="15.75" thickBot="1" x14ac:dyDescent="0.3">
      <c r="A173" s="11" t="s">
        <v>160</v>
      </c>
      <c r="B173" s="12">
        <v>491.2</v>
      </c>
      <c r="C173" s="12">
        <v>456.8</v>
      </c>
      <c r="D173" s="12">
        <v>12.5</v>
      </c>
      <c r="E173" s="12">
        <v>6</v>
      </c>
      <c r="F173" s="12">
        <v>6</v>
      </c>
      <c r="G173" s="12">
        <v>6</v>
      </c>
    </row>
    <row r="174" spans="1:7" ht="15.75" thickBot="1" x14ac:dyDescent="0.3">
      <c r="A174" s="11" t="s">
        <v>165</v>
      </c>
      <c r="B174" s="12">
        <v>490.2</v>
      </c>
      <c r="C174" s="12">
        <v>455.8</v>
      </c>
      <c r="D174" s="12">
        <v>11.5</v>
      </c>
      <c r="E174" s="12">
        <v>5</v>
      </c>
      <c r="F174" s="12">
        <v>5</v>
      </c>
      <c r="G174" s="12">
        <v>5</v>
      </c>
    </row>
    <row r="175" spans="1:7" ht="15.75" thickBot="1" x14ac:dyDescent="0.3">
      <c r="A175" s="11" t="s">
        <v>170</v>
      </c>
      <c r="B175" s="12">
        <v>489.2</v>
      </c>
      <c r="C175" s="12">
        <v>454.8</v>
      </c>
      <c r="D175" s="12">
        <v>10.5</v>
      </c>
      <c r="E175" s="12">
        <v>4</v>
      </c>
      <c r="F175" s="12">
        <v>4</v>
      </c>
      <c r="G175" s="12">
        <v>4</v>
      </c>
    </row>
    <row r="176" spans="1:7" ht="15.75" thickBot="1" x14ac:dyDescent="0.3">
      <c r="A176" s="11" t="s">
        <v>175</v>
      </c>
      <c r="B176" s="12">
        <v>488.2</v>
      </c>
      <c r="C176" s="12">
        <v>453.8</v>
      </c>
      <c r="D176" s="12">
        <v>9.5</v>
      </c>
      <c r="E176" s="12">
        <v>3</v>
      </c>
      <c r="F176" s="12">
        <v>3</v>
      </c>
      <c r="G176" s="12">
        <v>3</v>
      </c>
    </row>
    <row r="177" spans="1:11" ht="15.75" thickBot="1" x14ac:dyDescent="0.3">
      <c r="A177" s="11" t="s">
        <v>180</v>
      </c>
      <c r="B177" s="12">
        <v>474.8</v>
      </c>
      <c r="C177" s="12">
        <v>452.8</v>
      </c>
      <c r="D177" s="12">
        <v>8.5</v>
      </c>
      <c r="E177" s="12">
        <v>2</v>
      </c>
      <c r="F177" s="12">
        <v>2</v>
      </c>
      <c r="G177" s="12">
        <v>2</v>
      </c>
    </row>
    <row r="178" spans="1:11" ht="15.75" thickBot="1" x14ac:dyDescent="0.3">
      <c r="A178" s="11" t="s">
        <v>185</v>
      </c>
      <c r="B178" s="12">
        <v>473.8</v>
      </c>
      <c r="C178" s="12">
        <v>451.8</v>
      </c>
      <c r="D178" s="12">
        <v>1</v>
      </c>
      <c r="E178" s="12">
        <v>1</v>
      </c>
      <c r="F178" s="12">
        <v>1</v>
      </c>
      <c r="G178" s="12">
        <v>1</v>
      </c>
    </row>
    <row r="179" spans="1:11" ht="15.75" thickBot="1" x14ac:dyDescent="0.3">
      <c r="A179" s="11" t="s">
        <v>189</v>
      </c>
      <c r="B179" s="12">
        <v>472.8</v>
      </c>
      <c r="C179" s="12">
        <v>450.8</v>
      </c>
      <c r="D179" s="12">
        <v>0</v>
      </c>
      <c r="E179" s="12">
        <v>0</v>
      </c>
      <c r="F179" s="12">
        <v>0</v>
      </c>
      <c r="G179" s="12">
        <v>0</v>
      </c>
    </row>
    <row r="180" spans="1:11" ht="19.5" thickBot="1" x14ac:dyDescent="0.3">
      <c r="A180" s="7"/>
    </row>
    <row r="181" spans="1:11" ht="15.75" thickBot="1" x14ac:dyDescent="0.3">
      <c r="A181" s="11" t="s">
        <v>194</v>
      </c>
      <c r="B181" s="11" t="s">
        <v>55</v>
      </c>
      <c r="C181" s="11" t="s">
        <v>56</v>
      </c>
      <c r="D181" s="11" t="s">
        <v>57</v>
      </c>
      <c r="E181" s="11" t="s">
        <v>58</v>
      </c>
      <c r="F181" s="11" t="s">
        <v>59</v>
      </c>
      <c r="G181" s="11" t="s">
        <v>60</v>
      </c>
      <c r="H181" s="11" t="s">
        <v>195</v>
      </c>
      <c r="I181" s="11" t="s">
        <v>196</v>
      </c>
      <c r="J181" s="11" t="s">
        <v>197</v>
      </c>
      <c r="K181" s="11" t="s">
        <v>198</v>
      </c>
    </row>
    <row r="182" spans="1:11" ht="15.75" thickBot="1" x14ac:dyDescent="0.3">
      <c r="A182" s="11" t="s">
        <v>62</v>
      </c>
      <c r="B182" s="12">
        <v>504.2</v>
      </c>
      <c r="C182" s="12">
        <v>457.8</v>
      </c>
      <c r="D182" s="12">
        <v>16.5</v>
      </c>
      <c r="E182" s="12">
        <v>13</v>
      </c>
      <c r="F182" s="12">
        <v>12</v>
      </c>
      <c r="G182" s="12">
        <v>12</v>
      </c>
      <c r="H182" s="12">
        <v>1015.4</v>
      </c>
      <c r="I182" s="12">
        <v>1000</v>
      </c>
      <c r="J182" s="12">
        <v>-15.4</v>
      </c>
      <c r="K182" s="12">
        <v>-1.54</v>
      </c>
    </row>
    <row r="183" spans="1:11" ht="15.75" thickBot="1" x14ac:dyDescent="0.3">
      <c r="A183" s="11" t="s">
        <v>63</v>
      </c>
      <c r="B183" s="12">
        <v>507.2</v>
      </c>
      <c r="C183" s="12">
        <v>463.8</v>
      </c>
      <c r="D183" s="12">
        <v>10.5</v>
      </c>
      <c r="E183" s="12">
        <v>12</v>
      </c>
      <c r="F183" s="12">
        <v>4</v>
      </c>
      <c r="G183" s="12">
        <v>10</v>
      </c>
      <c r="H183" s="12">
        <v>1007.4</v>
      </c>
      <c r="I183" s="12">
        <v>1000</v>
      </c>
      <c r="J183" s="12">
        <v>-7.4</v>
      </c>
      <c r="K183" s="12">
        <v>-0.74</v>
      </c>
    </row>
    <row r="184" spans="1:11" ht="15.75" thickBot="1" x14ac:dyDescent="0.3">
      <c r="A184" s="11" t="s">
        <v>64</v>
      </c>
      <c r="B184" s="12">
        <v>509.2</v>
      </c>
      <c r="C184" s="12">
        <v>462.8</v>
      </c>
      <c r="D184" s="12">
        <v>16.5</v>
      </c>
      <c r="E184" s="12">
        <v>10</v>
      </c>
      <c r="F184" s="12">
        <v>15</v>
      </c>
      <c r="G184" s="12">
        <v>6</v>
      </c>
      <c r="H184" s="12">
        <v>1019.4</v>
      </c>
      <c r="I184" s="12">
        <v>1000</v>
      </c>
      <c r="J184" s="12">
        <v>-19.399999999999999</v>
      </c>
      <c r="K184" s="12">
        <v>-1.94</v>
      </c>
    </row>
    <row r="185" spans="1:11" ht="15.75" thickBot="1" x14ac:dyDescent="0.3">
      <c r="A185" s="11" t="s">
        <v>65</v>
      </c>
      <c r="B185" s="12">
        <v>503.2</v>
      </c>
      <c r="C185" s="12">
        <v>465.8</v>
      </c>
      <c r="D185" s="12">
        <v>29</v>
      </c>
      <c r="E185" s="12">
        <v>14</v>
      </c>
      <c r="F185" s="12">
        <v>9</v>
      </c>
      <c r="G185" s="12">
        <v>14</v>
      </c>
      <c r="H185" s="12">
        <v>1034.9000000000001</v>
      </c>
      <c r="I185" s="12">
        <v>1000</v>
      </c>
      <c r="J185" s="12">
        <v>-34.9</v>
      </c>
      <c r="K185" s="12">
        <v>-3.49</v>
      </c>
    </row>
    <row r="186" spans="1:11" ht="15.75" thickBot="1" x14ac:dyDescent="0.3">
      <c r="A186" s="11" t="s">
        <v>66</v>
      </c>
      <c r="B186" s="12">
        <v>488.2</v>
      </c>
      <c r="C186" s="12">
        <v>453.8</v>
      </c>
      <c r="D186" s="12">
        <v>10.5</v>
      </c>
      <c r="E186" s="12">
        <v>1</v>
      </c>
      <c r="F186" s="12">
        <v>1</v>
      </c>
      <c r="G186" s="12">
        <v>3</v>
      </c>
      <c r="H186" s="12">
        <v>957.5</v>
      </c>
      <c r="I186" s="12">
        <v>1000</v>
      </c>
      <c r="J186" s="12">
        <v>42.5</v>
      </c>
      <c r="K186" s="12">
        <v>4.25</v>
      </c>
    </row>
    <row r="187" spans="1:11" ht="15.75" thickBot="1" x14ac:dyDescent="0.3">
      <c r="A187" s="11" t="s">
        <v>67</v>
      </c>
      <c r="B187" s="12">
        <v>490.2</v>
      </c>
      <c r="C187" s="12">
        <v>456.8</v>
      </c>
      <c r="D187" s="12">
        <v>8.5</v>
      </c>
      <c r="E187" s="12">
        <v>11</v>
      </c>
      <c r="F187" s="12">
        <v>12</v>
      </c>
      <c r="G187" s="12">
        <v>13</v>
      </c>
      <c r="H187" s="12">
        <v>991.5</v>
      </c>
      <c r="I187" s="12">
        <v>1000</v>
      </c>
      <c r="J187" s="12">
        <v>8.5</v>
      </c>
      <c r="K187" s="12">
        <v>0.85</v>
      </c>
    </row>
    <row r="188" spans="1:11" ht="15.75" thickBot="1" x14ac:dyDescent="0.3">
      <c r="A188" s="11" t="s">
        <v>68</v>
      </c>
      <c r="B188" s="12">
        <v>496.2</v>
      </c>
      <c r="C188" s="12">
        <v>458.8</v>
      </c>
      <c r="D188" s="12">
        <v>10.5</v>
      </c>
      <c r="E188" s="12">
        <v>6</v>
      </c>
      <c r="F188" s="12">
        <v>6</v>
      </c>
      <c r="G188" s="12">
        <v>7</v>
      </c>
      <c r="H188" s="12">
        <v>984.5</v>
      </c>
      <c r="I188" s="12">
        <v>1000</v>
      </c>
      <c r="J188" s="12">
        <v>15.5</v>
      </c>
      <c r="K188" s="12">
        <v>1.55</v>
      </c>
    </row>
    <row r="189" spans="1:11" ht="15.75" thickBot="1" x14ac:dyDescent="0.3">
      <c r="A189" s="11" t="s">
        <v>69</v>
      </c>
      <c r="B189" s="12">
        <v>497.2</v>
      </c>
      <c r="C189" s="12">
        <v>467.8</v>
      </c>
      <c r="D189" s="12">
        <v>16.5</v>
      </c>
      <c r="E189" s="12">
        <v>16</v>
      </c>
      <c r="F189" s="12">
        <v>20</v>
      </c>
      <c r="G189" s="12">
        <v>17</v>
      </c>
      <c r="H189" s="12">
        <v>1034.4000000000001</v>
      </c>
      <c r="I189" s="12">
        <v>1000</v>
      </c>
      <c r="J189" s="12">
        <v>-34.4</v>
      </c>
      <c r="K189" s="12">
        <v>-3.44</v>
      </c>
    </row>
    <row r="190" spans="1:11" ht="15.75" thickBot="1" x14ac:dyDescent="0.3">
      <c r="A190" s="11" t="s">
        <v>70</v>
      </c>
      <c r="B190" s="12">
        <v>495.2</v>
      </c>
      <c r="C190" s="12">
        <v>450.8</v>
      </c>
      <c r="D190" s="12">
        <v>8.5</v>
      </c>
      <c r="E190" s="12">
        <v>0</v>
      </c>
      <c r="F190" s="12">
        <v>0</v>
      </c>
      <c r="G190" s="12">
        <v>0</v>
      </c>
      <c r="H190" s="12">
        <v>954.5</v>
      </c>
      <c r="I190" s="12">
        <v>1000</v>
      </c>
      <c r="J190" s="12">
        <v>45.5</v>
      </c>
      <c r="K190" s="12">
        <v>4.55</v>
      </c>
    </row>
    <row r="191" spans="1:11" ht="15.75" thickBot="1" x14ac:dyDescent="0.3">
      <c r="A191" s="11" t="s">
        <v>71</v>
      </c>
      <c r="B191" s="12">
        <v>489.2</v>
      </c>
      <c r="C191" s="12">
        <v>454.8</v>
      </c>
      <c r="D191" s="12">
        <v>14.5</v>
      </c>
      <c r="E191" s="12">
        <v>3</v>
      </c>
      <c r="F191" s="12">
        <v>3</v>
      </c>
      <c r="G191" s="12">
        <v>4</v>
      </c>
      <c r="H191" s="12">
        <v>968.5</v>
      </c>
      <c r="I191" s="12">
        <v>1000</v>
      </c>
      <c r="J191" s="12">
        <v>31.5</v>
      </c>
      <c r="K191" s="12">
        <v>3.15</v>
      </c>
    </row>
    <row r="192" spans="1:11" ht="15.75" thickBot="1" x14ac:dyDescent="0.3">
      <c r="A192" s="11" t="s">
        <v>72</v>
      </c>
      <c r="B192" s="12">
        <v>473.8</v>
      </c>
      <c r="C192" s="12">
        <v>466.8</v>
      </c>
      <c r="D192" s="12">
        <v>22.5</v>
      </c>
      <c r="E192" s="12">
        <v>15</v>
      </c>
      <c r="F192" s="12">
        <v>10</v>
      </c>
      <c r="G192" s="12">
        <v>16</v>
      </c>
      <c r="H192" s="12">
        <v>1003.9</v>
      </c>
      <c r="I192" s="12">
        <v>1000</v>
      </c>
      <c r="J192" s="12">
        <v>-3.9</v>
      </c>
      <c r="K192" s="12">
        <v>-0.39</v>
      </c>
    </row>
    <row r="193" spans="1:11" ht="15.75" thickBot="1" x14ac:dyDescent="0.3">
      <c r="A193" s="11" t="s">
        <v>73</v>
      </c>
      <c r="B193" s="12">
        <v>508.2</v>
      </c>
      <c r="C193" s="12">
        <v>461.8</v>
      </c>
      <c r="D193" s="12">
        <v>10.5</v>
      </c>
      <c r="E193" s="12">
        <v>9</v>
      </c>
      <c r="F193" s="12">
        <v>14</v>
      </c>
      <c r="G193" s="12">
        <v>9</v>
      </c>
      <c r="H193" s="12">
        <v>1012.4</v>
      </c>
      <c r="I193" s="12">
        <v>1000</v>
      </c>
      <c r="J193" s="12">
        <v>-12.4</v>
      </c>
      <c r="K193" s="12">
        <v>-1.24</v>
      </c>
    </row>
    <row r="194" spans="1:11" ht="15.75" thickBot="1" x14ac:dyDescent="0.3">
      <c r="A194" s="11" t="s">
        <v>74</v>
      </c>
      <c r="B194" s="12">
        <v>510.2</v>
      </c>
      <c r="C194" s="12">
        <v>451.8</v>
      </c>
      <c r="D194" s="12">
        <v>0</v>
      </c>
      <c r="E194" s="12">
        <v>4</v>
      </c>
      <c r="F194" s="12">
        <v>5</v>
      </c>
      <c r="G194" s="12">
        <v>1</v>
      </c>
      <c r="H194" s="12">
        <v>972</v>
      </c>
      <c r="I194" s="12">
        <v>1000</v>
      </c>
      <c r="J194" s="12">
        <v>28</v>
      </c>
      <c r="K194" s="12">
        <v>2.8</v>
      </c>
    </row>
    <row r="195" spans="1:11" ht="15.75" thickBot="1" x14ac:dyDescent="0.3">
      <c r="A195" s="11" t="s">
        <v>75</v>
      </c>
      <c r="B195" s="12">
        <v>473.8</v>
      </c>
      <c r="C195" s="12">
        <v>469.8</v>
      </c>
      <c r="D195" s="12">
        <v>22.5</v>
      </c>
      <c r="E195" s="12">
        <v>19</v>
      </c>
      <c r="F195" s="12">
        <v>21</v>
      </c>
      <c r="G195" s="12">
        <v>19</v>
      </c>
      <c r="H195" s="12">
        <v>1024.9000000000001</v>
      </c>
      <c r="I195" s="12">
        <v>1000</v>
      </c>
      <c r="J195" s="12">
        <v>-24.9</v>
      </c>
      <c r="K195" s="12">
        <v>-2.4900000000000002</v>
      </c>
    </row>
    <row r="196" spans="1:11" ht="15.75" thickBot="1" x14ac:dyDescent="0.3">
      <c r="A196" s="11" t="s">
        <v>76</v>
      </c>
      <c r="B196" s="12">
        <v>491.2</v>
      </c>
      <c r="C196" s="12">
        <v>455.8</v>
      </c>
      <c r="D196" s="12">
        <v>16.5</v>
      </c>
      <c r="E196" s="12">
        <v>8</v>
      </c>
      <c r="F196" s="12">
        <v>8</v>
      </c>
      <c r="G196" s="12">
        <v>11</v>
      </c>
      <c r="H196" s="12">
        <v>990.5</v>
      </c>
      <c r="I196" s="12">
        <v>1000</v>
      </c>
      <c r="J196" s="12">
        <v>9.5</v>
      </c>
      <c r="K196" s="12">
        <v>0.95</v>
      </c>
    </row>
    <row r="197" spans="1:11" ht="15.75" thickBot="1" x14ac:dyDescent="0.3">
      <c r="A197" s="11" t="s">
        <v>77</v>
      </c>
      <c r="B197" s="12">
        <v>498.2</v>
      </c>
      <c r="C197" s="12">
        <v>468.8</v>
      </c>
      <c r="D197" s="12">
        <v>22.5</v>
      </c>
      <c r="E197" s="12">
        <v>18</v>
      </c>
      <c r="F197" s="12">
        <v>17</v>
      </c>
      <c r="G197" s="12">
        <v>18</v>
      </c>
      <c r="H197" s="12">
        <v>1042.4000000000001</v>
      </c>
      <c r="I197" s="12">
        <v>1000</v>
      </c>
      <c r="J197" s="12">
        <v>-42.4</v>
      </c>
      <c r="K197" s="12">
        <v>-4.24</v>
      </c>
    </row>
    <row r="198" spans="1:11" ht="15.75" thickBot="1" x14ac:dyDescent="0.3">
      <c r="A198" s="11" t="s">
        <v>78</v>
      </c>
      <c r="B198" s="12">
        <v>472.8</v>
      </c>
      <c r="C198" s="12">
        <v>459.8</v>
      </c>
      <c r="D198" s="12">
        <v>20.5</v>
      </c>
      <c r="E198" s="12">
        <v>5</v>
      </c>
      <c r="F198" s="12">
        <v>7</v>
      </c>
      <c r="G198" s="12">
        <v>5</v>
      </c>
      <c r="H198" s="12">
        <v>970</v>
      </c>
      <c r="I198" s="12">
        <v>1000</v>
      </c>
      <c r="J198" s="12">
        <v>30</v>
      </c>
      <c r="K198" s="12">
        <v>3</v>
      </c>
    </row>
    <row r="199" spans="1:11" ht="15.75" thickBot="1" x14ac:dyDescent="0.3">
      <c r="A199" s="11" t="s">
        <v>79</v>
      </c>
      <c r="B199" s="12">
        <v>505.2</v>
      </c>
      <c r="C199" s="12">
        <v>460.8</v>
      </c>
      <c r="D199" s="12">
        <v>20.5</v>
      </c>
      <c r="E199" s="12">
        <v>7</v>
      </c>
      <c r="F199" s="12">
        <v>11</v>
      </c>
      <c r="G199" s="12">
        <v>8</v>
      </c>
      <c r="H199" s="12">
        <v>1012.4</v>
      </c>
      <c r="I199" s="12">
        <v>1000</v>
      </c>
      <c r="J199" s="12">
        <v>-12.4</v>
      </c>
      <c r="K199" s="12">
        <v>-1.24</v>
      </c>
    </row>
    <row r="200" spans="1:11" ht="15.75" thickBot="1" x14ac:dyDescent="0.3">
      <c r="A200" s="11" t="s">
        <v>80</v>
      </c>
      <c r="B200" s="12">
        <v>506.2</v>
      </c>
      <c r="C200" s="12">
        <v>452.8</v>
      </c>
      <c r="D200" s="12">
        <v>0</v>
      </c>
      <c r="E200" s="12">
        <v>2</v>
      </c>
      <c r="F200" s="12">
        <v>2</v>
      </c>
      <c r="G200" s="12">
        <v>2</v>
      </c>
      <c r="H200" s="12">
        <v>965</v>
      </c>
      <c r="I200" s="12">
        <v>1000</v>
      </c>
      <c r="J200" s="12">
        <v>35</v>
      </c>
      <c r="K200" s="12">
        <v>3.5</v>
      </c>
    </row>
    <row r="201" spans="1:11" ht="15.75" thickBot="1" x14ac:dyDescent="0.3">
      <c r="A201" s="11" t="s">
        <v>81</v>
      </c>
      <c r="B201" s="12">
        <v>511.2</v>
      </c>
      <c r="C201" s="12">
        <v>464.8</v>
      </c>
      <c r="D201" s="12">
        <v>14.5</v>
      </c>
      <c r="E201" s="12">
        <v>17</v>
      </c>
      <c r="F201" s="12">
        <v>16</v>
      </c>
      <c r="G201" s="12">
        <v>15</v>
      </c>
      <c r="H201" s="12">
        <v>1038.4000000000001</v>
      </c>
      <c r="I201" s="12">
        <v>1000</v>
      </c>
      <c r="J201" s="12">
        <v>-38.4</v>
      </c>
      <c r="K201" s="12">
        <v>-3.84</v>
      </c>
    </row>
    <row r="202" spans="1:11" ht="15.75" thickBot="1" x14ac:dyDescent="0.3"/>
    <row r="203" spans="1:11" ht="21.75" thickBot="1" x14ac:dyDescent="0.3">
      <c r="A203" s="13" t="s">
        <v>199</v>
      </c>
      <c r="B203" s="14">
        <v>1069</v>
      </c>
    </row>
    <row r="204" spans="1:11" ht="21.75" thickBot="1" x14ac:dyDescent="0.3">
      <c r="A204" s="13" t="s">
        <v>200</v>
      </c>
      <c r="B204" s="14">
        <v>923.6</v>
      </c>
    </row>
    <row r="205" spans="1:11" ht="21.75" thickBot="1" x14ac:dyDescent="0.3">
      <c r="A205" s="13" t="s">
        <v>201</v>
      </c>
      <c r="B205" s="14">
        <v>19999.900000000001</v>
      </c>
    </row>
    <row r="206" spans="1:11" ht="21.75" thickBot="1" x14ac:dyDescent="0.3">
      <c r="A206" s="13" t="s">
        <v>202</v>
      </c>
      <c r="B206" s="14">
        <v>20000</v>
      </c>
    </row>
    <row r="207" spans="1:11" ht="32.25" thickBot="1" x14ac:dyDescent="0.3">
      <c r="A207" s="13" t="s">
        <v>203</v>
      </c>
      <c r="B207" s="14">
        <v>-0.1</v>
      </c>
    </row>
    <row r="208" spans="1:11" ht="32.25" thickBot="1" x14ac:dyDescent="0.3">
      <c r="A208" s="13" t="s">
        <v>204</v>
      </c>
      <c r="B208" s="14"/>
    </row>
    <row r="209" spans="1:2" ht="32.25" thickBot="1" x14ac:dyDescent="0.3">
      <c r="A209" s="13" t="s">
        <v>205</v>
      </c>
      <c r="B209" s="14"/>
    </row>
    <row r="210" spans="1:2" ht="32.25" thickBot="1" x14ac:dyDescent="0.3">
      <c r="A210" s="13" t="s">
        <v>206</v>
      </c>
      <c r="B210" s="14">
        <v>0</v>
      </c>
    </row>
    <row r="212" spans="1:2" x14ac:dyDescent="0.25">
      <c r="A212" s="15" t="s">
        <v>207</v>
      </c>
    </row>
    <row r="214" spans="1:2" x14ac:dyDescent="0.25">
      <c r="A214" s="16" t="s">
        <v>208</v>
      </c>
    </row>
    <row r="215" spans="1:2" x14ac:dyDescent="0.25">
      <c r="A215" s="16" t="s">
        <v>305</v>
      </c>
    </row>
  </sheetData>
  <conditionalFormatting sqref="H74:H9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74:S7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4:V9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04" r:id="rId1" display="http://miau.gau.hu/myx-free/coco/test/803987220160608123852.html"/>
    <hyperlink ref="A212" r:id="rId2" display="http://miau.gau.hu/myx-free/coco/test/852542320160608130513.html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A10" sqref="A10:B13"/>
    </sheetView>
  </sheetViews>
  <sheetFormatPr defaultRowHeight="15" x14ac:dyDescent="0.25"/>
  <cols>
    <col min="1" max="1" width="15.7109375" bestFit="1" customWidth="1"/>
    <col min="2" max="2" width="122.140625" customWidth="1"/>
  </cols>
  <sheetData>
    <row r="1" spans="1:2" x14ac:dyDescent="0.25">
      <c r="A1" s="4" t="s">
        <v>226</v>
      </c>
      <c r="B1" s="4" t="s">
        <v>227</v>
      </c>
    </row>
    <row r="2" spans="1:2" ht="45" x14ac:dyDescent="0.25">
      <c r="A2" t="s">
        <v>228</v>
      </c>
      <c r="B2" s="18" t="s">
        <v>309</v>
      </c>
    </row>
    <row r="3" spans="1:2" ht="30" x14ac:dyDescent="0.25">
      <c r="A3" t="s">
        <v>229</v>
      </c>
      <c r="B3" s="18" t="s">
        <v>310</v>
      </c>
    </row>
    <row r="4" spans="1:2" x14ac:dyDescent="0.25">
      <c r="A4" t="s">
        <v>233</v>
      </c>
      <c r="B4" t="s">
        <v>311</v>
      </c>
    </row>
    <row r="5" spans="1:2" ht="60" x14ac:dyDescent="0.25">
      <c r="A5" t="s">
        <v>230</v>
      </c>
      <c r="B5" s="18" t="s">
        <v>312</v>
      </c>
    </row>
    <row r="6" spans="1:2" ht="45" x14ac:dyDescent="0.25">
      <c r="A6" t="s">
        <v>231</v>
      </c>
      <c r="B6" s="18" t="s">
        <v>313</v>
      </c>
    </row>
    <row r="7" spans="1:2" x14ac:dyDescent="0.25">
      <c r="A7" s="20" t="s">
        <v>232</v>
      </c>
      <c r="B7" s="20" t="s">
        <v>307</v>
      </c>
    </row>
    <row r="8" spans="1:2" x14ac:dyDescent="0.25">
      <c r="A8" t="s">
        <v>234</v>
      </c>
      <c r="B8" t="s">
        <v>239</v>
      </c>
    </row>
    <row r="10" spans="1:2" x14ac:dyDescent="0.25">
      <c r="A10" t="s">
        <v>314</v>
      </c>
      <c r="B10" s="18" t="s">
        <v>320</v>
      </c>
    </row>
    <row r="11" spans="1:2" x14ac:dyDescent="0.25">
      <c r="A11" t="s">
        <v>315</v>
      </c>
      <c r="B11" s="18" t="s">
        <v>316</v>
      </c>
    </row>
    <row r="12" spans="1:2" x14ac:dyDescent="0.25">
      <c r="A12" t="s">
        <v>317</v>
      </c>
      <c r="B12" s="18" t="s">
        <v>318</v>
      </c>
    </row>
    <row r="13" spans="1:2" x14ac:dyDescent="0.25">
      <c r="A13" t="s">
        <v>319</v>
      </c>
      <c r="B13" s="23">
        <v>2016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3" sqref="A3"/>
    </sheetView>
  </sheetViews>
  <sheetFormatPr defaultRowHeight="15" x14ac:dyDescent="0.25"/>
  <cols>
    <col min="1" max="1" width="22.140625" bestFit="1" customWidth="1"/>
    <col min="2" max="2" width="95.42578125" bestFit="1" customWidth="1"/>
  </cols>
  <sheetData>
    <row r="1" spans="1:2" x14ac:dyDescent="0.25">
      <c r="A1" t="s">
        <v>235</v>
      </c>
      <c r="B1" t="s">
        <v>214</v>
      </c>
    </row>
    <row r="2" spans="1:2" x14ac:dyDescent="0.25">
      <c r="A2" t="s">
        <v>236</v>
      </c>
      <c r="B2" t="s">
        <v>237</v>
      </c>
    </row>
    <row r="3" spans="1:2" x14ac:dyDescent="0.25">
      <c r="A3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database</vt:lpstr>
      <vt:lpstr>fitting_error_kpi</vt:lpstr>
      <vt:lpstr>view</vt:lpstr>
      <vt:lpstr>OAM</vt:lpstr>
      <vt:lpstr>best of</vt:lpstr>
      <vt:lpstr>info</vt:lpstr>
      <vt:lpstr>catalogue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Pitlik László</dc:creator>
  <cp:lastModifiedBy>Pitlik László</cp:lastModifiedBy>
  <dcterms:created xsi:type="dcterms:W3CDTF">2016-06-08T10:06:21Z</dcterms:created>
  <dcterms:modified xsi:type="dcterms:W3CDTF">2016-08-01T12:48:32Z</dcterms:modified>
</cp:coreProperties>
</file>