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tlikl\Downloads\"/>
    </mc:Choice>
  </mc:AlternateContent>
  <bookViews>
    <workbookView xWindow="0" yWindow="0" windowWidth="19200" windowHeight="7900"/>
  </bookViews>
  <sheets>
    <sheet name="info" sheetId="10" r:id="rId1"/>
    <sheet name="nyers" sheetId="2" r:id="rId2"/>
    <sheet name="tisztitott" sheetId="3" r:id="rId3"/>
    <sheet name="OAM1" sheetId="4" r:id="rId4"/>
    <sheet name="modell1" sheetId="5" r:id="rId5"/>
    <sheet name="OAM2" sheetId="6" r:id="rId6"/>
    <sheet name="modell2" sheetId="7" r:id="rId7"/>
    <sheet name="OAM3" sheetId="8" r:id="rId8"/>
    <sheet name="modell3" sheetId="9" r:id="rId9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9" l="1"/>
  <c r="L41" i="7"/>
  <c r="L45" i="5"/>
  <c r="C42" i="9" l="1"/>
  <c r="D42" i="9"/>
  <c r="B42" i="9"/>
  <c r="A44" i="9"/>
  <c r="A45" i="9"/>
  <c r="A46" i="9"/>
  <c r="A47" i="9"/>
  <c r="A48" i="9"/>
  <c r="A49" i="9"/>
  <c r="A43" i="9"/>
  <c r="A3" i="8"/>
  <c r="A4" i="8"/>
  <c r="A5" i="8"/>
  <c r="A6" i="8"/>
  <c r="A7" i="8"/>
  <c r="A8" i="8"/>
  <c r="A2" i="8"/>
  <c r="C42" i="7"/>
  <c r="D42" i="7"/>
  <c r="E42" i="7"/>
  <c r="F42" i="7"/>
  <c r="G42" i="7"/>
  <c r="H42" i="7"/>
  <c r="I42" i="7"/>
  <c r="J42" i="7"/>
  <c r="B42" i="7"/>
  <c r="A44" i="7"/>
  <c r="A45" i="7"/>
  <c r="A46" i="7"/>
  <c r="A47" i="7"/>
  <c r="A48" i="7"/>
  <c r="A49" i="7"/>
  <c r="A43" i="7"/>
  <c r="C1" i="6"/>
  <c r="D1" i="6"/>
  <c r="E1" i="6"/>
  <c r="F1" i="6"/>
  <c r="G1" i="6"/>
  <c r="H1" i="6"/>
  <c r="I1" i="6"/>
  <c r="J1" i="6"/>
  <c r="K1" i="6"/>
  <c r="B1" i="6"/>
  <c r="A3" i="6"/>
  <c r="A4" i="6"/>
  <c r="A5" i="6"/>
  <c r="A6" i="6"/>
  <c r="A8" i="6"/>
  <c r="A7" i="6"/>
  <c r="A2" i="6"/>
  <c r="I46" i="5"/>
  <c r="J46" i="5"/>
  <c r="C46" i="5"/>
  <c r="D46" i="5"/>
  <c r="E46" i="5"/>
  <c r="F46" i="5"/>
  <c r="G46" i="5"/>
  <c r="H46" i="5"/>
  <c r="B46" i="5"/>
  <c r="A48" i="5"/>
  <c r="A49" i="5"/>
  <c r="A50" i="5"/>
  <c r="A51" i="5"/>
  <c r="A52" i="5"/>
  <c r="A53" i="5"/>
  <c r="A54" i="5"/>
  <c r="A55" i="5"/>
  <c r="A56" i="5"/>
  <c r="A57" i="5"/>
  <c r="A47" i="5"/>
  <c r="K12" i="4" l="1"/>
  <c r="K11" i="4"/>
  <c r="K10" i="4"/>
  <c r="K9" i="4"/>
  <c r="K8" i="4"/>
  <c r="K7" i="4"/>
  <c r="K6" i="4"/>
  <c r="K5" i="4"/>
  <c r="K4" i="4"/>
  <c r="K3" i="4"/>
  <c r="J3" i="4"/>
  <c r="J4" i="4"/>
  <c r="J5" i="4"/>
  <c r="J6" i="4"/>
  <c r="J7" i="4"/>
  <c r="J8" i="4"/>
  <c r="J10" i="4"/>
  <c r="J11" i="4"/>
  <c r="J12" i="4"/>
  <c r="J2" i="4"/>
  <c r="E11" i="4"/>
  <c r="F11" i="4"/>
  <c r="G11" i="4"/>
  <c r="H11" i="4"/>
  <c r="I11" i="4"/>
  <c r="E12" i="4"/>
  <c r="F12" i="4"/>
  <c r="G12" i="4"/>
  <c r="H12" i="4"/>
  <c r="I12" i="4"/>
  <c r="B3" i="4"/>
  <c r="C3" i="4"/>
  <c r="D3" i="4"/>
  <c r="E3" i="4"/>
  <c r="F3" i="4"/>
  <c r="G3" i="4"/>
  <c r="H3" i="4"/>
  <c r="I3" i="4"/>
  <c r="B4" i="4"/>
  <c r="C4" i="4"/>
  <c r="D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B12" i="4"/>
  <c r="C12" i="4"/>
  <c r="D12" i="4"/>
  <c r="C2" i="4"/>
  <c r="D2" i="4"/>
  <c r="E2" i="4"/>
  <c r="F2" i="4"/>
  <c r="G2" i="4"/>
  <c r="H2" i="4"/>
  <c r="I2" i="4"/>
  <c r="B2" i="4"/>
  <c r="B1" i="4"/>
  <c r="C1" i="4"/>
  <c r="D1" i="4"/>
  <c r="E1" i="4"/>
  <c r="F1" i="4"/>
  <c r="G1" i="4"/>
  <c r="H1" i="4"/>
  <c r="I1" i="4"/>
  <c r="J1" i="4"/>
  <c r="K1" i="4"/>
  <c r="A2" i="4"/>
  <c r="A3" i="4"/>
  <c r="A4" i="4"/>
  <c r="A5" i="4"/>
  <c r="A6" i="4"/>
  <c r="A7" i="4"/>
  <c r="A8" i="4"/>
  <c r="A9" i="4"/>
  <c r="A10" i="4"/>
  <c r="A11" i="4"/>
  <c r="A12" i="4"/>
  <c r="A1" i="4"/>
  <c r="K3" i="3"/>
  <c r="K4" i="3"/>
  <c r="K5" i="3"/>
  <c r="K6" i="3"/>
  <c r="K7" i="3"/>
  <c r="K8" i="3"/>
  <c r="K9" i="3"/>
  <c r="K10" i="3"/>
  <c r="K11" i="3"/>
  <c r="K12" i="3"/>
  <c r="K1" i="3"/>
  <c r="B2" i="3"/>
  <c r="C2" i="3"/>
  <c r="D2" i="3"/>
  <c r="E2" i="3"/>
  <c r="H2" i="3"/>
  <c r="I2" i="3"/>
  <c r="J2" i="3"/>
  <c r="B3" i="3"/>
  <c r="C3" i="3"/>
  <c r="D3" i="3"/>
  <c r="E3" i="3"/>
  <c r="F3" i="3"/>
  <c r="G3" i="3"/>
  <c r="H3" i="3"/>
  <c r="I3" i="3"/>
  <c r="J3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12" i="3"/>
  <c r="C12" i="3"/>
  <c r="D12" i="3"/>
  <c r="E12" i="3"/>
  <c r="F12" i="3"/>
  <c r="G12" i="3"/>
  <c r="H12" i="3"/>
  <c r="I12" i="3"/>
  <c r="J12" i="3"/>
  <c r="C1" i="3"/>
  <c r="D1" i="3"/>
  <c r="E1" i="3"/>
  <c r="F1" i="3"/>
  <c r="G1" i="3"/>
  <c r="H1" i="3"/>
  <c r="I1" i="3"/>
  <c r="J1" i="3"/>
  <c r="B1" i="3"/>
  <c r="A2" i="3"/>
  <c r="A3" i="3"/>
  <c r="A4" i="3"/>
  <c r="A5" i="3"/>
  <c r="A6" i="3"/>
  <c r="A7" i="3"/>
  <c r="A8" i="3"/>
  <c r="A9" i="3"/>
  <c r="A10" i="3"/>
  <c r="A11" i="3"/>
  <c r="A12" i="3"/>
  <c r="A1" i="3"/>
  <c r="A13" i="2"/>
  <c r="A12" i="2"/>
  <c r="A7" i="2"/>
  <c r="A6" i="2"/>
  <c r="A5" i="2"/>
  <c r="A4" i="2"/>
</calcChain>
</file>

<file path=xl/sharedStrings.xml><?xml version="1.0" encoding="utf-8"?>
<sst xmlns="http://schemas.openxmlformats.org/spreadsheetml/2006/main" count="530" uniqueCount="157">
  <si>
    <t>objektum</t>
  </si>
  <si>
    <t>ár</t>
  </si>
  <si>
    <t>garancia (év)</t>
  </si>
  <si>
    <t>processzor (GHz)</t>
  </si>
  <si>
    <t xml:space="preserve">RAM fajta </t>
  </si>
  <si>
    <t>RAM méret (GB)</t>
  </si>
  <si>
    <t>VK méret (4GB)</t>
  </si>
  <si>
    <t>hdd (GB)</t>
  </si>
  <si>
    <t>ssd (GB)</t>
  </si>
  <si>
    <t>usb (db)</t>
  </si>
  <si>
    <t>hdmi</t>
  </si>
  <si>
    <t>oprendszer 1h 2p</t>
  </si>
  <si>
    <t>felbontás 1f 2u</t>
  </si>
  <si>
    <t>súly (kg)</t>
  </si>
  <si>
    <t>Dell Inspiron 7566 INSP7566-8 laptop</t>
  </si>
  <si>
    <t>ASUS ZenBook Pro UX501VW FI156T UX501VW-FI156T laptop</t>
  </si>
  <si>
    <t>ASUS ZENBOOK PRO UX501 (UX501VW-FI156T)</t>
  </si>
  <si>
    <t>Asus GL502VM-FY015T Black W10 Laptop</t>
  </si>
  <si>
    <t>na</t>
  </si>
  <si>
    <t>ASUS 15,6'' FHD LED GL502VM-FY022T</t>
  </si>
  <si>
    <t>http://www.mysoft.hu/details.aspx?pn=NX.G66EU.005_16GBW10PS1000SSD_S</t>
  </si>
  <si>
    <t>http://www.mysoft.hu/details.aspx?pn=7559_210471_16GBW10PN120SSDH1TB_S</t>
  </si>
  <si>
    <t>http://www.mysoft.hu/details.aspx?pn=X5D67EA%23AKC_32GBW10P_S</t>
  </si>
  <si>
    <t>http://www.mysoft.hu/details.aspx?pn=80RU00FNHV_32GBW10PN120SSDH1TB_S</t>
  </si>
  <si>
    <t>https://www.laptopszalon.hu/laptop_notebook/asus-zenbook-pro-ux501vw-fi156t-ux501vw-fi156t-laptop_24075-adatlap</t>
  </si>
  <si>
    <t>http://www.notebook.hu/asus-zenbook-pro-ux501-ux501vw-fi156t</t>
  </si>
  <si>
    <t>http://www.laptop.hu/asus-gl502vm-fy015t-black-w10</t>
  </si>
  <si>
    <t>http://www.foramax.hu/intel-i7-asus-156-fhd-led-gl502vmfy022t-fekete-windows174-10-home-p-10111.html</t>
  </si>
  <si>
    <t>http://www.mysoft.hu/details.aspx?pn=X550VX-DM303D_12GBW10PS1000SSD_S</t>
  </si>
  <si>
    <t>http://www.mysoft.hu/details.aspx?pn=7559_206512_12GBN120SSDH1TB_S</t>
  </si>
  <si>
    <t>irány</t>
  </si>
  <si>
    <t>Azonosító:</t>
  </si>
  <si>
    <t>Objektumok:</t>
  </si>
  <si>
    <t>Attribútumok:</t>
  </si>
  <si>
    <t>Lepcsők:</t>
  </si>
  <si>
    <t>Eltolás:</t>
  </si>
  <si>
    <t>Leírás: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</si>
  <si>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</si>
  <si>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</si>
  <si>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</si>
  <si>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</si>
  <si>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</si>
  <si>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</si>
  <si>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</si>
  <si>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</si>
  <si>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</si>
  <si>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</si>
  <si>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Y(A10)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</si>
  <si>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</si>
  <si>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</si>
  <si>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</si>
  <si>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</si>
  <si>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</si>
  <si>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</si>
  <si>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</si>
  <si>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</si>
  <si>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</si>
  <si>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</si>
  <si>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</si>
  <si>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Lépcsők(1)</t>
  </si>
  <si>
    <t>S1</t>
  </si>
  <si>
    <t>(4999.5+0)/(2)=2499.75</t>
  </si>
  <si>
    <t>(0+0)/(2)=0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</si>
  <si>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</si>
  <si>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</si>
  <si>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</si>
  <si>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</si>
  <si>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</si>
  <si>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</si>
  <si>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</si>
  <si>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</si>
  <si>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</si>
  <si>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</si>
  <si>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Lépcsők(2)</t>
  </si>
  <si>
    <t>COCO:STD</t>
  </si>
  <si>
    <t>Becslés</t>
  </si>
  <si>
    <t>Tény+0</t>
  </si>
  <si>
    <t>Delta</t>
  </si>
  <si>
    <t>Delta/Tény</t>
  </si>
  <si>
    <t>S1 összeg:</t>
  </si>
  <si>
    <t>S11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</si>
  <si>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</si>
  <si>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</si>
  <si>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</si>
  <si>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</si>
  <si>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</si>
  <si>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</si>
  <si>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</si>
  <si>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t>(5000+226500)/(2)=115750</t>
  </si>
  <si>
    <t>(0+221500)/(2)=110750</t>
  </si>
  <si>
    <r>
      <t>Maximális memória használat: </t>
    </r>
    <r>
      <rPr>
        <b/>
        <sz val="8"/>
        <color rgb="FF333333"/>
        <rFont val="Verdana"/>
        <family val="2"/>
        <charset val="238"/>
      </rPr>
      <t>1.39 Mb</t>
    </r>
  </si>
  <si>
    <t>Y(A4)</t>
  </si>
  <si>
    <r>
      <t>Maximális memória használat: </t>
    </r>
    <r>
      <rPr>
        <b/>
        <sz val="8"/>
        <color rgb="FF333333"/>
        <rFont val="Verdana"/>
        <family val="2"/>
        <charset val="238"/>
      </rPr>
      <t>1.36 Mb</t>
    </r>
  </si>
  <si>
    <t>számla</t>
  </si>
  <si>
    <t>COCO STD: 8144933</t>
  </si>
  <si>
    <t>(52195+48195.4)/(2)=50195.15</t>
  </si>
  <si>
    <t>(60194.2+55194.7)/(2)=57694.45</t>
  </si>
  <si>
    <t>(389562.5+999.9)/(2)=195281.2</t>
  </si>
  <si>
    <t>(391562.3+3999.6)/(2)=197780.95</t>
  </si>
  <si>
    <t>(28197.3+426758.9)/(2)=227478.1</t>
  </si>
  <si>
    <t>(50195.2+48195.4)/(2)=49195.25</t>
  </si>
  <si>
    <t>(391562.3+0)/(2)=195781.15</t>
  </si>
  <si>
    <t>(28197.3+425759)/(2)=226978.15</t>
  </si>
  <si>
    <t>(28197.3+421759.4)/(2)=224978.35</t>
  </si>
  <si>
    <t>(23197.8+421759.4)/(2)=222478.55</t>
  </si>
  <si>
    <t>(23197.8+395561.9)/(2)=209379.85</t>
  </si>
  <si>
    <t>(0+395561.9)/(2)=197780.95</t>
  </si>
  <si>
    <r>
      <t>Maximális memória használat: </t>
    </r>
    <r>
      <rPr>
        <b/>
        <sz val="8"/>
        <color rgb="FF333333"/>
        <rFont val="Verdana"/>
        <family val="2"/>
        <charset val="238"/>
      </rPr>
      <t>1.4 Mb</t>
    </r>
  </si>
  <si>
    <r>
      <t>A futtatás időtartama: </t>
    </r>
    <r>
      <rPr>
        <b/>
        <sz val="8"/>
        <color rgb="FF333333"/>
        <rFont val="Verdana"/>
        <family val="2"/>
        <charset val="238"/>
      </rPr>
      <t>0.32 mp (0.01 p)</t>
    </r>
  </si>
  <si>
    <t>COCO STD: 3969194</t>
  </si>
  <si>
    <t>(0+196300)/(2)=98150</t>
  </si>
  <si>
    <t>(422800+0)/(2)=211400</t>
  </si>
  <si>
    <t>(47200+248500)/(2)=147850</t>
  </si>
  <si>
    <t>(55200+251500)/(2)=153350</t>
  </si>
  <si>
    <t>(47200+243500)/(2)=145350</t>
  </si>
  <si>
    <t>(5000+231500)/(2)=118250</t>
  </si>
  <si>
    <t>(22000+248500)/(2)=135250</t>
  </si>
  <si>
    <t>(0+226500)/(2)=113250</t>
  </si>
  <si>
    <r>
      <t>A futtatás időtartama: </t>
    </r>
    <r>
      <rPr>
        <b/>
        <sz val="8"/>
        <color rgb="FF333333"/>
        <rFont val="Verdana"/>
        <family val="2"/>
        <charset val="238"/>
      </rPr>
      <t>0.17 mp (0 p)</t>
    </r>
  </si>
  <si>
    <t>COCO STD: 4450862</t>
  </si>
  <si>
    <t>(445580.1+25043.8)/(2)=235312</t>
  </si>
  <si>
    <t>(25244.2+475833.1)/(2)=250538.65</t>
  </si>
  <si>
    <t>(445580.1+0)/(2)=222790.05</t>
  </si>
  <si>
    <t>(0+475833.1)/(2)=237916.55</t>
  </si>
  <si>
    <r>
      <t>A futtatás időtartama: </t>
    </r>
    <r>
      <rPr>
        <b/>
        <sz val="8"/>
        <color rgb="FF333333"/>
        <rFont val="Verdana"/>
        <family val="2"/>
        <charset val="238"/>
      </rPr>
      <t>0.13 mp (0 p)</t>
    </r>
  </si>
  <si>
    <t>Munkalap</t>
  </si>
  <si>
    <t>Tartalom</t>
  </si>
  <si>
    <t>nyers</t>
  </si>
  <si>
    <t>tisztitott</t>
  </si>
  <si>
    <t>OAM1</t>
  </si>
  <si>
    <t>modell1</t>
  </si>
  <si>
    <t>OAM2</t>
  </si>
  <si>
    <t>modell2</t>
  </si>
  <si>
    <t>OAM3</t>
  </si>
  <si>
    <t>modell3</t>
  </si>
  <si>
    <t>2017.03.23 előtti ajánlatok</t>
  </si>
  <si>
    <t>Cím</t>
  </si>
  <si>
    <t>Keletkezés</t>
  </si>
  <si>
    <t>URL</t>
  </si>
  <si>
    <t>ahol az adott paraméterek minden objektumra megegyeznek nem kerülnek felhasználásra</t>
  </si>
  <si>
    <t>jelmagyarázat</t>
  </si>
  <si>
    <t>RAM fajta 3,4 (DDR3,DDR4)</t>
  </si>
  <si>
    <t>oprendszer 1h 2p (windows home, windows professional)</t>
  </si>
  <si>
    <t>felbontás 1 full hd, 2 UHD</t>
  </si>
  <si>
    <t>sorszámfüggvény: a súly kivételével a minél nagyobb annál jobb elv érvényesül, a súlynál fordítva</t>
  </si>
  <si>
    <t>Az antidiszkriminatív modell megadja azokat a párokat, ahol a drágább objektum egyik paramétere sem jobb mint a másiké</t>
  </si>
  <si>
    <t>mindenki másként egyforma-&gt; tovább felhasználásra kerülnek a 0-s figyelembe nem vett adatok</t>
  </si>
  <si>
    <t>a legzöldebb szín jelzi a legjobb ár érték arányú gépet</t>
  </si>
  <si>
    <t>ár/érték-arány vizsgálat laptopkra</t>
  </si>
  <si>
    <t>Pitlik Marcell</t>
  </si>
  <si>
    <t>Szerző</t>
  </si>
  <si>
    <t>antagonista pár mentes OAM</t>
  </si>
  <si>
    <t>HDD</t>
  </si>
  <si>
    <t>oprendszer</t>
  </si>
  <si>
    <t>felbontás</t>
  </si>
  <si>
    <t>OAM "0-s" adatokkal</t>
  </si>
  <si>
    <t>http://miau.gau.hu/miau/227/Inspiron7566.xlsx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</si>
</sst>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F_t_-;\-* #,##0\ _F_t_-;_-* &quot;-&quot;??\ _F_t_-;_-@"/>
    <numFmt numFmtId="165" formatCode="0.0"/>
    <numFmt numFmtId="169" formatCode="0.000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rgb="FF333333"/>
      <name val="Century Gothic"/>
      <family val="2"/>
      <charset val="238"/>
    </font>
    <font>
      <u/>
      <sz val="11"/>
      <color rgb="FF0563C1"/>
      <name val="Calibri"/>
      <family val="2"/>
      <charset val="238"/>
    </font>
    <font>
      <sz val="8"/>
      <color rgb="FF153854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66666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FFFFFF"/>
      <name val="Verdana"/>
      <family val="2"/>
      <charset val="238"/>
    </font>
    <font>
      <sz val="8"/>
      <color rgb="FF333333"/>
      <name val="Verdan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8"/>
      <color rgb="FF333333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FF0F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0" fillId="2" borderId="0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165" fontId="0" fillId="0" borderId="0" xfId="0" applyNumberFormat="1" applyFont="1"/>
    <xf numFmtId="0" fontId="6" fillId="0" borderId="0" xfId="1"/>
    <xf numFmtId="1" fontId="0" fillId="0" borderId="0" xfId="0" applyNumberFormat="1" applyFont="1"/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3" fillId="0" borderId="0" xfId="1" applyFont="1"/>
    <xf numFmtId="0" fontId="12" fillId="0" borderId="0" xfId="0" applyFont="1"/>
    <xf numFmtId="0" fontId="8" fillId="5" borderId="0" xfId="0" applyFont="1" applyFill="1"/>
    <xf numFmtId="0" fontId="9" fillId="5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6" fillId="0" borderId="0" xfId="1" applyFill="1" applyBorder="1"/>
    <xf numFmtId="14" fontId="0" fillId="0" borderId="0" xfId="0" applyNumberFormat="1"/>
    <xf numFmtId="0" fontId="0" fillId="0" borderId="0" xfId="0" applyFont="1" applyFill="1"/>
    <xf numFmtId="169" fontId="8" fillId="0" borderId="0" xfId="0" applyNumberFormat="1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426720</xdr:colOff>
      <xdr:row>3</xdr:row>
      <xdr:rowOff>72390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xmlns="" id="{47C11AD4-9495-46F6-ABE9-6C464B57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392430</xdr:colOff>
      <xdr:row>3</xdr:row>
      <xdr:rowOff>72390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xmlns="" id="{A1516F5D-AF73-4581-A7A6-8281C4E9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624840</xdr:colOff>
      <xdr:row>3</xdr:row>
      <xdr:rowOff>72390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xmlns="" id="{575DFFD2-2CBC-43E1-BC97-9F7CC09B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au.gau.hu/miau/227/Inspiron7566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soft.hu/details.aspx?pn=7559_206512_12GBN120SSDH1TB_S" TargetMode="External"/><Relationship Id="rId13" Type="http://schemas.openxmlformats.org/officeDocument/2006/relationships/hyperlink" Target="https://www.laptopszalon.hu/laptop_notebook/asus-zenbook-pro-ux501vw-fi156t-ux501vw-fi156t-laptop_24075-adatlap" TargetMode="External"/><Relationship Id="rId3" Type="http://schemas.openxmlformats.org/officeDocument/2006/relationships/hyperlink" Target="http://www.mysoft.hu/details.aspx?pn=X5D67EA%23AKC_32GBW10P_S" TargetMode="External"/><Relationship Id="rId7" Type="http://schemas.openxmlformats.org/officeDocument/2006/relationships/hyperlink" Target="http://www.laptopszalon.hu/dell/dell-inspiron-7566-insp7566-8-laptop_24973-adatlap" TargetMode="External"/><Relationship Id="rId12" Type="http://schemas.openxmlformats.org/officeDocument/2006/relationships/hyperlink" Target="http://www.mysoft.hu/details.aspx?pn=80RU00FNHV_32GBW10PN120SSDH1TB_S" TargetMode="External"/><Relationship Id="rId17" Type="http://schemas.openxmlformats.org/officeDocument/2006/relationships/hyperlink" Target="http://www.mysoft.hu/details.aspx?pn=X550VX-DM303D_12GBW10PS1000SSD_S" TargetMode="External"/><Relationship Id="rId2" Type="http://schemas.openxmlformats.org/officeDocument/2006/relationships/hyperlink" Target="http://www.mysoft.hu/details.aspx?pn=7559_210471_16GBW10PN120SSDH1TB_S" TargetMode="External"/><Relationship Id="rId16" Type="http://schemas.openxmlformats.org/officeDocument/2006/relationships/hyperlink" Target="http://www.foramax.hu/intel-i7-asus-156-fhd-led-gl502vmfy022t-fekete-windows174-10-home-p-10111.html" TargetMode="External"/><Relationship Id="rId1" Type="http://schemas.openxmlformats.org/officeDocument/2006/relationships/hyperlink" Target="http://www.mysoft.hu/details.aspx?pn=NX.G66EU.005_16GBW10PS1000SSD_S" TargetMode="External"/><Relationship Id="rId6" Type="http://schemas.openxmlformats.org/officeDocument/2006/relationships/hyperlink" Target="http://www.mysoft.hu/details.aspx?pn=7559_206512_12GBN120SSDH1TB_S" TargetMode="External"/><Relationship Id="rId11" Type="http://schemas.openxmlformats.org/officeDocument/2006/relationships/hyperlink" Target="http://www.mysoft.hu/details.aspx?pn=X5D67EA%23AKC_32GBW10P_S" TargetMode="External"/><Relationship Id="rId5" Type="http://schemas.openxmlformats.org/officeDocument/2006/relationships/hyperlink" Target="http://www.mysoft.hu/details.aspx?pn=X550VX-DM303D_12GBW10PS1000SSD_S" TargetMode="External"/><Relationship Id="rId15" Type="http://schemas.openxmlformats.org/officeDocument/2006/relationships/hyperlink" Target="http://www.laptop.hu/asus-gl502vm-fy015t-black-w10" TargetMode="External"/><Relationship Id="rId10" Type="http://schemas.openxmlformats.org/officeDocument/2006/relationships/hyperlink" Target="http://www.mysoft.hu/details.aspx?pn=7559_210471_16GBW10PN120SSDH1TB_S" TargetMode="External"/><Relationship Id="rId4" Type="http://schemas.openxmlformats.org/officeDocument/2006/relationships/hyperlink" Target="http://www.mysoft.hu/details.aspx?pn=80RU00FNHV_32GBW10PN120SSDH1TB_S" TargetMode="External"/><Relationship Id="rId9" Type="http://schemas.openxmlformats.org/officeDocument/2006/relationships/hyperlink" Target="http://www.mysoft.hu/details.aspx?pn=NX.G66EU.005_16GBW10PS1000SSD_S" TargetMode="External"/><Relationship Id="rId14" Type="http://schemas.openxmlformats.org/officeDocument/2006/relationships/hyperlink" Target="http://www.notebook.hu/asus-zenbook-pro-ux501-ux501vw-fi156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iau.gau.hu/myx-free/coco/test/814493320170724192507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iau.gau.hu/myx-free/coco/test/396919420170724193050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iau.gau.hu/myx-free/coco/test/4450862201707241933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4.5" x14ac:dyDescent="0.35"/>
  <cols>
    <col min="1" max="1" width="9.453125" bestFit="1" customWidth="1"/>
    <col min="2" max="2" width="104.7265625" bestFit="1" customWidth="1"/>
    <col min="4" max="4" width="49.81640625" bestFit="1" customWidth="1"/>
  </cols>
  <sheetData>
    <row r="1" spans="1:4" ht="30.9" customHeight="1" x14ac:dyDescent="0.35">
      <c r="A1" s="17" t="s">
        <v>125</v>
      </c>
      <c r="B1" s="17" t="s">
        <v>126</v>
      </c>
      <c r="D1" s="17" t="s">
        <v>140</v>
      </c>
    </row>
    <row r="2" spans="1:4" x14ac:dyDescent="0.35">
      <c r="A2" t="s">
        <v>127</v>
      </c>
      <c r="B2" t="s">
        <v>135</v>
      </c>
      <c r="D2" t="s">
        <v>141</v>
      </c>
    </row>
    <row r="3" spans="1:4" x14ac:dyDescent="0.35">
      <c r="A3" t="s">
        <v>128</v>
      </c>
      <c r="B3" t="s">
        <v>139</v>
      </c>
      <c r="D3" t="s">
        <v>142</v>
      </c>
    </row>
    <row r="4" spans="1:4" x14ac:dyDescent="0.35">
      <c r="A4" t="s">
        <v>129</v>
      </c>
      <c r="B4" t="s">
        <v>144</v>
      </c>
      <c r="D4" t="s">
        <v>143</v>
      </c>
    </row>
    <row r="5" spans="1:4" x14ac:dyDescent="0.35">
      <c r="A5" t="s">
        <v>130</v>
      </c>
      <c r="B5" t="s">
        <v>145</v>
      </c>
    </row>
    <row r="6" spans="1:4" x14ac:dyDescent="0.35">
      <c r="A6" t="s">
        <v>131</v>
      </c>
      <c r="B6" s="36" t="s">
        <v>151</v>
      </c>
    </row>
    <row r="7" spans="1:4" x14ac:dyDescent="0.35">
      <c r="A7" t="s">
        <v>132</v>
      </c>
      <c r="B7" t="s">
        <v>146</v>
      </c>
    </row>
    <row r="8" spans="1:4" x14ac:dyDescent="0.35">
      <c r="A8" t="s">
        <v>133</v>
      </c>
      <c r="B8" t="s">
        <v>155</v>
      </c>
    </row>
    <row r="9" spans="1:4" x14ac:dyDescent="0.35">
      <c r="A9" t="s">
        <v>134</v>
      </c>
      <c r="B9" t="s">
        <v>147</v>
      </c>
    </row>
    <row r="12" spans="1:4" x14ac:dyDescent="0.35">
      <c r="A12" t="s">
        <v>136</v>
      </c>
      <c r="B12" t="s">
        <v>148</v>
      </c>
    </row>
    <row r="13" spans="1:4" x14ac:dyDescent="0.35">
      <c r="A13" t="s">
        <v>150</v>
      </c>
      <c r="B13" t="s">
        <v>149</v>
      </c>
    </row>
    <row r="14" spans="1:4" x14ac:dyDescent="0.35">
      <c r="A14" t="s">
        <v>137</v>
      </c>
      <c r="B14" s="35">
        <v>42814</v>
      </c>
    </row>
    <row r="15" spans="1:4" x14ac:dyDescent="0.35">
      <c r="A15" t="s">
        <v>138</v>
      </c>
      <c r="B15" s="15" t="s">
        <v>156</v>
      </c>
    </row>
  </sheetData>
  <hyperlinks>
    <hyperlink ref="B15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0" zoomScaleNormal="80" workbookViewId="0"/>
  </sheetViews>
  <sheetFormatPr defaultRowHeight="15.25" customHeight="1" x14ac:dyDescent="0.35"/>
  <cols>
    <col min="1" max="1" width="65.1796875" customWidth="1"/>
    <col min="2" max="2" width="16" customWidth="1"/>
    <col min="3" max="3" width="10.81640625" bestFit="1" customWidth="1"/>
    <col min="4" max="4" width="14.08984375" bestFit="1" customWidth="1"/>
    <col min="5" max="5" width="8.90625" bestFit="1" customWidth="1"/>
    <col min="6" max="6" width="13.6328125" bestFit="1" customWidth="1"/>
    <col min="7" max="7" width="12.90625" bestFit="1" customWidth="1"/>
    <col min="9" max="9" width="7.26953125" bestFit="1" customWidth="1"/>
    <col min="10" max="10" width="7.453125" bestFit="1" customWidth="1"/>
    <col min="11" max="11" width="4.90625" bestFit="1" customWidth="1"/>
    <col min="12" max="12" width="14.90625" bestFit="1" customWidth="1"/>
    <col min="13" max="13" width="12.81640625" bestFit="1" customWidth="1"/>
  </cols>
  <sheetData>
    <row r="1" spans="1:14" ht="15.25" customHeight="1" x14ac:dyDescent="0.35">
      <c r="B1" s="7" t="s">
        <v>30</v>
      </c>
      <c r="C1" s="1">
        <v>0</v>
      </c>
      <c r="D1" s="16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1</v>
      </c>
    </row>
    <row r="2" spans="1:14" ht="15.25" customHeight="1" x14ac:dyDescent="0.3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</row>
    <row r="3" spans="1:14" ht="15.25" customHeight="1" x14ac:dyDescent="0.35">
      <c r="A3" s="3" t="s">
        <v>14</v>
      </c>
      <c r="B3" s="4">
        <v>444800</v>
      </c>
      <c r="C3" s="1">
        <v>5</v>
      </c>
      <c r="D3" s="5">
        <v>3.5</v>
      </c>
      <c r="E3" s="1">
        <v>4</v>
      </c>
      <c r="F3" s="1">
        <v>16</v>
      </c>
      <c r="G3" s="1">
        <v>4</v>
      </c>
      <c r="H3" s="1">
        <v>0</v>
      </c>
      <c r="I3" s="1">
        <v>512</v>
      </c>
      <c r="J3" s="2">
        <v>3</v>
      </c>
      <c r="K3" s="2">
        <v>1</v>
      </c>
      <c r="L3" s="1">
        <v>1</v>
      </c>
      <c r="M3" s="1">
        <v>2</v>
      </c>
      <c r="N3" s="1">
        <v>2.62</v>
      </c>
    </row>
    <row r="4" spans="1:14" ht="15.25" customHeight="1" thickBot="1" x14ac:dyDescent="0.4">
      <c r="A4" s="6" t="str">
        <f>HYPERLINK("http://www.mysoft.hu/details.aspx?pn=NX.G66EU.005_16GBW10PS1000SSD_S","Acer Aspire V5-591G-70SY")</f>
        <v>Acer Aspire V5-591G-70SY</v>
      </c>
      <c r="B4" s="7">
        <v>465000</v>
      </c>
      <c r="C4" s="1">
        <v>2</v>
      </c>
      <c r="D4" s="5">
        <v>3.5</v>
      </c>
      <c r="E4" s="1">
        <v>4</v>
      </c>
      <c r="F4" s="1">
        <v>16</v>
      </c>
      <c r="G4" s="1">
        <v>4</v>
      </c>
      <c r="H4" s="1">
        <v>0</v>
      </c>
      <c r="I4" s="1">
        <v>1000</v>
      </c>
      <c r="J4" s="2">
        <v>3</v>
      </c>
      <c r="K4" s="2">
        <v>1</v>
      </c>
      <c r="L4" s="1">
        <v>2</v>
      </c>
      <c r="M4" s="1">
        <v>1</v>
      </c>
      <c r="N4" s="1">
        <v>2.4</v>
      </c>
    </row>
    <row r="5" spans="1:14" ht="15.25" customHeight="1" thickBot="1" x14ac:dyDescent="0.4">
      <c r="A5" s="6" t="str">
        <f>HYPERLINK("http://www.mysoft.hu/details.aspx?pn=7559_210471_16GBW10PN120SSDH1TB_S","Dell Inspiron 7559 Touch")</f>
        <v>Dell Inspiron 7559 Touch</v>
      </c>
      <c r="B5" s="7">
        <v>468000</v>
      </c>
      <c r="C5" s="1">
        <v>3</v>
      </c>
      <c r="D5" s="5">
        <v>3.5</v>
      </c>
      <c r="E5" s="1">
        <v>3</v>
      </c>
      <c r="F5" s="1">
        <v>16</v>
      </c>
      <c r="G5" s="1">
        <v>4</v>
      </c>
      <c r="H5" s="1">
        <v>1000</v>
      </c>
      <c r="I5" s="1">
        <v>120</v>
      </c>
      <c r="J5" s="2">
        <v>3</v>
      </c>
      <c r="K5" s="2">
        <v>1</v>
      </c>
      <c r="L5" s="1">
        <v>2</v>
      </c>
      <c r="M5" s="1">
        <v>2</v>
      </c>
      <c r="N5" s="1">
        <v>2.57</v>
      </c>
    </row>
    <row r="6" spans="1:14" ht="15.25" customHeight="1" thickBot="1" x14ac:dyDescent="0.4">
      <c r="A6" s="6" t="str">
        <f>HYPERLINK("http://www.mysoft.hu/details.aspx?pn=X5D67EA%23AKC_32GBW10P_S","HP Pavilion 15-bc005nh")</f>
        <v>HP Pavilion 15-bc005nh</v>
      </c>
      <c r="B6" s="7">
        <v>475000</v>
      </c>
      <c r="C6" s="1">
        <v>3</v>
      </c>
      <c r="D6" s="5">
        <v>3.5</v>
      </c>
      <c r="E6" s="1">
        <v>4</v>
      </c>
      <c r="F6" s="1">
        <v>32</v>
      </c>
      <c r="G6" s="1">
        <v>4</v>
      </c>
      <c r="H6" s="1">
        <v>1000</v>
      </c>
      <c r="I6" s="1">
        <v>128</v>
      </c>
      <c r="J6" s="2">
        <v>3</v>
      </c>
      <c r="K6" s="2">
        <v>1</v>
      </c>
      <c r="L6" s="1">
        <v>2</v>
      </c>
      <c r="M6" s="1">
        <v>1</v>
      </c>
      <c r="N6" s="1">
        <v>2.2000000000000002</v>
      </c>
    </row>
    <row r="7" spans="1:14" ht="15.25" customHeight="1" thickBot="1" x14ac:dyDescent="0.4">
      <c r="A7" s="6" t="str">
        <f>HYPERLINK("http://www.mysoft.hu/details.aspx?pn=80RU00FNHV_32GBW10PN120SSDH1TB_S","Lenovo IdeaPad 700-15 ")</f>
        <v>Lenovo IdeaPad 700-15 </v>
      </c>
      <c r="B7" s="7">
        <v>470000</v>
      </c>
      <c r="C7" s="1">
        <v>3</v>
      </c>
      <c r="D7" s="5">
        <v>3.5</v>
      </c>
      <c r="E7" s="1">
        <v>4</v>
      </c>
      <c r="F7" s="1">
        <v>32</v>
      </c>
      <c r="G7" s="1">
        <v>4</v>
      </c>
      <c r="H7" s="1">
        <v>1000</v>
      </c>
      <c r="I7" s="1">
        <v>120</v>
      </c>
      <c r="J7" s="2">
        <v>3</v>
      </c>
      <c r="K7" s="2">
        <v>1</v>
      </c>
      <c r="L7" s="1">
        <v>2</v>
      </c>
      <c r="M7" s="1">
        <v>1</v>
      </c>
      <c r="N7" s="1">
        <v>2.2999999999999998</v>
      </c>
    </row>
    <row r="8" spans="1:14" ht="15.25" customHeight="1" x14ac:dyDescent="0.35">
      <c r="A8" s="8" t="s">
        <v>15</v>
      </c>
      <c r="B8" s="7">
        <v>475000</v>
      </c>
      <c r="C8" s="1">
        <v>3</v>
      </c>
      <c r="D8" s="5">
        <v>3.5</v>
      </c>
      <c r="E8" s="1">
        <v>4</v>
      </c>
      <c r="F8" s="1">
        <v>12</v>
      </c>
      <c r="G8" s="1">
        <v>4</v>
      </c>
      <c r="H8" s="1">
        <v>0</v>
      </c>
      <c r="I8" s="1">
        <v>512</v>
      </c>
      <c r="J8" s="2">
        <v>3</v>
      </c>
      <c r="K8" s="2">
        <v>1</v>
      </c>
      <c r="L8" s="1">
        <v>1</v>
      </c>
      <c r="M8" s="1">
        <v>2</v>
      </c>
      <c r="N8" s="1">
        <v>2.06</v>
      </c>
    </row>
    <row r="9" spans="1:14" ht="15.25" customHeight="1" x14ac:dyDescent="0.35">
      <c r="A9" s="9" t="s">
        <v>16</v>
      </c>
      <c r="B9" s="7">
        <v>470000</v>
      </c>
      <c r="C9" s="1">
        <v>2</v>
      </c>
      <c r="D9" s="5">
        <v>3.5</v>
      </c>
      <c r="E9" s="1">
        <v>4</v>
      </c>
      <c r="F9" s="1">
        <v>12</v>
      </c>
      <c r="G9" s="1">
        <v>4</v>
      </c>
      <c r="H9" s="1">
        <v>0</v>
      </c>
      <c r="I9" s="1">
        <v>512</v>
      </c>
      <c r="J9" s="2">
        <v>3</v>
      </c>
      <c r="K9" s="2">
        <v>1</v>
      </c>
      <c r="L9" s="1">
        <v>1</v>
      </c>
      <c r="M9" s="1">
        <v>2</v>
      </c>
      <c r="N9" s="1">
        <v>2.27</v>
      </c>
    </row>
    <row r="10" spans="1:14" ht="15.25" customHeight="1" x14ac:dyDescent="0.35">
      <c r="A10" s="10" t="s">
        <v>17</v>
      </c>
      <c r="B10" s="7">
        <v>500000</v>
      </c>
      <c r="C10" s="1">
        <v>2</v>
      </c>
      <c r="D10" s="5">
        <v>3.5</v>
      </c>
      <c r="E10" s="1">
        <v>4</v>
      </c>
      <c r="F10" s="1">
        <v>16</v>
      </c>
      <c r="G10" s="1">
        <v>6</v>
      </c>
      <c r="H10" s="1">
        <v>1000</v>
      </c>
      <c r="I10" s="1">
        <v>128</v>
      </c>
      <c r="J10" s="2">
        <v>3</v>
      </c>
      <c r="K10" s="2">
        <v>1</v>
      </c>
      <c r="L10" s="1">
        <v>1</v>
      </c>
      <c r="M10" s="1">
        <v>1</v>
      </c>
      <c r="N10" s="1" t="s">
        <v>18</v>
      </c>
    </row>
    <row r="11" spans="1:14" ht="15.25" customHeight="1" x14ac:dyDescent="0.35">
      <c r="A11" s="11" t="s">
        <v>19</v>
      </c>
      <c r="B11" s="7">
        <v>478000</v>
      </c>
      <c r="C11" s="1">
        <v>2</v>
      </c>
      <c r="D11" s="5">
        <v>3.5</v>
      </c>
      <c r="E11" s="1">
        <v>4</v>
      </c>
      <c r="F11" s="1">
        <v>8</v>
      </c>
      <c r="G11" s="1">
        <v>6</v>
      </c>
      <c r="H11" s="1">
        <v>1000</v>
      </c>
      <c r="I11" s="1">
        <v>128</v>
      </c>
      <c r="J11" s="2">
        <v>3</v>
      </c>
      <c r="K11" s="2">
        <v>1</v>
      </c>
      <c r="L11" s="1">
        <v>1</v>
      </c>
      <c r="M11" s="1">
        <v>1</v>
      </c>
      <c r="N11" s="1">
        <v>2.2400000000000002</v>
      </c>
    </row>
    <row r="12" spans="1:14" ht="15.25" customHeight="1" thickBot="1" x14ac:dyDescent="0.4">
      <c r="A12" s="6" t="str">
        <f>HYPERLINK("http://www.mysoft.hu/details.aspx?pn=X550VX-DM303D_12GBW10PS1000SSD_S","ASUS X550VX-DM303D")</f>
        <v>ASUS X550VX-DM303D</v>
      </c>
      <c r="B12" s="7">
        <v>474000</v>
      </c>
      <c r="C12" s="1">
        <v>2</v>
      </c>
      <c r="D12" s="5">
        <v>3.5</v>
      </c>
      <c r="E12" s="1">
        <v>4</v>
      </c>
      <c r="F12" s="1">
        <v>12</v>
      </c>
      <c r="G12" s="1">
        <v>4</v>
      </c>
      <c r="H12" s="1">
        <v>0</v>
      </c>
      <c r="I12" s="1">
        <v>1000</v>
      </c>
      <c r="J12" s="2">
        <v>3</v>
      </c>
      <c r="K12" s="2">
        <v>1</v>
      </c>
      <c r="L12" s="1">
        <v>2</v>
      </c>
      <c r="M12" s="1">
        <v>1</v>
      </c>
      <c r="N12" s="1">
        <v>2.4500000000000002</v>
      </c>
    </row>
    <row r="13" spans="1:14" ht="15.25" customHeight="1" thickBot="1" x14ac:dyDescent="0.4">
      <c r="A13" s="6" t="str">
        <f>HYPERLINK("http://www.mysoft.hu/details.aspx?pn=7559_206512_12GBN120SSDH1TB_S","Dell Inspiron 7559")</f>
        <v>Dell Inspiron 7559</v>
      </c>
      <c r="B13" s="7">
        <v>471000</v>
      </c>
      <c r="C13" s="1">
        <v>3</v>
      </c>
      <c r="D13" s="5">
        <v>3.5</v>
      </c>
      <c r="E13" s="1">
        <v>3</v>
      </c>
      <c r="F13" s="1">
        <v>12</v>
      </c>
      <c r="G13" s="1">
        <v>4</v>
      </c>
      <c r="H13" s="1">
        <v>1000</v>
      </c>
      <c r="I13" s="1">
        <v>120</v>
      </c>
      <c r="J13" s="2">
        <v>3</v>
      </c>
      <c r="K13" s="2">
        <v>1</v>
      </c>
      <c r="L13" s="1">
        <v>1</v>
      </c>
      <c r="M13" s="1">
        <v>1</v>
      </c>
      <c r="N13" s="1">
        <v>2.57</v>
      </c>
    </row>
    <row r="14" spans="1:14" ht="15.25" customHeight="1" x14ac:dyDescent="0.35">
      <c r="A14" s="12"/>
      <c r="B14" s="7"/>
      <c r="C14" s="1"/>
      <c r="D14" s="5"/>
      <c r="E14" s="13"/>
      <c r="F14" s="13"/>
      <c r="G14" s="13"/>
      <c r="H14" s="13"/>
      <c r="I14" s="13"/>
      <c r="J14" s="2"/>
      <c r="K14" s="2"/>
      <c r="L14" s="1"/>
      <c r="M14" s="13"/>
      <c r="N14" s="13"/>
    </row>
    <row r="15" spans="1:14" ht="15.25" customHeight="1" x14ac:dyDescent="0.35">
      <c r="A15" s="15" t="s">
        <v>93</v>
      </c>
      <c r="B15" s="7"/>
      <c r="C15" s="1"/>
      <c r="D15" s="14"/>
      <c r="E15" s="13"/>
      <c r="F15" s="13"/>
      <c r="G15" s="13"/>
      <c r="H15" s="13"/>
      <c r="I15" s="13"/>
      <c r="J15" s="1"/>
      <c r="K15" s="13"/>
      <c r="L15" s="1"/>
      <c r="M15" s="13"/>
      <c r="N15" s="13"/>
    </row>
    <row r="16" spans="1:14" ht="15.25" customHeight="1" x14ac:dyDescent="0.35">
      <c r="A16" s="15" t="s">
        <v>20</v>
      </c>
      <c r="B16" s="7"/>
      <c r="C16" s="1"/>
      <c r="D16" s="14"/>
      <c r="E16" s="13"/>
      <c r="F16" s="13"/>
      <c r="G16" s="13"/>
      <c r="H16" s="13"/>
      <c r="I16" s="13"/>
      <c r="J16" s="1"/>
      <c r="K16" s="13"/>
      <c r="L16" s="1"/>
      <c r="M16" s="13"/>
      <c r="N16" s="13"/>
    </row>
    <row r="17" spans="1:14" ht="15.25" customHeight="1" x14ac:dyDescent="0.35">
      <c r="A17" s="15" t="s">
        <v>21</v>
      </c>
      <c r="B17" s="7"/>
      <c r="C17" s="1"/>
      <c r="D17" s="14"/>
      <c r="E17" s="13"/>
      <c r="F17" s="13"/>
      <c r="G17" s="13"/>
      <c r="H17" s="13"/>
      <c r="I17" s="13"/>
      <c r="J17" s="1"/>
      <c r="K17" s="13"/>
      <c r="L17" s="1"/>
      <c r="M17" s="13"/>
      <c r="N17" s="13"/>
    </row>
    <row r="18" spans="1:14" ht="15.25" customHeight="1" x14ac:dyDescent="0.35">
      <c r="A18" s="15" t="s">
        <v>22</v>
      </c>
      <c r="B18" s="7"/>
      <c r="C18" s="1"/>
      <c r="D18" s="14"/>
      <c r="E18" s="13"/>
      <c r="F18" s="13"/>
      <c r="G18" s="13"/>
      <c r="H18" s="13"/>
      <c r="I18" s="13"/>
      <c r="J18" s="1"/>
      <c r="K18" s="13"/>
      <c r="L18" s="1"/>
      <c r="M18" s="13"/>
      <c r="N18" s="13"/>
    </row>
    <row r="19" spans="1:14" ht="15.25" customHeight="1" x14ac:dyDescent="0.35">
      <c r="A19" s="15" t="s">
        <v>23</v>
      </c>
      <c r="B19" s="7"/>
      <c r="C19" s="1"/>
      <c r="D19" s="14"/>
      <c r="E19" s="13"/>
      <c r="F19" s="13"/>
      <c r="G19" s="13"/>
      <c r="H19" s="13"/>
      <c r="I19" s="13"/>
      <c r="J19" s="1"/>
      <c r="K19" s="13"/>
      <c r="L19" s="1"/>
      <c r="M19" s="13"/>
      <c r="N19" s="13"/>
    </row>
    <row r="20" spans="1:14" ht="15.25" customHeight="1" x14ac:dyDescent="0.35">
      <c r="A20" s="15" t="s">
        <v>24</v>
      </c>
      <c r="B20" s="7"/>
      <c r="C20" s="1"/>
      <c r="D20" s="14"/>
      <c r="E20" s="13"/>
      <c r="F20" s="13"/>
      <c r="G20" s="13"/>
      <c r="H20" s="13"/>
      <c r="I20" s="13"/>
      <c r="J20" s="1"/>
      <c r="K20" s="13"/>
      <c r="L20" s="1"/>
      <c r="M20" s="13"/>
      <c r="N20" s="13"/>
    </row>
    <row r="21" spans="1:14" ht="15.25" customHeight="1" x14ac:dyDescent="0.35">
      <c r="A21" s="15" t="s">
        <v>25</v>
      </c>
      <c r="B21" s="7"/>
      <c r="C21" s="1"/>
      <c r="D21" s="14"/>
      <c r="E21" s="13"/>
      <c r="F21" s="13"/>
      <c r="G21" s="13"/>
      <c r="H21" s="13"/>
      <c r="I21" s="13"/>
      <c r="J21" s="1"/>
      <c r="K21" s="13"/>
      <c r="L21" s="1"/>
      <c r="M21" s="13"/>
      <c r="N21" s="13"/>
    </row>
    <row r="22" spans="1:14" ht="15.25" customHeight="1" x14ac:dyDescent="0.35">
      <c r="A22" s="15" t="s">
        <v>26</v>
      </c>
      <c r="B22" s="7"/>
      <c r="C22" s="1"/>
      <c r="D22" s="14"/>
      <c r="E22" s="13"/>
      <c r="F22" s="13"/>
      <c r="G22" s="13"/>
      <c r="H22" s="13"/>
      <c r="I22" s="13"/>
      <c r="J22" s="1"/>
      <c r="K22" s="13"/>
      <c r="L22" s="1"/>
      <c r="M22" s="13"/>
      <c r="N22" s="13"/>
    </row>
    <row r="23" spans="1:14" ht="15.25" customHeight="1" x14ac:dyDescent="0.35">
      <c r="A23" s="15" t="s">
        <v>27</v>
      </c>
      <c r="B23" s="7"/>
      <c r="C23" s="1"/>
      <c r="D23" s="14"/>
      <c r="E23" s="13"/>
      <c r="F23" s="13"/>
      <c r="G23" s="13"/>
      <c r="H23" s="13"/>
      <c r="I23" s="13"/>
      <c r="J23" s="1"/>
      <c r="K23" s="13"/>
      <c r="L23" s="1"/>
      <c r="M23" s="13"/>
      <c r="N23" s="13"/>
    </row>
    <row r="24" spans="1:14" ht="15.25" customHeight="1" x14ac:dyDescent="0.35">
      <c r="A24" s="15" t="s">
        <v>28</v>
      </c>
      <c r="B24" s="7"/>
      <c r="C24" s="1"/>
      <c r="D24" s="14"/>
      <c r="E24" s="13"/>
      <c r="F24" s="13"/>
      <c r="G24" s="13"/>
      <c r="H24" s="13"/>
      <c r="I24" s="13"/>
      <c r="J24" s="1"/>
      <c r="K24" s="13"/>
      <c r="L24" s="1"/>
      <c r="M24" s="13"/>
      <c r="N24" s="13"/>
    </row>
    <row r="25" spans="1:14" ht="15.25" customHeight="1" x14ac:dyDescent="0.35">
      <c r="A25" s="15" t="s">
        <v>29</v>
      </c>
      <c r="B25" s="7"/>
      <c r="C25" s="1"/>
      <c r="D25" s="14"/>
      <c r="E25" s="13"/>
      <c r="F25" s="13"/>
      <c r="G25" s="13"/>
      <c r="H25" s="13"/>
      <c r="I25" s="13"/>
      <c r="J25" s="1"/>
      <c r="K25" s="13"/>
      <c r="L25" s="1"/>
      <c r="M25" s="13"/>
      <c r="N25" s="13"/>
    </row>
  </sheetData>
  <hyperlinks>
    <hyperlink ref="A4" r:id="rId1" display="http://www.mysoft.hu/details.aspx?pn=NX.G66EU.005_16GBW10PS1000SSD_S"/>
    <hyperlink ref="A5" r:id="rId2" display="http://www.mysoft.hu/details.aspx?pn=7559_210471_16GBW10PN120SSDH1TB_S"/>
    <hyperlink ref="A6" r:id="rId3" display="http://www.mysoft.hu/details.aspx?pn=X5D67EA%23AKC_32GBW10P_S"/>
    <hyperlink ref="A7" r:id="rId4" display="http://www.mysoft.hu/details.aspx?pn=80RU00FNHV_32GBW10PN120SSDH1TB_S"/>
    <hyperlink ref="A12" r:id="rId5" display="http://www.mysoft.hu/details.aspx?pn=X550VX-DM303D_12GBW10PS1000SSD_S"/>
    <hyperlink ref="A13" r:id="rId6" display="http://www.mysoft.hu/details.aspx?pn=7559_206512_12GBN120SSDH1TB_S"/>
    <hyperlink ref="A15" r:id="rId7" display="http://www.laptopszalon.hu/dell/dell-inspiron-7566-insp7566-8-laptop_24973-adatlap"/>
    <hyperlink ref="A25" r:id="rId8"/>
    <hyperlink ref="A16" r:id="rId9"/>
    <hyperlink ref="A17" r:id="rId10"/>
    <hyperlink ref="A18" r:id="rId11"/>
    <hyperlink ref="A19" r:id="rId12"/>
    <hyperlink ref="A20" r:id="rId13"/>
    <hyperlink ref="A21" r:id="rId14"/>
    <hyperlink ref="A22" r:id="rId15"/>
    <hyperlink ref="A23" r:id="rId16"/>
    <hyperlink ref="A24" r:id="rId1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4.5" x14ac:dyDescent="0.35"/>
  <cols>
    <col min="1" max="1" width="52" bestFit="1" customWidth="1"/>
  </cols>
  <sheetData>
    <row r="1" spans="1:11" x14ac:dyDescent="0.35">
      <c r="A1" t="str">
        <f>nyers!A2</f>
        <v>objektum</v>
      </c>
      <c r="B1" t="str">
        <f>nyers!C2</f>
        <v>garancia (év)</v>
      </c>
      <c r="C1" t="str">
        <f>nyers!E2</f>
        <v xml:space="preserve">RAM fajta </v>
      </c>
      <c r="D1" t="str">
        <f>nyers!F2</f>
        <v>RAM méret (GB)</v>
      </c>
      <c r="E1" t="str">
        <f>nyers!G2</f>
        <v>VK méret (4GB)</v>
      </c>
      <c r="F1" t="str">
        <f>nyers!H2</f>
        <v>hdd (GB)</v>
      </c>
      <c r="G1" t="str">
        <f>nyers!I2</f>
        <v>ssd (GB)</v>
      </c>
      <c r="H1" t="str">
        <f>nyers!L2</f>
        <v>oprendszer 1h 2p</v>
      </c>
      <c r="I1" t="str">
        <f>nyers!M2</f>
        <v>felbontás 1f 2u</v>
      </c>
      <c r="J1" t="str">
        <f>nyers!N2</f>
        <v>súly (kg)</v>
      </c>
      <c r="K1" t="str">
        <f>nyers!B2</f>
        <v>ár</v>
      </c>
    </row>
    <row r="2" spans="1:11" x14ac:dyDescent="0.35">
      <c r="A2" t="str">
        <f>nyers!A3</f>
        <v>Dell Inspiron 7566 INSP7566-8 laptop</v>
      </c>
      <c r="B2">
        <f>nyers!C3</f>
        <v>5</v>
      </c>
      <c r="C2">
        <f>nyers!E3</f>
        <v>4</v>
      </c>
      <c r="D2">
        <f>nyers!F3</f>
        <v>16</v>
      </c>
      <c r="E2">
        <f>nyers!G3</f>
        <v>4</v>
      </c>
      <c r="F2">
        <v>1000</v>
      </c>
      <c r="G2">
        <v>256</v>
      </c>
      <c r="H2">
        <f>nyers!L3</f>
        <v>1</v>
      </c>
      <c r="I2">
        <f>nyers!M3</f>
        <v>2</v>
      </c>
      <c r="J2">
        <f>nyers!N3</f>
        <v>2.62</v>
      </c>
      <c r="K2">
        <v>444800</v>
      </c>
    </row>
    <row r="3" spans="1:11" x14ac:dyDescent="0.35">
      <c r="A3" t="str">
        <f>nyers!A4</f>
        <v>Acer Aspire V5-591G-70SY</v>
      </c>
      <c r="B3">
        <f>nyers!C4</f>
        <v>2</v>
      </c>
      <c r="C3">
        <f>nyers!E4</f>
        <v>4</v>
      </c>
      <c r="D3">
        <f>nyers!F4</f>
        <v>16</v>
      </c>
      <c r="E3">
        <f>nyers!G4</f>
        <v>4</v>
      </c>
      <c r="F3">
        <f>nyers!H4</f>
        <v>0</v>
      </c>
      <c r="G3">
        <f>nyers!I4</f>
        <v>1000</v>
      </c>
      <c r="H3">
        <f>nyers!L4</f>
        <v>2</v>
      </c>
      <c r="I3">
        <f>nyers!M4</f>
        <v>1</v>
      </c>
      <c r="J3">
        <f>nyers!N4</f>
        <v>2.4</v>
      </c>
      <c r="K3">
        <f>nyers!B4</f>
        <v>465000</v>
      </c>
    </row>
    <row r="4" spans="1:11" x14ac:dyDescent="0.35">
      <c r="A4" t="str">
        <f>nyers!A5</f>
        <v>Dell Inspiron 7559 Touch</v>
      </c>
      <c r="B4">
        <f>nyers!C5</f>
        <v>3</v>
      </c>
      <c r="C4">
        <f>nyers!E5</f>
        <v>3</v>
      </c>
      <c r="D4">
        <f>nyers!F5</f>
        <v>16</v>
      </c>
      <c r="E4">
        <f>nyers!G5</f>
        <v>4</v>
      </c>
      <c r="F4">
        <f>nyers!H5</f>
        <v>1000</v>
      </c>
      <c r="G4">
        <f>nyers!I5</f>
        <v>120</v>
      </c>
      <c r="H4">
        <f>nyers!L5</f>
        <v>2</v>
      </c>
      <c r="I4">
        <f>nyers!M5</f>
        <v>2</v>
      </c>
      <c r="J4">
        <f>nyers!N5</f>
        <v>2.57</v>
      </c>
      <c r="K4">
        <f>nyers!B5</f>
        <v>468000</v>
      </c>
    </row>
    <row r="5" spans="1:11" x14ac:dyDescent="0.35">
      <c r="A5" t="str">
        <f>nyers!A6</f>
        <v>HP Pavilion 15-bc005nh</v>
      </c>
      <c r="B5">
        <f>nyers!C6</f>
        <v>3</v>
      </c>
      <c r="C5">
        <f>nyers!E6</f>
        <v>4</v>
      </c>
      <c r="D5">
        <f>nyers!F6</f>
        <v>32</v>
      </c>
      <c r="E5">
        <f>nyers!G6</f>
        <v>4</v>
      </c>
      <c r="F5">
        <f>nyers!H6</f>
        <v>1000</v>
      </c>
      <c r="G5">
        <f>nyers!I6</f>
        <v>128</v>
      </c>
      <c r="H5">
        <f>nyers!L6</f>
        <v>2</v>
      </c>
      <c r="I5">
        <f>nyers!M6</f>
        <v>1</v>
      </c>
      <c r="J5">
        <f>nyers!N6</f>
        <v>2.2000000000000002</v>
      </c>
      <c r="K5">
        <f>nyers!B6</f>
        <v>475000</v>
      </c>
    </row>
    <row r="6" spans="1:11" x14ac:dyDescent="0.35">
      <c r="A6" t="str">
        <f>nyers!A7</f>
        <v>Lenovo IdeaPad 700-15 </v>
      </c>
      <c r="B6">
        <f>nyers!C7</f>
        <v>3</v>
      </c>
      <c r="C6">
        <f>nyers!E7</f>
        <v>4</v>
      </c>
      <c r="D6">
        <f>nyers!F7</f>
        <v>32</v>
      </c>
      <c r="E6">
        <f>nyers!G7</f>
        <v>4</v>
      </c>
      <c r="F6">
        <f>nyers!H7</f>
        <v>1000</v>
      </c>
      <c r="G6">
        <f>nyers!I7</f>
        <v>120</v>
      </c>
      <c r="H6">
        <f>nyers!L7</f>
        <v>2</v>
      </c>
      <c r="I6">
        <f>nyers!M7</f>
        <v>1</v>
      </c>
      <c r="J6">
        <f>nyers!N7</f>
        <v>2.2999999999999998</v>
      </c>
      <c r="K6">
        <f>nyers!B7</f>
        <v>470000</v>
      </c>
    </row>
    <row r="7" spans="1:11" x14ac:dyDescent="0.35">
      <c r="A7" t="str">
        <f>nyers!A8</f>
        <v>ASUS ZenBook Pro UX501VW FI156T UX501VW-FI156T laptop</v>
      </c>
      <c r="B7">
        <f>nyers!C8</f>
        <v>3</v>
      </c>
      <c r="C7">
        <f>nyers!E8</f>
        <v>4</v>
      </c>
      <c r="D7">
        <f>nyers!F8</f>
        <v>12</v>
      </c>
      <c r="E7">
        <f>nyers!G8</f>
        <v>4</v>
      </c>
      <c r="F7">
        <f>nyers!H8</f>
        <v>0</v>
      </c>
      <c r="G7">
        <f>nyers!I8</f>
        <v>512</v>
      </c>
      <c r="H7">
        <f>nyers!L8</f>
        <v>1</v>
      </c>
      <c r="I7">
        <f>nyers!M8</f>
        <v>2</v>
      </c>
      <c r="J7">
        <f>nyers!N8</f>
        <v>2.06</v>
      </c>
      <c r="K7">
        <f>nyers!B8</f>
        <v>475000</v>
      </c>
    </row>
    <row r="8" spans="1:11" x14ac:dyDescent="0.35">
      <c r="A8" t="str">
        <f>nyers!A9</f>
        <v>ASUS ZENBOOK PRO UX501 (UX501VW-FI156T)</v>
      </c>
      <c r="B8">
        <f>nyers!C9</f>
        <v>2</v>
      </c>
      <c r="C8">
        <f>nyers!E9</f>
        <v>4</v>
      </c>
      <c r="D8">
        <f>nyers!F9</f>
        <v>12</v>
      </c>
      <c r="E8">
        <f>nyers!G9</f>
        <v>4</v>
      </c>
      <c r="F8">
        <f>nyers!H9</f>
        <v>0</v>
      </c>
      <c r="G8">
        <f>nyers!I9</f>
        <v>512</v>
      </c>
      <c r="H8">
        <f>nyers!L9</f>
        <v>1</v>
      </c>
      <c r="I8">
        <f>nyers!M9</f>
        <v>2</v>
      </c>
      <c r="J8">
        <f>nyers!N9</f>
        <v>2.27</v>
      </c>
      <c r="K8">
        <f>nyers!B9</f>
        <v>470000</v>
      </c>
    </row>
    <row r="9" spans="1:11" x14ac:dyDescent="0.35">
      <c r="A9" t="str">
        <f>nyers!A10</f>
        <v>Asus GL502VM-FY015T Black W10 Laptop</v>
      </c>
      <c r="B9">
        <f>nyers!C10</f>
        <v>2</v>
      </c>
      <c r="C9">
        <f>nyers!E10</f>
        <v>4</v>
      </c>
      <c r="D9">
        <f>nyers!F10</f>
        <v>16</v>
      </c>
      <c r="E9">
        <f>nyers!G10</f>
        <v>6</v>
      </c>
      <c r="F9">
        <f>nyers!H10</f>
        <v>1000</v>
      </c>
      <c r="G9">
        <f>nyers!I10</f>
        <v>128</v>
      </c>
      <c r="H9">
        <f>nyers!L10</f>
        <v>1</v>
      </c>
      <c r="I9">
        <f>nyers!M10</f>
        <v>1</v>
      </c>
      <c r="J9" s="17" t="str">
        <f>nyers!N10</f>
        <v>na</v>
      </c>
      <c r="K9">
        <f>nyers!B10</f>
        <v>500000</v>
      </c>
    </row>
    <row r="10" spans="1:11" x14ac:dyDescent="0.35">
      <c r="A10" t="str">
        <f>nyers!A11</f>
        <v>ASUS 15,6'' FHD LED GL502VM-FY022T</v>
      </c>
      <c r="B10">
        <f>nyers!C11</f>
        <v>2</v>
      </c>
      <c r="C10">
        <f>nyers!E11</f>
        <v>4</v>
      </c>
      <c r="D10">
        <f>nyers!F11</f>
        <v>8</v>
      </c>
      <c r="E10">
        <f>nyers!G11</f>
        <v>6</v>
      </c>
      <c r="F10">
        <f>nyers!H11</f>
        <v>1000</v>
      </c>
      <c r="G10">
        <f>nyers!I11</f>
        <v>128</v>
      </c>
      <c r="H10">
        <f>nyers!L11</f>
        <v>1</v>
      </c>
      <c r="I10">
        <f>nyers!M11</f>
        <v>1</v>
      </c>
      <c r="J10">
        <f>nyers!N11</f>
        <v>2.2400000000000002</v>
      </c>
      <c r="K10">
        <f>nyers!B11</f>
        <v>478000</v>
      </c>
    </row>
    <row r="11" spans="1:11" x14ac:dyDescent="0.35">
      <c r="A11" t="str">
        <f>nyers!A12</f>
        <v>ASUS X550VX-DM303D</v>
      </c>
      <c r="B11">
        <f>nyers!C12</f>
        <v>2</v>
      </c>
      <c r="C11">
        <f>nyers!E12</f>
        <v>4</v>
      </c>
      <c r="D11">
        <f>nyers!F12</f>
        <v>12</v>
      </c>
      <c r="E11">
        <f>nyers!G12</f>
        <v>4</v>
      </c>
      <c r="F11">
        <f>nyers!H12</f>
        <v>0</v>
      </c>
      <c r="G11">
        <f>nyers!I12</f>
        <v>1000</v>
      </c>
      <c r="H11">
        <f>nyers!L12</f>
        <v>2</v>
      </c>
      <c r="I11">
        <f>nyers!M12</f>
        <v>1</v>
      </c>
      <c r="J11">
        <f>nyers!N12</f>
        <v>2.4500000000000002</v>
      </c>
      <c r="K11">
        <f>nyers!B12</f>
        <v>474000</v>
      </c>
    </row>
    <row r="12" spans="1:11" x14ac:dyDescent="0.35">
      <c r="A12" t="str">
        <f>nyers!A13</f>
        <v>Dell Inspiron 7559</v>
      </c>
      <c r="B12">
        <f>nyers!C13</f>
        <v>3</v>
      </c>
      <c r="C12">
        <f>nyers!E13</f>
        <v>3</v>
      </c>
      <c r="D12">
        <f>nyers!F13</f>
        <v>12</v>
      </c>
      <c r="E12">
        <f>nyers!G13</f>
        <v>4</v>
      </c>
      <c r="F12">
        <f>nyers!H13</f>
        <v>1000</v>
      </c>
      <c r="G12">
        <f>nyers!I13</f>
        <v>120</v>
      </c>
      <c r="H12">
        <f>nyers!L13</f>
        <v>1</v>
      </c>
      <c r="I12">
        <f>nyers!M13</f>
        <v>1</v>
      </c>
      <c r="J12">
        <f>nyers!N13</f>
        <v>2.57</v>
      </c>
      <c r="K12">
        <f>nyers!B13</f>
        <v>471000</v>
      </c>
    </row>
    <row r="17" spans="4:4" x14ac:dyDescent="0.35">
      <c r="D1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4.5" x14ac:dyDescent="0.35"/>
  <cols>
    <col min="1" max="1" width="52" bestFit="1" customWidth="1"/>
    <col min="2" max="2" width="11.453125" bestFit="1" customWidth="1"/>
    <col min="3" max="3" width="9.453125" bestFit="1" customWidth="1"/>
    <col min="4" max="4" width="14.453125" bestFit="1" customWidth="1"/>
    <col min="5" max="5" width="13.54296875" bestFit="1" customWidth="1"/>
    <col min="6" max="6" width="8.1796875" bestFit="1" customWidth="1"/>
    <col min="7" max="7" width="7.6328125" bestFit="1" customWidth="1"/>
    <col min="8" max="8" width="15.453125" bestFit="1" customWidth="1"/>
    <col min="9" max="9" width="13.36328125" bestFit="1" customWidth="1"/>
    <col min="10" max="10" width="7.6328125" bestFit="1" customWidth="1"/>
    <col min="11" max="11" width="6.81640625" bestFit="1" customWidth="1"/>
  </cols>
  <sheetData>
    <row r="1" spans="1:11" x14ac:dyDescent="0.35">
      <c r="A1" t="str">
        <f>tisztitott!A1</f>
        <v>objektum</v>
      </c>
      <c r="B1" t="str">
        <f>tisztitott!B1</f>
        <v>garancia (év)</v>
      </c>
      <c r="C1" t="str">
        <f>tisztitott!C1</f>
        <v xml:space="preserve">RAM fajta </v>
      </c>
      <c r="D1" t="str">
        <f>tisztitott!D1</f>
        <v>RAM méret (GB)</v>
      </c>
      <c r="E1" t="str">
        <f>tisztitott!E1</f>
        <v>VK méret (4GB)</v>
      </c>
      <c r="F1" t="str">
        <f>tisztitott!F1</f>
        <v>hdd (GB)</v>
      </c>
      <c r="G1" t="str">
        <f>tisztitott!G1</f>
        <v>ssd (GB)</v>
      </c>
      <c r="H1" t="str">
        <f>tisztitott!H1</f>
        <v>oprendszer 1h 2p</v>
      </c>
      <c r="I1" t="str">
        <f>tisztitott!I1</f>
        <v>felbontás 1f 2u</v>
      </c>
      <c r="J1" t="str">
        <f>tisztitott!J1</f>
        <v>súly (kg)</v>
      </c>
      <c r="K1" t="str">
        <f>tisztitott!K1</f>
        <v>ár</v>
      </c>
    </row>
    <row r="2" spans="1:11" x14ac:dyDescent="0.35">
      <c r="A2" t="str">
        <f>tisztitott!A2</f>
        <v>Dell Inspiron 7566 INSP7566-8 laptop</v>
      </c>
      <c r="B2">
        <f>RANK(tisztitott!B2,tisztitott!B$2:B$12,0)</f>
        <v>1</v>
      </c>
      <c r="C2">
        <f>RANK(tisztitott!C2,tisztitott!C$2:C$12,0)</f>
        <v>1</v>
      </c>
      <c r="D2">
        <f>RANK(tisztitott!D2,tisztitott!D$2:D$12,0)</f>
        <v>3</v>
      </c>
      <c r="E2">
        <f>RANK(tisztitott!E2,tisztitott!E$2:E$12,0)</f>
        <v>3</v>
      </c>
      <c r="F2">
        <f>RANK(tisztitott!F2,tisztitott!F$2:F$12,0)</f>
        <v>1</v>
      </c>
      <c r="G2">
        <f>RANK(tisztitott!G2,tisztitott!G$2:G$12,0)</f>
        <v>5</v>
      </c>
      <c r="H2">
        <f>RANK(tisztitott!H2,tisztitott!H$2:H$12,0)</f>
        <v>6</v>
      </c>
      <c r="I2">
        <f>RANK(tisztitott!I2,tisztitott!I$2:I$12,0)</f>
        <v>1</v>
      </c>
      <c r="J2">
        <f>RANK(tisztitott!J2,tisztitott!J$2:J$12,1)</f>
        <v>10</v>
      </c>
      <c r="K2">
        <v>444800</v>
      </c>
    </row>
    <row r="3" spans="1:11" x14ac:dyDescent="0.35">
      <c r="A3" t="str">
        <f>tisztitott!A3</f>
        <v>Acer Aspire V5-591G-70SY</v>
      </c>
      <c r="B3">
        <f>RANK(tisztitott!B3,tisztitott!B$2:B$12,0)</f>
        <v>7</v>
      </c>
      <c r="C3">
        <f>RANK(tisztitott!C3,tisztitott!C$2:C$12,0)</f>
        <v>1</v>
      </c>
      <c r="D3">
        <f>RANK(tisztitott!D3,tisztitott!D$2:D$12,0)</f>
        <v>3</v>
      </c>
      <c r="E3">
        <f>RANK(tisztitott!E3,tisztitott!E$2:E$12,0)</f>
        <v>3</v>
      </c>
      <c r="F3">
        <f>RANK(tisztitott!F3,tisztitott!F$2:F$12,0)</f>
        <v>8</v>
      </c>
      <c r="G3">
        <f>RANK(tisztitott!G3,tisztitott!G$2:G$12,0)</f>
        <v>1</v>
      </c>
      <c r="H3">
        <f>RANK(tisztitott!H3,tisztitott!H$2:H$12,0)</f>
        <v>1</v>
      </c>
      <c r="I3">
        <f>RANK(tisztitott!I3,tisztitott!I$2:I$12,0)</f>
        <v>5</v>
      </c>
      <c r="J3">
        <f>RANK(tisztitott!J3,tisztitott!J$2:J$12,1)</f>
        <v>6</v>
      </c>
      <c r="K3">
        <f>nyers!B4</f>
        <v>465000</v>
      </c>
    </row>
    <row r="4" spans="1:11" x14ac:dyDescent="0.35">
      <c r="A4" t="str">
        <f>tisztitott!A4</f>
        <v>Dell Inspiron 7559 Touch</v>
      </c>
      <c r="B4">
        <f>RANK(tisztitott!B4,tisztitott!B$2:B$12,0)</f>
        <v>2</v>
      </c>
      <c r="C4">
        <f>RANK(tisztitott!C4,tisztitott!C$2:C$12,0)</f>
        <v>10</v>
      </c>
      <c r="D4">
        <f>RANK(tisztitott!D4,tisztitott!D$2:D$12,0)</f>
        <v>3</v>
      </c>
      <c r="E4">
        <f>RANK(tisztitott!E4,tisztitott!E$2:E$12,0)</f>
        <v>3</v>
      </c>
      <c r="F4">
        <f>RANK(tisztitott!F4,tisztitott!F$2:F$12,0)</f>
        <v>1</v>
      </c>
      <c r="G4">
        <f>RANK(tisztitott!G4,tisztitott!G$2:G$12,0)</f>
        <v>9</v>
      </c>
      <c r="H4">
        <f>RANK(tisztitott!H4,tisztitott!H$2:H$12,0)</f>
        <v>1</v>
      </c>
      <c r="I4">
        <f>RANK(tisztitott!I4,tisztitott!I$2:I$12,0)</f>
        <v>1</v>
      </c>
      <c r="J4">
        <f>RANK(tisztitott!J4,tisztitott!J$2:J$12,1)</f>
        <v>8</v>
      </c>
      <c r="K4">
        <f>nyers!B5</f>
        <v>468000</v>
      </c>
    </row>
    <row r="5" spans="1:11" x14ac:dyDescent="0.35">
      <c r="A5" t="str">
        <f>tisztitott!A5</f>
        <v>HP Pavilion 15-bc005nh</v>
      </c>
      <c r="B5">
        <f>RANK(tisztitott!B5,tisztitott!B$2:B$12,0)</f>
        <v>2</v>
      </c>
      <c r="C5">
        <f>RANK(tisztitott!C5,tisztitott!C$2:C$12,0)</f>
        <v>1</v>
      </c>
      <c r="D5">
        <f>RANK(tisztitott!D5,tisztitott!D$2:D$12,0)</f>
        <v>1</v>
      </c>
      <c r="E5">
        <f>RANK(tisztitott!E5,tisztitott!E$2:E$12,0)</f>
        <v>3</v>
      </c>
      <c r="F5">
        <f>RANK(tisztitott!F5,tisztitott!F$2:F$12,0)</f>
        <v>1</v>
      </c>
      <c r="G5">
        <f>RANK(tisztitott!G5,tisztitott!G$2:G$12,0)</f>
        <v>6</v>
      </c>
      <c r="H5">
        <f>RANK(tisztitott!H5,tisztitott!H$2:H$12,0)</f>
        <v>1</v>
      </c>
      <c r="I5">
        <f>RANK(tisztitott!I5,tisztitott!I$2:I$12,0)</f>
        <v>5</v>
      </c>
      <c r="J5">
        <f>RANK(tisztitott!J5,tisztitott!J$2:J$12,1)</f>
        <v>2</v>
      </c>
      <c r="K5">
        <f>nyers!B6</f>
        <v>475000</v>
      </c>
    </row>
    <row r="6" spans="1:11" x14ac:dyDescent="0.35">
      <c r="A6" t="str">
        <f>tisztitott!A6</f>
        <v>Lenovo IdeaPad 700-15 </v>
      </c>
      <c r="B6">
        <f>RANK(tisztitott!B6,tisztitott!B$2:B$12,0)</f>
        <v>2</v>
      </c>
      <c r="C6">
        <f>RANK(tisztitott!C6,tisztitott!C$2:C$12,0)</f>
        <v>1</v>
      </c>
      <c r="D6">
        <f>RANK(tisztitott!D6,tisztitott!D$2:D$12,0)</f>
        <v>1</v>
      </c>
      <c r="E6">
        <f>RANK(tisztitott!E6,tisztitott!E$2:E$12,0)</f>
        <v>3</v>
      </c>
      <c r="F6">
        <f>RANK(tisztitott!F6,tisztitott!F$2:F$12,0)</f>
        <v>1</v>
      </c>
      <c r="G6">
        <f>RANK(tisztitott!G6,tisztitott!G$2:G$12,0)</f>
        <v>9</v>
      </c>
      <c r="H6">
        <f>RANK(tisztitott!H6,tisztitott!H$2:H$12,0)</f>
        <v>1</v>
      </c>
      <c r="I6">
        <f>RANK(tisztitott!I6,tisztitott!I$2:I$12,0)</f>
        <v>5</v>
      </c>
      <c r="J6">
        <f>RANK(tisztitott!J6,tisztitott!J$2:J$12,1)</f>
        <v>5</v>
      </c>
      <c r="K6">
        <f>nyers!B7</f>
        <v>470000</v>
      </c>
    </row>
    <row r="7" spans="1:11" x14ac:dyDescent="0.35">
      <c r="A7" t="str">
        <f>tisztitott!A7</f>
        <v>ASUS ZenBook Pro UX501VW FI156T UX501VW-FI156T laptop</v>
      </c>
      <c r="B7">
        <f>RANK(tisztitott!B7,tisztitott!B$2:B$12,0)</f>
        <v>2</v>
      </c>
      <c r="C7">
        <f>RANK(tisztitott!C7,tisztitott!C$2:C$12,0)</f>
        <v>1</v>
      </c>
      <c r="D7">
        <f>RANK(tisztitott!D7,tisztitott!D$2:D$12,0)</f>
        <v>7</v>
      </c>
      <c r="E7">
        <f>RANK(tisztitott!E7,tisztitott!E$2:E$12,0)</f>
        <v>3</v>
      </c>
      <c r="F7">
        <f>RANK(tisztitott!F7,tisztitott!F$2:F$12,0)</f>
        <v>8</v>
      </c>
      <c r="G7">
        <f>RANK(tisztitott!G7,tisztitott!G$2:G$12,0)</f>
        <v>3</v>
      </c>
      <c r="H7">
        <f>RANK(tisztitott!H7,tisztitott!H$2:H$12,0)</f>
        <v>6</v>
      </c>
      <c r="I7">
        <f>RANK(tisztitott!I7,tisztitott!I$2:I$12,0)</f>
        <v>1</v>
      </c>
      <c r="J7">
        <f>RANK(tisztitott!J7,tisztitott!J$2:J$12,1)</f>
        <v>1</v>
      </c>
      <c r="K7">
        <f>nyers!B8</f>
        <v>475000</v>
      </c>
    </row>
    <row r="8" spans="1:11" x14ac:dyDescent="0.35">
      <c r="A8" t="str">
        <f>tisztitott!A8</f>
        <v>ASUS ZENBOOK PRO UX501 (UX501VW-FI156T)</v>
      </c>
      <c r="B8">
        <f>RANK(tisztitott!B8,tisztitott!B$2:B$12,0)</f>
        <v>7</v>
      </c>
      <c r="C8">
        <f>RANK(tisztitott!C8,tisztitott!C$2:C$12,0)</f>
        <v>1</v>
      </c>
      <c r="D8">
        <f>RANK(tisztitott!D8,tisztitott!D$2:D$12,0)</f>
        <v>7</v>
      </c>
      <c r="E8">
        <f>RANK(tisztitott!E8,tisztitott!E$2:E$12,0)</f>
        <v>3</v>
      </c>
      <c r="F8">
        <f>RANK(tisztitott!F8,tisztitott!F$2:F$12,0)</f>
        <v>8</v>
      </c>
      <c r="G8">
        <f>RANK(tisztitott!G8,tisztitott!G$2:G$12,0)</f>
        <v>3</v>
      </c>
      <c r="H8">
        <f>RANK(tisztitott!H8,tisztitott!H$2:H$12,0)</f>
        <v>6</v>
      </c>
      <c r="I8">
        <f>RANK(tisztitott!I8,tisztitott!I$2:I$12,0)</f>
        <v>1</v>
      </c>
      <c r="J8">
        <f>RANK(tisztitott!J8,tisztitott!J$2:J$12,1)</f>
        <v>4</v>
      </c>
      <c r="K8">
        <f>nyers!B9</f>
        <v>470000</v>
      </c>
    </row>
    <row r="9" spans="1:11" x14ac:dyDescent="0.35">
      <c r="A9" t="str">
        <f>tisztitott!A9</f>
        <v>Asus GL502VM-FY015T Black W10 Laptop</v>
      </c>
      <c r="B9">
        <f>RANK(tisztitott!B9,tisztitott!B$2:B$12,0)</f>
        <v>7</v>
      </c>
      <c r="C9">
        <f>RANK(tisztitott!C9,tisztitott!C$2:C$12,0)</f>
        <v>1</v>
      </c>
      <c r="D9">
        <f>RANK(tisztitott!D9,tisztitott!D$2:D$12,0)</f>
        <v>3</v>
      </c>
      <c r="E9">
        <f>RANK(tisztitott!E9,tisztitott!E$2:E$12,0)</f>
        <v>1</v>
      </c>
      <c r="F9">
        <f>RANK(tisztitott!F9,tisztitott!F$2:F$12,0)</f>
        <v>1</v>
      </c>
      <c r="G9">
        <f>RANK(tisztitott!G9,tisztitott!G$2:G$12,0)</f>
        <v>6</v>
      </c>
      <c r="H9">
        <f>RANK(tisztitott!H9,tisztitott!H$2:H$12,0)</f>
        <v>6</v>
      </c>
      <c r="I9">
        <f>RANK(tisztitott!I9,tisztitott!I$2:I$12,0)</f>
        <v>5</v>
      </c>
      <c r="J9" s="17">
        <v>10</v>
      </c>
      <c r="K9">
        <f>nyers!B10</f>
        <v>500000</v>
      </c>
    </row>
    <row r="10" spans="1:11" x14ac:dyDescent="0.35">
      <c r="A10" t="str">
        <f>tisztitott!A10</f>
        <v>ASUS 15,6'' FHD LED GL502VM-FY022T</v>
      </c>
      <c r="B10">
        <f>RANK(tisztitott!B10,tisztitott!B$2:B$12,0)</f>
        <v>7</v>
      </c>
      <c r="C10">
        <f>RANK(tisztitott!C10,tisztitott!C$2:C$12,0)</f>
        <v>1</v>
      </c>
      <c r="D10">
        <f>RANK(tisztitott!D10,tisztitott!D$2:D$12,0)</f>
        <v>11</v>
      </c>
      <c r="E10">
        <f>RANK(tisztitott!E10,tisztitott!E$2:E$12,0)</f>
        <v>1</v>
      </c>
      <c r="F10">
        <f>RANK(tisztitott!F10,tisztitott!F$2:F$12,0)</f>
        <v>1</v>
      </c>
      <c r="G10">
        <f>RANK(tisztitott!G10,tisztitott!G$2:G$12,0)</f>
        <v>6</v>
      </c>
      <c r="H10">
        <f>RANK(tisztitott!H10,tisztitott!H$2:H$12,0)</f>
        <v>6</v>
      </c>
      <c r="I10">
        <f>RANK(tisztitott!I10,tisztitott!I$2:I$12,0)</f>
        <v>5</v>
      </c>
      <c r="J10">
        <f>RANK(tisztitott!J10,tisztitott!J$2:J$12,1)</f>
        <v>3</v>
      </c>
      <c r="K10">
        <f>nyers!B11</f>
        <v>478000</v>
      </c>
    </row>
    <row r="11" spans="1:11" x14ac:dyDescent="0.35">
      <c r="A11" t="str">
        <f>tisztitott!A11</f>
        <v>ASUS X550VX-DM303D</v>
      </c>
      <c r="B11">
        <f>RANK(tisztitott!B11,tisztitott!B$2:B$12,0)</f>
        <v>7</v>
      </c>
      <c r="C11">
        <f>RANK(tisztitott!C11,tisztitott!C$2:C$12,0)</f>
        <v>1</v>
      </c>
      <c r="D11">
        <f>RANK(tisztitott!D11,tisztitott!D$2:D$12,0)</f>
        <v>7</v>
      </c>
      <c r="E11">
        <f>RANK(tisztitott!E11,tisztitott!E$2:E$12,0)</f>
        <v>3</v>
      </c>
      <c r="F11">
        <f>RANK(tisztitott!F11,tisztitott!F$2:F$12,0)</f>
        <v>8</v>
      </c>
      <c r="G11">
        <f>RANK(tisztitott!G11,tisztitott!G$2:G$12,0)</f>
        <v>1</v>
      </c>
      <c r="H11">
        <f>RANK(tisztitott!H11,tisztitott!H$2:H$12,0)</f>
        <v>1</v>
      </c>
      <c r="I11">
        <f>RANK(tisztitott!I11,tisztitott!I$2:I$12,0)</f>
        <v>5</v>
      </c>
      <c r="J11">
        <f>RANK(tisztitott!J11,tisztitott!J$2:J$12,1)</f>
        <v>7</v>
      </c>
      <c r="K11">
        <f>nyers!B12</f>
        <v>474000</v>
      </c>
    </row>
    <row r="12" spans="1:11" x14ac:dyDescent="0.35">
      <c r="A12" t="str">
        <f>tisztitott!A12</f>
        <v>Dell Inspiron 7559</v>
      </c>
      <c r="B12">
        <f>RANK(tisztitott!B12,tisztitott!B$2:B$12,0)</f>
        <v>2</v>
      </c>
      <c r="C12">
        <f>RANK(tisztitott!C12,tisztitott!C$2:C$12,0)</f>
        <v>10</v>
      </c>
      <c r="D12">
        <f>RANK(tisztitott!D12,tisztitott!D$2:D$12,0)</f>
        <v>7</v>
      </c>
      <c r="E12">
        <f>RANK(tisztitott!E12,tisztitott!E$2:E$12,0)</f>
        <v>3</v>
      </c>
      <c r="F12">
        <f>RANK(tisztitott!F12,tisztitott!F$2:F$12,0)</f>
        <v>1</v>
      </c>
      <c r="G12">
        <f>RANK(tisztitott!G12,tisztitott!G$2:G$12,0)</f>
        <v>9</v>
      </c>
      <c r="H12">
        <f>RANK(tisztitott!H12,tisztitott!H$2:H$12,0)</f>
        <v>6</v>
      </c>
      <c r="I12">
        <f>RANK(tisztitott!I12,tisztitott!I$2:I$12,0)</f>
        <v>5</v>
      </c>
      <c r="J12">
        <f>RANK(tisztitott!J12,tisztitott!J$2:J$12,1)</f>
        <v>8</v>
      </c>
      <c r="K12">
        <f>nyers!B13</f>
        <v>471000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41" zoomScale="55" zoomScaleNormal="55" workbookViewId="0">
      <selection activeCell="L45" sqref="L45"/>
    </sheetView>
  </sheetViews>
  <sheetFormatPr defaultRowHeight="14.5" x14ac:dyDescent="0.35"/>
  <cols>
    <col min="2" max="2" width="11.54296875" bestFit="1" customWidth="1"/>
    <col min="3" max="3" width="8.90625" bestFit="1" customWidth="1"/>
    <col min="4" max="5" width="10.26953125" bestFit="1" customWidth="1"/>
    <col min="6" max="7" width="8.90625" bestFit="1" customWidth="1"/>
    <col min="8" max="9" width="8.90625" style="18" bestFit="1" customWidth="1"/>
    <col min="10" max="11" width="10.26953125" bestFit="1" customWidth="1"/>
    <col min="12" max="14" width="8.90625" bestFit="1" customWidth="1"/>
  </cols>
  <sheetData>
    <row r="1" spans="1:14" x14ac:dyDescent="0.3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0" x14ac:dyDescent="0.35">
      <c r="A5" s="22" t="s">
        <v>31</v>
      </c>
      <c r="B5" s="23">
        <v>8144933</v>
      </c>
      <c r="C5" s="22" t="s">
        <v>32</v>
      </c>
      <c r="D5" s="23">
        <v>11</v>
      </c>
      <c r="E5" s="22" t="s">
        <v>33</v>
      </c>
      <c r="F5" s="23">
        <v>9</v>
      </c>
      <c r="G5" s="22" t="s">
        <v>34</v>
      </c>
      <c r="H5" s="23">
        <v>11</v>
      </c>
      <c r="I5" s="22" t="s">
        <v>35</v>
      </c>
      <c r="J5" s="23">
        <v>0</v>
      </c>
      <c r="K5" s="22" t="s">
        <v>36</v>
      </c>
      <c r="L5" s="23" t="s">
        <v>94</v>
      </c>
      <c r="M5" s="20"/>
      <c r="N5" s="20"/>
    </row>
    <row r="6" spans="1:14" x14ac:dyDescent="0.3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35">
      <c r="A7" s="24" t="s">
        <v>37</v>
      </c>
      <c r="B7" s="24" t="s">
        <v>38</v>
      </c>
      <c r="C7" s="24" t="s">
        <v>39</v>
      </c>
      <c r="D7" s="24" t="s">
        <v>40</v>
      </c>
      <c r="E7" s="24" t="s">
        <v>41</v>
      </c>
      <c r="F7" s="24" t="s">
        <v>42</v>
      </c>
      <c r="G7" s="24" t="s">
        <v>43</v>
      </c>
      <c r="H7" s="24" t="s">
        <v>44</v>
      </c>
      <c r="I7" s="24" t="s">
        <v>45</v>
      </c>
      <c r="J7" s="24" t="s">
        <v>46</v>
      </c>
      <c r="K7" s="24" t="s">
        <v>47</v>
      </c>
      <c r="L7" s="20"/>
      <c r="M7" s="20"/>
      <c r="N7" s="20"/>
    </row>
    <row r="8" spans="1:14" x14ac:dyDescent="0.35">
      <c r="A8" s="24" t="s">
        <v>48</v>
      </c>
      <c r="B8" s="25">
        <v>1</v>
      </c>
      <c r="C8" s="25">
        <v>1</v>
      </c>
      <c r="D8" s="25">
        <v>3</v>
      </c>
      <c r="E8" s="25">
        <v>3</v>
      </c>
      <c r="F8" s="25">
        <v>1</v>
      </c>
      <c r="G8" s="25">
        <v>5</v>
      </c>
      <c r="H8" s="25">
        <v>6</v>
      </c>
      <c r="I8" s="25">
        <v>1</v>
      </c>
      <c r="J8" s="25">
        <v>10</v>
      </c>
      <c r="K8" s="25">
        <v>444800</v>
      </c>
      <c r="L8" s="20"/>
      <c r="M8" s="20"/>
      <c r="N8" s="20"/>
    </row>
    <row r="9" spans="1:14" x14ac:dyDescent="0.35">
      <c r="A9" s="24" t="s">
        <v>49</v>
      </c>
      <c r="B9" s="25">
        <v>7</v>
      </c>
      <c r="C9" s="25">
        <v>1</v>
      </c>
      <c r="D9" s="25">
        <v>3</v>
      </c>
      <c r="E9" s="25">
        <v>3</v>
      </c>
      <c r="F9" s="25">
        <v>8</v>
      </c>
      <c r="G9" s="25">
        <v>1</v>
      </c>
      <c r="H9" s="25">
        <v>1</v>
      </c>
      <c r="I9" s="25">
        <v>5</v>
      </c>
      <c r="J9" s="25">
        <v>6</v>
      </c>
      <c r="K9" s="25">
        <v>465000</v>
      </c>
      <c r="L9" s="20"/>
      <c r="M9" s="20"/>
      <c r="N9" s="20"/>
    </row>
    <row r="10" spans="1:14" x14ac:dyDescent="0.35">
      <c r="A10" s="24" t="s">
        <v>50</v>
      </c>
      <c r="B10" s="25">
        <v>2</v>
      </c>
      <c r="C10" s="25">
        <v>10</v>
      </c>
      <c r="D10" s="25">
        <v>3</v>
      </c>
      <c r="E10" s="25">
        <v>3</v>
      </c>
      <c r="F10" s="25">
        <v>1</v>
      </c>
      <c r="G10" s="25">
        <v>9</v>
      </c>
      <c r="H10" s="25">
        <v>1</v>
      </c>
      <c r="I10" s="25">
        <v>1</v>
      </c>
      <c r="J10" s="25">
        <v>8</v>
      </c>
      <c r="K10" s="25">
        <v>468000</v>
      </c>
      <c r="L10" s="20"/>
      <c r="M10" s="20"/>
      <c r="N10" s="20"/>
    </row>
    <row r="11" spans="1:14" x14ac:dyDescent="0.35">
      <c r="A11" s="24" t="s">
        <v>51</v>
      </c>
      <c r="B11" s="25">
        <v>2</v>
      </c>
      <c r="C11" s="25">
        <v>1</v>
      </c>
      <c r="D11" s="25">
        <v>1</v>
      </c>
      <c r="E11" s="25">
        <v>3</v>
      </c>
      <c r="F11" s="25">
        <v>1</v>
      </c>
      <c r="G11" s="25">
        <v>6</v>
      </c>
      <c r="H11" s="25">
        <v>1</v>
      </c>
      <c r="I11" s="25">
        <v>5</v>
      </c>
      <c r="J11" s="25">
        <v>2</v>
      </c>
      <c r="K11" s="25">
        <v>475000</v>
      </c>
      <c r="L11" s="20"/>
      <c r="M11" s="20"/>
      <c r="N11" s="20"/>
    </row>
    <row r="12" spans="1:14" x14ac:dyDescent="0.35">
      <c r="A12" s="24" t="s">
        <v>52</v>
      </c>
      <c r="B12" s="25">
        <v>2</v>
      </c>
      <c r="C12" s="25">
        <v>1</v>
      </c>
      <c r="D12" s="25">
        <v>1</v>
      </c>
      <c r="E12" s="25">
        <v>3</v>
      </c>
      <c r="F12" s="25">
        <v>1</v>
      </c>
      <c r="G12" s="25">
        <v>9</v>
      </c>
      <c r="H12" s="25">
        <v>1</v>
      </c>
      <c r="I12" s="25">
        <v>5</v>
      </c>
      <c r="J12" s="25">
        <v>5</v>
      </c>
      <c r="K12" s="25">
        <v>470000</v>
      </c>
      <c r="L12" s="20"/>
      <c r="M12" s="20"/>
      <c r="N12" s="20"/>
    </row>
    <row r="13" spans="1:14" x14ac:dyDescent="0.35">
      <c r="A13" s="24" t="s">
        <v>53</v>
      </c>
      <c r="B13" s="25">
        <v>2</v>
      </c>
      <c r="C13" s="25">
        <v>1</v>
      </c>
      <c r="D13" s="25">
        <v>7</v>
      </c>
      <c r="E13" s="25">
        <v>3</v>
      </c>
      <c r="F13" s="25">
        <v>8</v>
      </c>
      <c r="G13" s="25">
        <v>3</v>
      </c>
      <c r="H13" s="25">
        <v>6</v>
      </c>
      <c r="I13" s="25">
        <v>1</v>
      </c>
      <c r="J13" s="25">
        <v>1</v>
      </c>
      <c r="K13" s="25">
        <v>475000</v>
      </c>
      <c r="L13" s="20"/>
      <c r="M13" s="20"/>
      <c r="N13" s="20"/>
    </row>
    <row r="14" spans="1:14" x14ac:dyDescent="0.35">
      <c r="A14" s="24" t="s">
        <v>54</v>
      </c>
      <c r="B14" s="25">
        <v>7</v>
      </c>
      <c r="C14" s="25">
        <v>1</v>
      </c>
      <c r="D14" s="25">
        <v>7</v>
      </c>
      <c r="E14" s="25">
        <v>3</v>
      </c>
      <c r="F14" s="25">
        <v>8</v>
      </c>
      <c r="G14" s="25">
        <v>3</v>
      </c>
      <c r="H14" s="25">
        <v>6</v>
      </c>
      <c r="I14" s="25">
        <v>1</v>
      </c>
      <c r="J14" s="25">
        <v>4</v>
      </c>
      <c r="K14" s="25">
        <v>470000</v>
      </c>
      <c r="L14" s="20"/>
      <c r="M14" s="20"/>
      <c r="N14" s="20"/>
    </row>
    <row r="15" spans="1:14" x14ac:dyDescent="0.35">
      <c r="A15" s="24" t="s">
        <v>55</v>
      </c>
      <c r="B15" s="25">
        <v>7</v>
      </c>
      <c r="C15" s="25">
        <v>1</v>
      </c>
      <c r="D15" s="25">
        <v>3</v>
      </c>
      <c r="E15" s="25">
        <v>1</v>
      </c>
      <c r="F15" s="25">
        <v>1</v>
      </c>
      <c r="G15" s="25">
        <v>6</v>
      </c>
      <c r="H15" s="25">
        <v>6</v>
      </c>
      <c r="I15" s="25">
        <v>5</v>
      </c>
      <c r="J15" s="25">
        <v>10</v>
      </c>
      <c r="K15" s="25">
        <v>500000</v>
      </c>
      <c r="L15" s="20"/>
      <c r="M15" s="20"/>
      <c r="N15" s="20"/>
    </row>
    <row r="16" spans="1:14" x14ac:dyDescent="0.35">
      <c r="A16" s="24" t="s">
        <v>56</v>
      </c>
      <c r="B16" s="25">
        <v>7</v>
      </c>
      <c r="C16" s="25">
        <v>1</v>
      </c>
      <c r="D16" s="25">
        <v>11</v>
      </c>
      <c r="E16" s="25">
        <v>1</v>
      </c>
      <c r="F16" s="25">
        <v>1</v>
      </c>
      <c r="G16" s="25">
        <v>6</v>
      </c>
      <c r="H16" s="25">
        <v>6</v>
      </c>
      <c r="I16" s="25">
        <v>5</v>
      </c>
      <c r="J16" s="25">
        <v>3</v>
      </c>
      <c r="K16" s="25">
        <v>478000</v>
      </c>
      <c r="L16" s="20"/>
      <c r="M16" s="20"/>
      <c r="N16" s="20"/>
    </row>
    <row r="17" spans="1:14" x14ac:dyDescent="0.35">
      <c r="A17" s="24" t="s">
        <v>57</v>
      </c>
      <c r="B17" s="25">
        <v>7</v>
      </c>
      <c r="C17" s="25">
        <v>1</v>
      </c>
      <c r="D17" s="25">
        <v>7</v>
      </c>
      <c r="E17" s="25">
        <v>3</v>
      </c>
      <c r="F17" s="25">
        <v>8</v>
      </c>
      <c r="G17" s="25">
        <v>1</v>
      </c>
      <c r="H17" s="25">
        <v>1</v>
      </c>
      <c r="I17" s="25">
        <v>5</v>
      </c>
      <c r="J17" s="25">
        <v>7</v>
      </c>
      <c r="K17" s="25">
        <v>474000</v>
      </c>
      <c r="L17" s="20"/>
      <c r="M17" s="20"/>
      <c r="N17" s="20"/>
    </row>
    <row r="18" spans="1:14" x14ac:dyDescent="0.35">
      <c r="A18" s="24" t="s">
        <v>58</v>
      </c>
      <c r="B18" s="25">
        <v>2</v>
      </c>
      <c r="C18" s="25">
        <v>10</v>
      </c>
      <c r="D18" s="25">
        <v>7</v>
      </c>
      <c r="E18" s="25">
        <v>3</v>
      </c>
      <c r="F18" s="25">
        <v>1</v>
      </c>
      <c r="G18" s="25">
        <v>9</v>
      </c>
      <c r="H18" s="25">
        <v>6</v>
      </c>
      <c r="I18" s="25">
        <v>5</v>
      </c>
      <c r="J18" s="25">
        <v>8</v>
      </c>
      <c r="K18" s="25">
        <v>471000</v>
      </c>
      <c r="L18" s="20"/>
      <c r="M18" s="20"/>
      <c r="N18" s="20"/>
    </row>
    <row r="19" spans="1:14" x14ac:dyDescent="0.3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0" x14ac:dyDescent="0.35">
      <c r="A20" s="24" t="s">
        <v>59</v>
      </c>
      <c r="B20" s="24" t="s">
        <v>38</v>
      </c>
      <c r="C20" s="24" t="s">
        <v>39</v>
      </c>
      <c r="D20" s="24" t="s">
        <v>40</v>
      </c>
      <c r="E20" s="24" t="s">
        <v>41</v>
      </c>
      <c r="F20" s="24" t="s">
        <v>42</v>
      </c>
      <c r="G20" s="24" t="s">
        <v>43</v>
      </c>
      <c r="H20" s="24" t="s">
        <v>44</v>
      </c>
      <c r="I20" s="24" t="s">
        <v>45</v>
      </c>
      <c r="J20" s="24" t="s">
        <v>46</v>
      </c>
      <c r="K20" s="20"/>
      <c r="L20" s="20"/>
      <c r="M20" s="20"/>
      <c r="N20" s="20"/>
    </row>
    <row r="21" spans="1:14" ht="40" x14ac:dyDescent="0.35">
      <c r="A21" s="24" t="s">
        <v>60</v>
      </c>
      <c r="B21" s="25" t="s">
        <v>61</v>
      </c>
      <c r="C21" s="25" t="s">
        <v>62</v>
      </c>
      <c r="D21" s="25" t="s">
        <v>95</v>
      </c>
      <c r="E21" s="25" t="s">
        <v>96</v>
      </c>
      <c r="F21" s="25" t="s">
        <v>97</v>
      </c>
      <c r="G21" s="25" t="s">
        <v>98</v>
      </c>
      <c r="H21" s="25" t="s">
        <v>62</v>
      </c>
      <c r="I21" s="25" t="s">
        <v>62</v>
      </c>
      <c r="J21" s="25" t="s">
        <v>99</v>
      </c>
      <c r="K21" s="20"/>
      <c r="L21" s="20"/>
      <c r="M21" s="20"/>
      <c r="N21" s="20"/>
    </row>
    <row r="22" spans="1:14" ht="30" x14ac:dyDescent="0.35">
      <c r="A22" s="24" t="s">
        <v>63</v>
      </c>
      <c r="B22" s="25" t="s">
        <v>61</v>
      </c>
      <c r="C22" s="25" t="s">
        <v>62</v>
      </c>
      <c r="D22" s="25" t="s">
        <v>100</v>
      </c>
      <c r="E22" s="25" t="s">
        <v>62</v>
      </c>
      <c r="F22" s="25" t="s">
        <v>62</v>
      </c>
      <c r="G22" s="25" t="s">
        <v>101</v>
      </c>
      <c r="H22" s="25" t="s">
        <v>62</v>
      </c>
      <c r="I22" s="25" t="s">
        <v>62</v>
      </c>
      <c r="J22" s="25" t="s">
        <v>102</v>
      </c>
      <c r="K22" s="20"/>
      <c r="L22" s="20"/>
      <c r="M22" s="20"/>
      <c r="N22" s="20"/>
    </row>
    <row r="23" spans="1:14" ht="30" x14ac:dyDescent="0.35">
      <c r="A23" s="24" t="s">
        <v>64</v>
      </c>
      <c r="B23" s="25" t="s">
        <v>62</v>
      </c>
      <c r="C23" s="25" t="s">
        <v>62</v>
      </c>
      <c r="D23" s="25" t="s">
        <v>100</v>
      </c>
      <c r="E23" s="25" t="s">
        <v>62</v>
      </c>
      <c r="F23" s="25" t="s">
        <v>62</v>
      </c>
      <c r="G23" s="25" t="s">
        <v>101</v>
      </c>
      <c r="H23" s="25" t="s">
        <v>62</v>
      </c>
      <c r="I23" s="25" t="s">
        <v>62</v>
      </c>
      <c r="J23" s="25" t="s">
        <v>103</v>
      </c>
      <c r="K23" s="20"/>
      <c r="L23" s="20"/>
      <c r="M23" s="20"/>
      <c r="N23" s="20"/>
    </row>
    <row r="24" spans="1:14" ht="30" x14ac:dyDescent="0.35">
      <c r="A24" s="24" t="s">
        <v>65</v>
      </c>
      <c r="B24" s="25" t="s">
        <v>62</v>
      </c>
      <c r="C24" s="25" t="s">
        <v>62</v>
      </c>
      <c r="D24" s="25" t="s">
        <v>100</v>
      </c>
      <c r="E24" s="25" t="s">
        <v>62</v>
      </c>
      <c r="F24" s="25" t="s">
        <v>62</v>
      </c>
      <c r="G24" s="25" t="s">
        <v>62</v>
      </c>
      <c r="H24" s="25" t="s">
        <v>62</v>
      </c>
      <c r="I24" s="25" t="s">
        <v>62</v>
      </c>
      <c r="J24" s="25" t="s">
        <v>103</v>
      </c>
      <c r="K24" s="20"/>
      <c r="L24" s="20"/>
      <c r="M24" s="20"/>
      <c r="N24" s="20"/>
    </row>
    <row r="25" spans="1:14" ht="30" x14ac:dyDescent="0.35">
      <c r="A25" s="24" t="s">
        <v>66</v>
      </c>
      <c r="B25" s="25" t="s">
        <v>62</v>
      </c>
      <c r="C25" s="25" t="s">
        <v>62</v>
      </c>
      <c r="D25" s="25" t="s">
        <v>100</v>
      </c>
      <c r="E25" s="25" t="s">
        <v>62</v>
      </c>
      <c r="F25" s="25" t="s">
        <v>62</v>
      </c>
      <c r="G25" s="25" t="s">
        <v>62</v>
      </c>
      <c r="H25" s="25" t="s">
        <v>62</v>
      </c>
      <c r="I25" s="25" t="s">
        <v>62</v>
      </c>
      <c r="J25" s="25" t="s">
        <v>104</v>
      </c>
      <c r="K25" s="20"/>
      <c r="L25" s="20"/>
      <c r="M25" s="20"/>
      <c r="N25" s="20"/>
    </row>
    <row r="26" spans="1:14" ht="30" x14ac:dyDescent="0.35">
      <c r="A26" s="24" t="s">
        <v>67</v>
      </c>
      <c r="B26" s="25" t="s">
        <v>62</v>
      </c>
      <c r="C26" s="25" t="s">
        <v>62</v>
      </c>
      <c r="D26" s="25" t="s">
        <v>100</v>
      </c>
      <c r="E26" s="25" t="s">
        <v>62</v>
      </c>
      <c r="F26" s="25" t="s">
        <v>62</v>
      </c>
      <c r="G26" s="25" t="s">
        <v>62</v>
      </c>
      <c r="H26" s="25" t="s">
        <v>62</v>
      </c>
      <c r="I26" s="25" t="s">
        <v>62</v>
      </c>
      <c r="J26" s="25" t="s">
        <v>104</v>
      </c>
      <c r="K26" s="20"/>
      <c r="L26" s="20"/>
      <c r="M26" s="20"/>
      <c r="N26" s="20"/>
    </row>
    <row r="27" spans="1:14" ht="30" x14ac:dyDescent="0.35">
      <c r="A27" s="24" t="s">
        <v>68</v>
      </c>
      <c r="B27" s="25" t="s">
        <v>62</v>
      </c>
      <c r="C27" s="25" t="s">
        <v>62</v>
      </c>
      <c r="D27" s="25" t="s">
        <v>100</v>
      </c>
      <c r="E27" s="25" t="s">
        <v>62</v>
      </c>
      <c r="F27" s="25" t="s">
        <v>62</v>
      </c>
      <c r="G27" s="25" t="s">
        <v>62</v>
      </c>
      <c r="H27" s="25" t="s">
        <v>62</v>
      </c>
      <c r="I27" s="25" t="s">
        <v>62</v>
      </c>
      <c r="J27" s="25" t="s">
        <v>104</v>
      </c>
      <c r="K27" s="20"/>
      <c r="L27" s="20"/>
      <c r="M27" s="20"/>
      <c r="N27" s="20"/>
    </row>
    <row r="28" spans="1:14" ht="30" x14ac:dyDescent="0.35">
      <c r="A28" s="24" t="s">
        <v>69</v>
      </c>
      <c r="B28" s="25" t="s">
        <v>62</v>
      </c>
      <c r="C28" s="25" t="s">
        <v>62</v>
      </c>
      <c r="D28" s="25" t="s">
        <v>62</v>
      </c>
      <c r="E28" s="25" t="s">
        <v>62</v>
      </c>
      <c r="F28" s="25" t="s">
        <v>62</v>
      </c>
      <c r="G28" s="25" t="s">
        <v>62</v>
      </c>
      <c r="H28" s="25" t="s">
        <v>62</v>
      </c>
      <c r="I28" s="25" t="s">
        <v>62</v>
      </c>
      <c r="J28" s="25" t="s">
        <v>104</v>
      </c>
      <c r="K28" s="20"/>
      <c r="L28" s="20"/>
      <c r="M28" s="20"/>
      <c r="N28" s="20"/>
    </row>
    <row r="29" spans="1:14" ht="30" x14ac:dyDescent="0.35">
      <c r="A29" s="24" t="s">
        <v>70</v>
      </c>
      <c r="B29" s="25" t="s">
        <v>62</v>
      </c>
      <c r="C29" s="25" t="s">
        <v>62</v>
      </c>
      <c r="D29" s="25" t="s">
        <v>62</v>
      </c>
      <c r="E29" s="25" t="s">
        <v>62</v>
      </c>
      <c r="F29" s="25" t="s">
        <v>62</v>
      </c>
      <c r="G29" s="25" t="s">
        <v>62</v>
      </c>
      <c r="H29" s="25" t="s">
        <v>62</v>
      </c>
      <c r="I29" s="25" t="s">
        <v>62</v>
      </c>
      <c r="J29" s="25" t="s">
        <v>105</v>
      </c>
      <c r="K29" s="20"/>
      <c r="L29" s="20"/>
      <c r="M29" s="20"/>
      <c r="N29" s="20"/>
    </row>
    <row r="30" spans="1:14" ht="30" x14ac:dyDescent="0.35">
      <c r="A30" s="24" t="s">
        <v>71</v>
      </c>
      <c r="B30" s="25" t="s">
        <v>62</v>
      </c>
      <c r="C30" s="25" t="s">
        <v>62</v>
      </c>
      <c r="D30" s="25" t="s">
        <v>62</v>
      </c>
      <c r="E30" s="25" t="s">
        <v>62</v>
      </c>
      <c r="F30" s="25" t="s">
        <v>62</v>
      </c>
      <c r="G30" s="25" t="s">
        <v>62</v>
      </c>
      <c r="H30" s="25" t="s">
        <v>62</v>
      </c>
      <c r="I30" s="25" t="s">
        <v>62</v>
      </c>
      <c r="J30" s="25" t="s">
        <v>106</v>
      </c>
      <c r="K30" s="20"/>
      <c r="L30" s="20"/>
      <c r="M30" s="20"/>
      <c r="N30" s="20"/>
    </row>
    <row r="31" spans="1:14" ht="20" x14ac:dyDescent="0.35">
      <c r="A31" s="24" t="s">
        <v>72</v>
      </c>
      <c r="B31" s="25" t="s">
        <v>62</v>
      </c>
      <c r="C31" s="25" t="s">
        <v>62</v>
      </c>
      <c r="D31" s="25" t="s">
        <v>62</v>
      </c>
      <c r="E31" s="25" t="s">
        <v>62</v>
      </c>
      <c r="F31" s="25" t="s">
        <v>62</v>
      </c>
      <c r="G31" s="25" t="s">
        <v>62</v>
      </c>
      <c r="H31" s="25" t="s">
        <v>62</v>
      </c>
      <c r="I31" s="25" t="s">
        <v>62</v>
      </c>
      <c r="J31" s="25" t="s">
        <v>62</v>
      </c>
      <c r="K31" s="20"/>
      <c r="L31" s="20"/>
      <c r="M31" s="20"/>
      <c r="N31" s="20"/>
    </row>
    <row r="32" spans="1:14" x14ac:dyDescent="0.3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20" x14ac:dyDescent="0.35">
      <c r="A33" s="24" t="s">
        <v>73</v>
      </c>
      <c r="B33" s="24" t="s">
        <v>38</v>
      </c>
      <c r="C33" s="24" t="s">
        <v>39</v>
      </c>
      <c r="D33" s="24" t="s">
        <v>40</v>
      </c>
      <c r="E33" s="24" t="s">
        <v>41</v>
      </c>
      <c r="F33" s="24" t="s">
        <v>42</v>
      </c>
      <c r="G33" s="24" t="s">
        <v>43</v>
      </c>
      <c r="H33" s="24" t="s">
        <v>44</v>
      </c>
      <c r="I33" s="24" t="s">
        <v>45</v>
      </c>
      <c r="J33" s="24" t="s">
        <v>46</v>
      </c>
      <c r="K33" s="20"/>
      <c r="L33" s="20"/>
      <c r="M33" s="20"/>
      <c r="N33" s="20"/>
    </row>
    <row r="34" spans="1:14" x14ac:dyDescent="0.35">
      <c r="A34" s="24" t="s">
        <v>60</v>
      </c>
      <c r="B34" s="25">
        <v>2499.8000000000002</v>
      </c>
      <c r="C34" s="25">
        <v>0</v>
      </c>
      <c r="D34" s="25">
        <v>50195.199999999997</v>
      </c>
      <c r="E34" s="25">
        <v>57694.400000000001</v>
      </c>
      <c r="F34" s="25">
        <v>195281.2</v>
      </c>
      <c r="G34" s="25">
        <v>197781</v>
      </c>
      <c r="H34" s="25">
        <v>0</v>
      </c>
      <c r="I34" s="25">
        <v>0</v>
      </c>
      <c r="J34" s="25">
        <v>227478.1</v>
      </c>
      <c r="K34" s="20"/>
      <c r="L34" s="20"/>
      <c r="M34" s="20"/>
      <c r="N34" s="20"/>
    </row>
    <row r="35" spans="1:14" x14ac:dyDescent="0.35">
      <c r="A35" s="24" t="s">
        <v>63</v>
      </c>
      <c r="B35" s="25">
        <v>2499.8000000000002</v>
      </c>
      <c r="C35" s="25">
        <v>0</v>
      </c>
      <c r="D35" s="25">
        <v>49195.3</v>
      </c>
      <c r="E35" s="25">
        <v>0</v>
      </c>
      <c r="F35" s="25">
        <v>0</v>
      </c>
      <c r="G35" s="25">
        <v>195781.1</v>
      </c>
      <c r="H35" s="25">
        <v>0</v>
      </c>
      <c r="I35" s="25">
        <v>0</v>
      </c>
      <c r="J35" s="25">
        <v>226978.1</v>
      </c>
      <c r="K35" s="20"/>
      <c r="L35" s="20"/>
      <c r="M35" s="20"/>
      <c r="N35" s="20"/>
    </row>
    <row r="36" spans="1:14" x14ac:dyDescent="0.35">
      <c r="A36" s="24" t="s">
        <v>64</v>
      </c>
      <c r="B36" s="25">
        <v>0</v>
      </c>
      <c r="C36" s="25">
        <v>0</v>
      </c>
      <c r="D36" s="25">
        <v>49195.3</v>
      </c>
      <c r="E36" s="25">
        <v>0</v>
      </c>
      <c r="F36" s="25">
        <v>0</v>
      </c>
      <c r="G36" s="25">
        <v>195781.1</v>
      </c>
      <c r="H36" s="25">
        <v>0</v>
      </c>
      <c r="I36" s="25">
        <v>0</v>
      </c>
      <c r="J36" s="25">
        <v>224978.3</v>
      </c>
      <c r="K36" s="20"/>
      <c r="L36" s="20"/>
      <c r="M36" s="20"/>
      <c r="N36" s="20"/>
    </row>
    <row r="37" spans="1:14" x14ac:dyDescent="0.35">
      <c r="A37" s="24" t="s">
        <v>65</v>
      </c>
      <c r="B37" s="25">
        <v>0</v>
      </c>
      <c r="C37" s="25">
        <v>0</v>
      </c>
      <c r="D37" s="25">
        <v>49195.3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224978.3</v>
      </c>
      <c r="K37" s="20"/>
      <c r="L37" s="20"/>
      <c r="M37" s="20"/>
      <c r="N37" s="20"/>
    </row>
    <row r="38" spans="1:14" x14ac:dyDescent="0.35">
      <c r="A38" s="24" t="s">
        <v>66</v>
      </c>
      <c r="B38" s="25">
        <v>0</v>
      </c>
      <c r="C38" s="25">
        <v>0</v>
      </c>
      <c r="D38" s="25">
        <v>49195.3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222478.6</v>
      </c>
      <c r="K38" s="20"/>
      <c r="L38" s="20"/>
      <c r="M38" s="20"/>
      <c r="N38" s="20"/>
    </row>
    <row r="39" spans="1:14" x14ac:dyDescent="0.35">
      <c r="A39" s="24" t="s">
        <v>67</v>
      </c>
      <c r="B39" s="25">
        <v>0</v>
      </c>
      <c r="C39" s="25">
        <v>0</v>
      </c>
      <c r="D39" s="25">
        <v>49195.3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222478.6</v>
      </c>
      <c r="K39" s="20"/>
      <c r="L39" s="20"/>
      <c r="M39" s="20"/>
      <c r="N39" s="20"/>
    </row>
    <row r="40" spans="1:14" x14ac:dyDescent="0.35">
      <c r="A40" s="24" t="s">
        <v>68</v>
      </c>
      <c r="B40" s="25">
        <v>0</v>
      </c>
      <c r="C40" s="25">
        <v>0</v>
      </c>
      <c r="D40" s="25">
        <v>49195.3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222478.6</v>
      </c>
      <c r="K40" s="20"/>
      <c r="L40" s="20"/>
      <c r="M40" s="20"/>
      <c r="N40" s="20"/>
    </row>
    <row r="41" spans="1:14" x14ac:dyDescent="0.35">
      <c r="A41" s="24" t="s">
        <v>69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222478.6</v>
      </c>
      <c r="K41" s="20"/>
      <c r="L41" s="20"/>
      <c r="M41" s="20"/>
      <c r="N41" s="20"/>
    </row>
    <row r="42" spans="1:14" x14ac:dyDescent="0.35">
      <c r="A42" s="24" t="s">
        <v>70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209379.8</v>
      </c>
      <c r="K42" s="20"/>
      <c r="L42" s="20"/>
      <c r="M42" s="20"/>
      <c r="N42" s="20"/>
    </row>
    <row r="43" spans="1:14" x14ac:dyDescent="0.35">
      <c r="A43" s="24" t="s">
        <v>71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197781</v>
      </c>
      <c r="K43" s="20"/>
      <c r="L43" s="20"/>
      <c r="M43" s="20"/>
      <c r="N43" s="20"/>
    </row>
    <row r="44" spans="1:14" x14ac:dyDescent="0.35">
      <c r="A44" s="24" t="s">
        <v>72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0"/>
      <c r="L44" s="20"/>
      <c r="M44" s="20"/>
      <c r="N44" s="20"/>
    </row>
    <row r="45" spans="1:14" x14ac:dyDescent="0.3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>
        <f>CORREL(L47:L57,K47:K57)</f>
        <v>0.98624755625451344</v>
      </c>
      <c r="M45" s="20"/>
      <c r="N45" s="20"/>
    </row>
    <row r="46" spans="1:14" ht="20" x14ac:dyDescent="0.35">
      <c r="A46" s="24" t="s">
        <v>74</v>
      </c>
      <c r="B46" s="24" t="str">
        <f>'OAM1'!B1</f>
        <v>garancia (év)</v>
      </c>
      <c r="C46" s="24" t="str">
        <f>'OAM1'!C1</f>
        <v xml:space="preserve">RAM fajta </v>
      </c>
      <c r="D46" s="24" t="str">
        <f>'OAM1'!D1</f>
        <v>RAM méret (GB)</v>
      </c>
      <c r="E46" s="24" t="str">
        <f>'OAM1'!E1</f>
        <v>VK méret (4GB)</v>
      </c>
      <c r="F46" s="24" t="str">
        <f>'OAM1'!F1</f>
        <v>hdd (GB)</v>
      </c>
      <c r="G46" s="24" t="str">
        <f>'OAM1'!G1</f>
        <v>ssd (GB)</v>
      </c>
      <c r="H46" s="24" t="str">
        <f>'OAM1'!H1</f>
        <v>oprendszer 1h 2p</v>
      </c>
      <c r="I46" s="24" t="str">
        <f>'OAM1'!I1</f>
        <v>felbontás 1f 2u</v>
      </c>
      <c r="J46" s="24" t="str">
        <f>'OAM1'!J1</f>
        <v>súly (kg)</v>
      </c>
      <c r="K46" s="24" t="s">
        <v>75</v>
      </c>
      <c r="L46" s="24" t="s">
        <v>76</v>
      </c>
      <c r="M46" s="24" t="s">
        <v>77</v>
      </c>
      <c r="N46" s="24" t="s">
        <v>78</v>
      </c>
    </row>
    <row r="47" spans="1:14" ht="60" x14ac:dyDescent="0.35">
      <c r="A47" s="24" t="str">
        <f>'OAM1'!A2</f>
        <v>Dell Inspiron 7566 INSP7566-8 laptop</v>
      </c>
      <c r="B47" s="25">
        <v>2499.8000000000002</v>
      </c>
      <c r="C47" s="25">
        <v>0</v>
      </c>
      <c r="D47" s="25">
        <v>49195.3</v>
      </c>
      <c r="E47" s="25">
        <v>0</v>
      </c>
      <c r="F47" s="25">
        <v>195281.2</v>
      </c>
      <c r="G47" s="25">
        <v>0</v>
      </c>
      <c r="H47" s="25">
        <v>0</v>
      </c>
      <c r="I47" s="25">
        <v>0</v>
      </c>
      <c r="J47" s="25">
        <v>197781</v>
      </c>
      <c r="K47" s="25">
        <v>444757.2</v>
      </c>
      <c r="L47" s="25">
        <v>444800</v>
      </c>
      <c r="M47" s="25">
        <v>42.8</v>
      </c>
      <c r="N47" s="25">
        <v>0.01</v>
      </c>
    </row>
    <row r="48" spans="1:14" ht="40" x14ac:dyDescent="0.35">
      <c r="A48" s="24" t="str">
        <f>'OAM1'!A3</f>
        <v>Acer Aspire V5-591G-70SY</v>
      </c>
      <c r="B48" s="25">
        <v>0</v>
      </c>
      <c r="C48" s="25">
        <v>0</v>
      </c>
      <c r="D48" s="25">
        <v>49195.3</v>
      </c>
      <c r="E48" s="25">
        <v>0</v>
      </c>
      <c r="F48" s="25">
        <v>0</v>
      </c>
      <c r="G48" s="25">
        <v>197781</v>
      </c>
      <c r="H48" s="25">
        <v>0</v>
      </c>
      <c r="I48" s="25">
        <v>0</v>
      </c>
      <c r="J48" s="25">
        <v>222478.6</v>
      </c>
      <c r="K48" s="25">
        <v>469454.8</v>
      </c>
      <c r="L48" s="25">
        <v>465000</v>
      </c>
      <c r="M48" s="25">
        <v>-4454.8</v>
      </c>
      <c r="N48" s="25">
        <v>-0.96</v>
      </c>
    </row>
    <row r="49" spans="1:14" ht="40" x14ac:dyDescent="0.35">
      <c r="A49" s="24" t="str">
        <f>'OAM1'!A4</f>
        <v>Dell Inspiron 7559 Touch</v>
      </c>
      <c r="B49" s="25">
        <v>2499.8000000000002</v>
      </c>
      <c r="C49" s="25">
        <v>0</v>
      </c>
      <c r="D49" s="25">
        <v>49195.3</v>
      </c>
      <c r="E49" s="25">
        <v>0</v>
      </c>
      <c r="F49" s="25">
        <v>195281.2</v>
      </c>
      <c r="G49" s="25">
        <v>0</v>
      </c>
      <c r="H49" s="25">
        <v>0</v>
      </c>
      <c r="I49" s="25">
        <v>0</v>
      </c>
      <c r="J49" s="25">
        <v>222478.6</v>
      </c>
      <c r="K49" s="25">
        <v>469454.8</v>
      </c>
      <c r="L49" s="25">
        <v>468000</v>
      </c>
      <c r="M49" s="25">
        <v>-1454.8</v>
      </c>
      <c r="N49" s="25">
        <v>-0.31</v>
      </c>
    </row>
    <row r="50" spans="1:14" ht="40" x14ac:dyDescent="0.35">
      <c r="A50" s="24" t="str">
        <f>'OAM1'!A5</f>
        <v>HP Pavilion 15-bc005nh</v>
      </c>
      <c r="B50" s="25">
        <v>2499.8000000000002</v>
      </c>
      <c r="C50" s="25">
        <v>0</v>
      </c>
      <c r="D50" s="25">
        <v>50195.199999999997</v>
      </c>
      <c r="E50" s="25">
        <v>0</v>
      </c>
      <c r="F50" s="25">
        <v>195281.2</v>
      </c>
      <c r="G50" s="25">
        <v>0</v>
      </c>
      <c r="H50" s="25">
        <v>0</v>
      </c>
      <c r="I50" s="25">
        <v>0</v>
      </c>
      <c r="J50" s="25">
        <v>226978.1</v>
      </c>
      <c r="K50" s="25">
        <v>474954.3</v>
      </c>
      <c r="L50" s="25">
        <v>475000</v>
      </c>
      <c r="M50" s="25">
        <v>45.7</v>
      </c>
      <c r="N50" s="25">
        <v>0.01</v>
      </c>
    </row>
    <row r="51" spans="1:14" ht="30" x14ac:dyDescent="0.35">
      <c r="A51" s="24" t="str">
        <f>'OAM1'!A6</f>
        <v>Lenovo IdeaPad 700-15 </v>
      </c>
      <c r="B51" s="25">
        <v>2499.8000000000002</v>
      </c>
      <c r="C51" s="25">
        <v>0</v>
      </c>
      <c r="D51" s="25">
        <v>50195.199999999997</v>
      </c>
      <c r="E51" s="25">
        <v>0</v>
      </c>
      <c r="F51" s="25">
        <v>195281.2</v>
      </c>
      <c r="G51" s="25">
        <v>0</v>
      </c>
      <c r="H51" s="25">
        <v>0</v>
      </c>
      <c r="I51" s="25">
        <v>0</v>
      </c>
      <c r="J51" s="25">
        <v>222478.6</v>
      </c>
      <c r="K51" s="25">
        <v>470454.7</v>
      </c>
      <c r="L51" s="25">
        <v>470000</v>
      </c>
      <c r="M51" s="25">
        <v>-454.7</v>
      </c>
      <c r="N51" s="25">
        <v>-0.1</v>
      </c>
    </row>
    <row r="52" spans="1:14" ht="90" x14ac:dyDescent="0.35">
      <c r="A52" s="24" t="str">
        <f>'OAM1'!A7</f>
        <v>ASUS ZenBook Pro UX501VW FI156T UX501VW-FI156T laptop</v>
      </c>
      <c r="B52" s="25">
        <v>2499.8000000000002</v>
      </c>
      <c r="C52" s="25">
        <v>0</v>
      </c>
      <c r="D52" s="25">
        <v>49195.3</v>
      </c>
      <c r="E52" s="25">
        <v>0</v>
      </c>
      <c r="F52" s="25">
        <v>0</v>
      </c>
      <c r="G52" s="25">
        <v>195781.1</v>
      </c>
      <c r="H52" s="25">
        <v>0</v>
      </c>
      <c r="I52" s="25">
        <v>0</v>
      </c>
      <c r="J52" s="25">
        <v>227478.1</v>
      </c>
      <c r="K52" s="25">
        <v>474954.3</v>
      </c>
      <c r="L52" s="25">
        <v>475000</v>
      </c>
      <c r="M52" s="25">
        <v>45.7</v>
      </c>
      <c r="N52" s="25">
        <v>0.01</v>
      </c>
    </row>
    <row r="53" spans="1:14" ht="70" x14ac:dyDescent="0.35">
      <c r="A53" s="24" t="str">
        <f>'OAM1'!A8</f>
        <v>ASUS ZENBOOK PRO UX501 (UX501VW-FI156T)</v>
      </c>
      <c r="B53" s="25">
        <v>0</v>
      </c>
      <c r="C53" s="25">
        <v>0</v>
      </c>
      <c r="D53" s="25">
        <v>49195.3</v>
      </c>
      <c r="E53" s="25">
        <v>0</v>
      </c>
      <c r="F53" s="25">
        <v>0</v>
      </c>
      <c r="G53" s="25">
        <v>195781.1</v>
      </c>
      <c r="H53" s="25">
        <v>0</v>
      </c>
      <c r="I53" s="25">
        <v>0</v>
      </c>
      <c r="J53" s="25">
        <v>224978.3</v>
      </c>
      <c r="K53" s="25">
        <v>469954.7</v>
      </c>
      <c r="L53" s="25">
        <v>470000</v>
      </c>
      <c r="M53" s="25">
        <v>45.3</v>
      </c>
      <c r="N53" s="25">
        <v>0.01</v>
      </c>
    </row>
    <row r="54" spans="1:14" ht="60" x14ac:dyDescent="0.35">
      <c r="A54" s="24" t="str">
        <f>'OAM1'!A9</f>
        <v>Asus GL502VM-FY015T Black W10 Laptop</v>
      </c>
      <c r="B54" s="25">
        <v>0</v>
      </c>
      <c r="C54" s="25">
        <v>0</v>
      </c>
      <c r="D54" s="25">
        <v>49195.3</v>
      </c>
      <c r="E54" s="25">
        <v>57694.400000000001</v>
      </c>
      <c r="F54" s="25">
        <v>195281.2</v>
      </c>
      <c r="G54" s="25">
        <v>0</v>
      </c>
      <c r="H54" s="25">
        <v>0</v>
      </c>
      <c r="I54" s="25">
        <v>0</v>
      </c>
      <c r="J54" s="25">
        <v>197781</v>
      </c>
      <c r="K54" s="25">
        <v>499951.8</v>
      </c>
      <c r="L54" s="25">
        <v>500000</v>
      </c>
      <c r="M54" s="25">
        <v>48.2</v>
      </c>
      <c r="N54" s="25">
        <v>0.01</v>
      </c>
    </row>
    <row r="55" spans="1:14" ht="50" x14ac:dyDescent="0.35">
      <c r="A55" s="24" t="str">
        <f>'OAM1'!A10</f>
        <v>ASUS 15,6'' FHD LED GL502VM-FY022T</v>
      </c>
      <c r="B55" s="25">
        <v>0</v>
      </c>
      <c r="C55" s="25">
        <v>0</v>
      </c>
      <c r="D55" s="25">
        <v>0</v>
      </c>
      <c r="E55" s="25">
        <v>57694.400000000001</v>
      </c>
      <c r="F55" s="25">
        <v>195281.2</v>
      </c>
      <c r="G55" s="25">
        <v>0</v>
      </c>
      <c r="H55" s="25">
        <v>0</v>
      </c>
      <c r="I55" s="25">
        <v>0</v>
      </c>
      <c r="J55" s="25">
        <v>224978.3</v>
      </c>
      <c r="K55" s="25">
        <v>477954</v>
      </c>
      <c r="L55" s="25">
        <v>478000</v>
      </c>
      <c r="M55" s="25">
        <v>46</v>
      </c>
      <c r="N55" s="25">
        <v>0.01</v>
      </c>
    </row>
    <row r="56" spans="1:14" ht="30" x14ac:dyDescent="0.35">
      <c r="A56" s="24" t="str">
        <f>'OAM1'!A11</f>
        <v>ASUS X550VX-DM303D</v>
      </c>
      <c r="B56" s="25">
        <v>0</v>
      </c>
      <c r="C56" s="25">
        <v>0</v>
      </c>
      <c r="D56" s="25">
        <v>49195.3</v>
      </c>
      <c r="E56" s="25">
        <v>0</v>
      </c>
      <c r="F56" s="25">
        <v>0</v>
      </c>
      <c r="G56" s="25">
        <v>197781</v>
      </c>
      <c r="H56" s="25">
        <v>0</v>
      </c>
      <c r="I56" s="25">
        <v>0</v>
      </c>
      <c r="J56" s="25">
        <v>222478.6</v>
      </c>
      <c r="K56" s="25">
        <v>469454.8</v>
      </c>
      <c r="L56" s="25">
        <v>474000</v>
      </c>
      <c r="M56" s="25">
        <v>4545.2</v>
      </c>
      <c r="N56" s="25">
        <v>0.96</v>
      </c>
    </row>
    <row r="57" spans="1:14" ht="30" x14ac:dyDescent="0.35">
      <c r="A57" s="24" t="str">
        <f>'OAM1'!A12</f>
        <v>Dell Inspiron 7559</v>
      </c>
      <c r="B57" s="25">
        <v>2499.8000000000002</v>
      </c>
      <c r="C57" s="25">
        <v>0</v>
      </c>
      <c r="D57" s="25">
        <v>49195.3</v>
      </c>
      <c r="E57" s="25">
        <v>0</v>
      </c>
      <c r="F57" s="25">
        <v>195281.2</v>
      </c>
      <c r="G57" s="25">
        <v>0</v>
      </c>
      <c r="H57" s="25">
        <v>0</v>
      </c>
      <c r="I57" s="25">
        <v>0</v>
      </c>
      <c r="J57" s="25">
        <v>222478.6</v>
      </c>
      <c r="K57" s="25">
        <v>469454.8</v>
      </c>
      <c r="L57" s="25">
        <v>471000</v>
      </c>
      <c r="M57" s="25">
        <v>1545.2</v>
      </c>
      <c r="N57" s="25">
        <v>0.33</v>
      </c>
    </row>
    <row r="58" spans="1:14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20" x14ac:dyDescent="0.35">
      <c r="A59" s="26" t="s">
        <v>79</v>
      </c>
      <c r="B59" s="25">
        <v>730929.7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20" x14ac:dyDescent="0.35">
      <c r="A60" s="26" t="s">
        <v>80</v>
      </c>
      <c r="B60" s="25">
        <v>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20" x14ac:dyDescent="0.35">
      <c r="A61" s="26" t="s">
        <v>81</v>
      </c>
      <c r="B61" s="25">
        <v>5190800.2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20" x14ac:dyDescent="0.35">
      <c r="A62" s="26" t="s">
        <v>82</v>
      </c>
      <c r="B62" s="25">
        <v>5190800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30" x14ac:dyDescent="0.35">
      <c r="A63" s="26" t="s">
        <v>83</v>
      </c>
      <c r="B63" s="25">
        <v>0.2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30" x14ac:dyDescent="0.35">
      <c r="A64" s="26" t="s">
        <v>84</v>
      </c>
      <c r="B64" s="2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30" x14ac:dyDescent="0.35">
      <c r="A65" s="26" t="s">
        <v>85</v>
      </c>
      <c r="B65" s="2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30" x14ac:dyDescent="0.35">
      <c r="A66" s="26" t="s">
        <v>86</v>
      </c>
      <c r="B66" s="25">
        <v>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x14ac:dyDescent="0.35">
      <c r="A68" s="27" t="s">
        <v>87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35">
      <c r="A70" s="28" t="s">
        <v>107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x14ac:dyDescent="0.35">
      <c r="A71" s="28" t="s">
        <v>108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</sheetData>
  <conditionalFormatting sqref="M47:M5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68" r:id="rId1" display="http://miau.gau.hu/myx-free/coco/test/814493320170724192507.html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/>
  </sheetViews>
  <sheetFormatPr defaultRowHeight="14.5" x14ac:dyDescent="0.35"/>
  <cols>
    <col min="1" max="1" width="52" bestFit="1" customWidth="1"/>
    <col min="2" max="2" width="11.453125" bestFit="1" customWidth="1"/>
    <col min="3" max="3" width="9.453125" bestFit="1" customWidth="1"/>
    <col min="4" max="4" width="14.453125" bestFit="1" customWidth="1"/>
    <col min="5" max="5" width="13.54296875" bestFit="1" customWidth="1"/>
    <col min="6" max="6" width="8.1796875" bestFit="1" customWidth="1"/>
    <col min="7" max="7" width="7.6328125" bestFit="1" customWidth="1"/>
    <col min="8" max="8" width="15.453125" bestFit="1" customWidth="1"/>
    <col min="9" max="9" width="13.36328125" bestFit="1" customWidth="1"/>
    <col min="10" max="10" width="7.6328125" bestFit="1" customWidth="1"/>
    <col min="11" max="11" width="6.26953125" bestFit="1" customWidth="1"/>
  </cols>
  <sheetData>
    <row r="1" spans="1:11" x14ac:dyDescent="0.35">
      <c r="B1" t="str">
        <f>tisztitott!B1</f>
        <v>garancia (év)</v>
      </c>
      <c r="C1" t="str">
        <f>tisztitott!C1</f>
        <v xml:space="preserve">RAM fajta </v>
      </c>
      <c r="D1" t="str">
        <f>tisztitott!D1</f>
        <v>RAM méret (GB)</v>
      </c>
      <c r="E1" t="str">
        <f>tisztitott!E1</f>
        <v>VK méret (4GB)</v>
      </c>
      <c r="F1" t="str">
        <f>tisztitott!F1</f>
        <v>hdd (GB)</v>
      </c>
      <c r="G1" t="str">
        <f>tisztitott!G1</f>
        <v>ssd (GB)</v>
      </c>
      <c r="H1" t="str">
        <f>tisztitott!H1</f>
        <v>oprendszer 1h 2p</v>
      </c>
      <c r="I1" t="str">
        <f>tisztitott!I1</f>
        <v>felbontás 1f 2u</v>
      </c>
      <c r="J1" t="str">
        <f>tisztitott!J1</f>
        <v>súly (kg)</v>
      </c>
      <c r="K1" t="str">
        <f>tisztitott!K1</f>
        <v>ár</v>
      </c>
    </row>
    <row r="2" spans="1:11" x14ac:dyDescent="0.35">
      <c r="A2" t="str">
        <f>nyers!A3</f>
        <v>Dell Inspiron 7566 INSP7566-8 laptop</v>
      </c>
      <c r="B2" s="25">
        <v>1</v>
      </c>
      <c r="C2" s="25">
        <v>1</v>
      </c>
      <c r="D2" s="25">
        <v>3</v>
      </c>
      <c r="E2" s="25">
        <v>3</v>
      </c>
      <c r="F2" s="25">
        <v>1</v>
      </c>
      <c r="G2" s="25">
        <v>5</v>
      </c>
      <c r="H2" s="25">
        <v>6</v>
      </c>
      <c r="I2" s="25">
        <v>1</v>
      </c>
      <c r="J2" s="25">
        <v>10</v>
      </c>
      <c r="K2" s="25">
        <v>444800</v>
      </c>
    </row>
    <row r="3" spans="1:11" x14ac:dyDescent="0.35">
      <c r="A3" t="str">
        <f>nyers!A6</f>
        <v>HP Pavilion 15-bc005nh</v>
      </c>
      <c r="B3" s="25">
        <v>2</v>
      </c>
      <c r="C3" s="25">
        <v>1</v>
      </c>
      <c r="D3" s="25">
        <v>1</v>
      </c>
      <c r="E3" s="25">
        <v>3</v>
      </c>
      <c r="F3" s="25">
        <v>1</v>
      </c>
      <c r="G3" s="25">
        <v>6</v>
      </c>
      <c r="H3" s="25">
        <v>1</v>
      </c>
      <c r="I3" s="25">
        <v>5</v>
      </c>
      <c r="J3" s="25">
        <v>2</v>
      </c>
      <c r="K3" s="25">
        <v>475000</v>
      </c>
    </row>
    <row r="4" spans="1:11" x14ac:dyDescent="0.35">
      <c r="A4" t="str">
        <f>nyers!A7</f>
        <v>Lenovo IdeaPad 700-15 </v>
      </c>
      <c r="B4" s="25">
        <v>2</v>
      </c>
      <c r="C4" s="25">
        <v>1</v>
      </c>
      <c r="D4" s="25">
        <v>1</v>
      </c>
      <c r="E4" s="25">
        <v>3</v>
      </c>
      <c r="F4" s="25">
        <v>1</v>
      </c>
      <c r="G4" s="25">
        <v>9</v>
      </c>
      <c r="H4" s="25">
        <v>1</v>
      </c>
      <c r="I4" s="25">
        <v>5</v>
      </c>
      <c r="J4" s="25">
        <v>5</v>
      </c>
      <c r="K4" s="25">
        <v>470000</v>
      </c>
    </row>
    <row r="5" spans="1:11" x14ac:dyDescent="0.35">
      <c r="A5" t="str">
        <f>nyers!A8</f>
        <v>ASUS ZenBook Pro UX501VW FI156T UX501VW-FI156T laptop</v>
      </c>
      <c r="B5" s="25">
        <v>2</v>
      </c>
      <c r="C5" s="25">
        <v>1</v>
      </c>
      <c r="D5" s="25">
        <v>7</v>
      </c>
      <c r="E5" s="25">
        <v>3</v>
      </c>
      <c r="F5" s="25">
        <v>8</v>
      </c>
      <c r="G5" s="25">
        <v>3</v>
      </c>
      <c r="H5" s="25">
        <v>6</v>
      </c>
      <c r="I5" s="25">
        <v>1</v>
      </c>
      <c r="J5" s="25">
        <v>1</v>
      </c>
      <c r="K5" s="25">
        <v>475000</v>
      </c>
    </row>
    <row r="6" spans="1:11" x14ac:dyDescent="0.35">
      <c r="A6" t="str">
        <f>nyers!A9</f>
        <v>ASUS ZENBOOK PRO UX501 (UX501VW-FI156T)</v>
      </c>
      <c r="B6" s="25">
        <v>7</v>
      </c>
      <c r="C6" s="25">
        <v>1</v>
      </c>
      <c r="D6" s="25">
        <v>7</v>
      </c>
      <c r="E6" s="25">
        <v>3</v>
      </c>
      <c r="F6" s="25">
        <v>8</v>
      </c>
      <c r="G6" s="25">
        <v>3</v>
      </c>
      <c r="H6" s="25">
        <v>6</v>
      </c>
      <c r="I6" s="25">
        <v>1</v>
      </c>
      <c r="J6" s="25">
        <v>4</v>
      </c>
      <c r="K6" s="25">
        <v>470000</v>
      </c>
    </row>
    <row r="7" spans="1:11" x14ac:dyDescent="0.35">
      <c r="A7" t="str">
        <f>nyers!A10</f>
        <v>Asus GL502VM-FY015T Black W10 Laptop</v>
      </c>
      <c r="B7" s="25">
        <v>7</v>
      </c>
      <c r="C7" s="25">
        <v>1</v>
      </c>
      <c r="D7" s="25">
        <v>3</v>
      </c>
      <c r="E7" s="25">
        <v>1</v>
      </c>
      <c r="F7" s="25">
        <v>1</v>
      </c>
      <c r="G7" s="25">
        <v>6</v>
      </c>
      <c r="H7" s="25">
        <v>6</v>
      </c>
      <c r="I7" s="25">
        <v>5</v>
      </c>
      <c r="J7" s="25">
        <v>10</v>
      </c>
      <c r="K7" s="25">
        <v>500000</v>
      </c>
    </row>
    <row r="8" spans="1:11" x14ac:dyDescent="0.35">
      <c r="A8" t="str">
        <f>nyers!A11</f>
        <v>ASUS 15,6'' FHD LED GL502VM-FY022T</v>
      </c>
      <c r="B8" s="25">
        <v>7</v>
      </c>
      <c r="C8" s="25">
        <v>1</v>
      </c>
      <c r="D8" s="25">
        <v>11</v>
      </c>
      <c r="E8" s="25">
        <v>1</v>
      </c>
      <c r="F8" s="25">
        <v>1</v>
      </c>
      <c r="G8" s="25">
        <v>6</v>
      </c>
      <c r="H8" s="25">
        <v>6</v>
      </c>
      <c r="I8" s="25">
        <v>5</v>
      </c>
      <c r="J8" s="25">
        <v>3</v>
      </c>
      <c r="K8" s="25">
        <v>478000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0" zoomScale="55" zoomScaleNormal="55" workbookViewId="0">
      <selection activeCell="L41" sqref="L41"/>
    </sheetView>
  </sheetViews>
  <sheetFormatPr defaultRowHeight="14.5" x14ac:dyDescent="0.35"/>
  <cols>
    <col min="2" max="2" width="12.08984375" bestFit="1" customWidth="1"/>
    <col min="3" max="5" width="10.453125" bestFit="1" customWidth="1"/>
    <col min="6" max="9" width="8.90625" style="17" bestFit="1" customWidth="1"/>
    <col min="10" max="12" width="10.453125" bestFit="1" customWidth="1"/>
    <col min="13" max="14" width="8.90625" bestFit="1" customWidth="1"/>
  </cols>
  <sheetData>
    <row r="1" spans="1:14" x14ac:dyDescent="0.35">
      <c r="A1" s="19"/>
      <c r="B1" s="20"/>
      <c r="C1" s="20"/>
      <c r="D1" s="20"/>
      <c r="E1" s="20"/>
      <c r="F1" s="29"/>
      <c r="G1" s="20"/>
      <c r="H1" s="29"/>
      <c r="I1" s="29"/>
      <c r="J1" s="20"/>
      <c r="K1" s="20"/>
      <c r="L1" s="20"/>
      <c r="M1" s="20"/>
      <c r="N1" s="20"/>
    </row>
    <row r="2" spans="1:14" x14ac:dyDescent="0.35">
      <c r="A2" s="21"/>
      <c r="B2" s="20"/>
      <c r="C2" s="20"/>
      <c r="D2" s="20"/>
      <c r="E2" s="20"/>
      <c r="F2" s="29"/>
      <c r="G2" s="20"/>
      <c r="H2" s="29"/>
      <c r="I2" s="29"/>
      <c r="J2" s="20"/>
      <c r="K2" s="20"/>
      <c r="L2" s="20"/>
      <c r="M2" s="20"/>
      <c r="N2" s="20"/>
    </row>
    <row r="3" spans="1:14" x14ac:dyDescent="0.35">
      <c r="A3" s="20"/>
      <c r="B3" s="20"/>
      <c r="C3" s="20"/>
      <c r="D3" s="20"/>
      <c r="E3" s="20"/>
      <c r="F3" s="29"/>
      <c r="G3" s="20"/>
      <c r="H3" s="29"/>
      <c r="I3" s="29"/>
      <c r="J3" s="20"/>
      <c r="K3" s="20"/>
      <c r="L3" s="20"/>
      <c r="M3" s="20"/>
      <c r="N3" s="20"/>
    </row>
    <row r="4" spans="1:14" x14ac:dyDescent="0.35">
      <c r="A4" s="20"/>
      <c r="B4" s="20"/>
      <c r="C4" s="20"/>
      <c r="D4" s="20"/>
      <c r="E4" s="20"/>
      <c r="F4" s="29"/>
      <c r="G4" s="20"/>
      <c r="H4" s="29"/>
      <c r="I4" s="29"/>
      <c r="J4" s="20"/>
      <c r="K4" s="20"/>
      <c r="L4" s="20"/>
      <c r="M4" s="20"/>
      <c r="N4" s="20"/>
    </row>
    <row r="5" spans="1:14" ht="20" x14ac:dyDescent="0.35">
      <c r="A5" s="22" t="s">
        <v>31</v>
      </c>
      <c r="B5" s="23">
        <v>3969194</v>
      </c>
      <c r="C5" s="22" t="s">
        <v>32</v>
      </c>
      <c r="D5" s="23">
        <v>7</v>
      </c>
      <c r="E5" s="22" t="s">
        <v>33</v>
      </c>
      <c r="F5" s="33">
        <v>9</v>
      </c>
      <c r="G5" s="22" t="s">
        <v>34</v>
      </c>
      <c r="H5" s="33">
        <v>11</v>
      </c>
      <c r="I5" s="30" t="s">
        <v>35</v>
      </c>
      <c r="J5" s="23">
        <v>0</v>
      </c>
      <c r="K5" s="22" t="s">
        <v>36</v>
      </c>
      <c r="L5" s="23" t="s">
        <v>109</v>
      </c>
      <c r="M5" s="20"/>
      <c r="N5" s="20"/>
    </row>
    <row r="6" spans="1:14" x14ac:dyDescent="0.35">
      <c r="A6" s="19"/>
      <c r="B6" s="20"/>
      <c r="C6" s="20"/>
      <c r="D6" s="20"/>
      <c r="E6" s="20"/>
      <c r="F6" s="29"/>
      <c r="G6" s="20"/>
      <c r="H6" s="29"/>
      <c r="I6" s="29"/>
      <c r="J6" s="20"/>
      <c r="K6" s="20"/>
      <c r="L6" s="20"/>
      <c r="M6" s="20"/>
      <c r="N6" s="20"/>
    </row>
    <row r="7" spans="1:14" x14ac:dyDescent="0.35">
      <c r="A7" s="24" t="s">
        <v>37</v>
      </c>
      <c r="B7" s="24" t="s">
        <v>38</v>
      </c>
      <c r="C7" s="24" t="s">
        <v>39</v>
      </c>
      <c r="D7" s="24" t="s">
        <v>40</v>
      </c>
      <c r="E7" s="24" t="s">
        <v>41</v>
      </c>
      <c r="F7" s="31" t="s">
        <v>42</v>
      </c>
      <c r="G7" s="24" t="s">
        <v>43</v>
      </c>
      <c r="H7" s="31" t="s">
        <v>44</v>
      </c>
      <c r="I7" s="31" t="s">
        <v>45</v>
      </c>
      <c r="J7" s="24" t="s">
        <v>46</v>
      </c>
      <c r="K7" s="24" t="s">
        <v>47</v>
      </c>
      <c r="L7" s="20"/>
      <c r="M7" s="20"/>
      <c r="N7" s="20"/>
    </row>
    <row r="8" spans="1:14" x14ac:dyDescent="0.35">
      <c r="A8" s="24" t="s">
        <v>48</v>
      </c>
      <c r="B8" s="25">
        <v>1</v>
      </c>
      <c r="C8" s="25">
        <v>1</v>
      </c>
      <c r="D8" s="25">
        <v>3</v>
      </c>
      <c r="E8" s="25">
        <v>3</v>
      </c>
      <c r="F8" s="32">
        <v>1</v>
      </c>
      <c r="G8" s="25">
        <v>5</v>
      </c>
      <c r="H8" s="32">
        <v>6</v>
      </c>
      <c r="I8" s="32">
        <v>1</v>
      </c>
      <c r="J8" s="25">
        <v>10</v>
      </c>
      <c r="K8" s="25">
        <v>444800</v>
      </c>
      <c r="L8" s="20"/>
      <c r="M8" s="20"/>
      <c r="N8" s="20"/>
    </row>
    <row r="9" spans="1:14" x14ac:dyDescent="0.35">
      <c r="A9" s="24" t="s">
        <v>49</v>
      </c>
      <c r="B9" s="25">
        <v>2</v>
      </c>
      <c r="C9" s="25">
        <v>1</v>
      </c>
      <c r="D9" s="25">
        <v>1</v>
      </c>
      <c r="E9" s="25">
        <v>3</v>
      </c>
      <c r="F9" s="32">
        <v>1</v>
      </c>
      <c r="G9" s="25">
        <v>6</v>
      </c>
      <c r="H9" s="32">
        <v>1</v>
      </c>
      <c r="I9" s="32">
        <v>5</v>
      </c>
      <c r="J9" s="25">
        <v>2</v>
      </c>
      <c r="K9" s="25">
        <v>475000</v>
      </c>
      <c r="L9" s="20"/>
      <c r="M9" s="20"/>
      <c r="N9" s="20"/>
    </row>
    <row r="10" spans="1:14" x14ac:dyDescent="0.35">
      <c r="A10" s="24" t="s">
        <v>50</v>
      </c>
      <c r="B10" s="25">
        <v>2</v>
      </c>
      <c r="C10" s="25">
        <v>1</v>
      </c>
      <c r="D10" s="25">
        <v>1</v>
      </c>
      <c r="E10" s="25">
        <v>3</v>
      </c>
      <c r="F10" s="32">
        <v>1</v>
      </c>
      <c r="G10" s="25">
        <v>9</v>
      </c>
      <c r="H10" s="32">
        <v>1</v>
      </c>
      <c r="I10" s="32">
        <v>5</v>
      </c>
      <c r="J10" s="25">
        <v>5</v>
      </c>
      <c r="K10" s="25">
        <v>470000</v>
      </c>
      <c r="L10" s="20"/>
      <c r="M10" s="20"/>
      <c r="N10" s="20"/>
    </row>
    <row r="11" spans="1:14" x14ac:dyDescent="0.35">
      <c r="A11" s="24" t="s">
        <v>51</v>
      </c>
      <c r="B11" s="25">
        <v>2</v>
      </c>
      <c r="C11" s="25">
        <v>1</v>
      </c>
      <c r="D11" s="25">
        <v>7</v>
      </c>
      <c r="E11" s="25">
        <v>3</v>
      </c>
      <c r="F11" s="32">
        <v>8</v>
      </c>
      <c r="G11" s="25">
        <v>3</v>
      </c>
      <c r="H11" s="32">
        <v>6</v>
      </c>
      <c r="I11" s="32">
        <v>1</v>
      </c>
      <c r="J11" s="25">
        <v>1</v>
      </c>
      <c r="K11" s="25">
        <v>475000</v>
      </c>
      <c r="L11" s="20"/>
      <c r="M11" s="20"/>
      <c r="N11" s="20"/>
    </row>
    <row r="12" spans="1:14" x14ac:dyDescent="0.35">
      <c r="A12" s="24" t="s">
        <v>52</v>
      </c>
      <c r="B12" s="25">
        <v>7</v>
      </c>
      <c r="C12" s="25">
        <v>1</v>
      </c>
      <c r="D12" s="25">
        <v>7</v>
      </c>
      <c r="E12" s="25">
        <v>3</v>
      </c>
      <c r="F12" s="32">
        <v>8</v>
      </c>
      <c r="G12" s="25">
        <v>3</v>
      </c>
      <c r="H12" s="32">
        <v>6</v>
      </c>
      <c r="I12" s="32">
        <v>1</v>
      </c>
      <c r="J12" s="25">
        <v>4</v>
      </c>
      <c r="K12" s="25">
        <v>470000</v>
      </c>
      <c r="L12" s="20"/>
      <c r="M12" s="20"/>
      <c r="N12" s="20"/>
    </row>
    <row r="13" spans="1:14" x14ac:dyDescent="0.35">
      <c r="A13" s="24" t="s">
        <v>53</v>
      </c>
      <c r="B13" s="25">
        <v>7</v>
      </c>
      <c r="C13" s="25">
        <v>1</v>
      </c>
      <c r="D13" s="25">
        <v>3</v>
      </c>
      <c r="E13" s="25">
        <v>1</v>
      </c>
      <c r="F13" s="32">
        <v>1</v>
      </c>
      <c r="G13" s="25">
        <v>6</v>
      </c>
      <c r="H13" s="32">
        <v>6</v>
      </c>
      <c r="I13" s="32">
        <v>5</v>
      </c>
      <c r="J13" s="25">
        <v>10</v>
      </c>
      <c r="K13" s="25">
        <v>500000</v>
      </c>
      <c r="L13" s="20"/>
      <c r="M13" s="20"/>
      <c r="N13" s="20"/>
    </row>
    <row r="14" spans="1:14" x14ac:dyDescent="0.35">
      <c r="A14" s="24" t="s">
        <v>54</v>
      </c>
      <c r="B14" s="25">
        <v>7</v>
      </c>
      <c r="C14" s="25">
        <v>1</v>
      </c>
      <c r="D14" s="25">
        <v>11</v>
      </c>
      <c r="E14" s="25">
        <v>1</v>
      </c>
      <c r="F14" s="32">
        <v>1</v>
      </c>
      <c r="G14" s="25">
        <v>6</v>
      </c>
      <c r="H14" s="32">
        <v>6</v>
      </c>
      <c r="I14" s="32">
        <v>5</v>
      </c>
      <c r="J14" s="25">
        <v>3</v>
      </c>
      <c r="K14" s="25">
        <v>478000</v>
      </c>
      <c r="L14" s="20"/>
      <c r="M14" s="20"/>
      <c r="N14" s="20"/>
    </row>
    <row r="15" spans="1:14" x14ac:dyDescent="0.35">
      <c r="A15" s="19"/>
      <c r="B15" s="20"/>
      <c r="C15" s="20"/>
      <c r="D15" s="20"/>
      <c r="E15" s="20"/>
      <c r="F15" s="29"/>
      <c r="G15" s="20"/>
      <c r="H15" s="29"/>
      <c r="I15" s="29"/>
      <c r="J15" s="20"/>
      <c r="K15" s="20"/>
      <c r="L15" s="20"/>
      <c r="M15" s="20"/>
      <c r="N15" s="20"/>
    </row>
    <row r="16" spans="1:14" ht="20" x14ac:dyDescent="0.35">
      <c r="A16" s="24" t="s">
        <v>59</v>
      </c>
      <c r="B16" s="24" t="s">
        <v>38</v>
      </c>
      <c r="C16" s="24" t="s">
        <v>39</v>
      </c>
      <c r="D16" s="24" t="s">
        <v>40</v>
      </c>
      <c r="E16" s="24" t="s">
        <v>41</v>
      </c>
      <c r="F16" s="31" t="s">
        <v>42</v>
      </c>
      <c r="G16" s="24" t="s">
        <v>43</v>
      </c>
      <c r="H16" s="31" t="s">
        <v>44</v>
      </c>
      <c r="I16" s="31" t="s">
        <v>45</v>
      </c>
      <c r="J16" s="24" t="s">
        <v>46</v>
      </c>
      <c r="K16" s="20"/>
      <c r="L16" s="20"/>
      <c r="M16" s="20"/>
      <c r="N16" s="20"/>
    </row>
    <row r="17" spans="1:14" ht="30" x14ac:dyDescent="0.35">
      <c r="A17" s="24" t="s">
        <v>60</v>
      </c>
      <c r="B17" s="25" t="s">
        <v>110</v>
      </c>
      <c r="C17" s="25" t="s">
        <v>111</v>
      </c>
      <c r="D17" s="25" t="s">
        <v>112</v>
      </c>
      <c r="E17" s="25" t="s">
        <v>113</v>
      </c>
      <c r="F17" s="32" t="s">
        <v>62</v>
      </c>
      <c r="G17" s="25" t="s">
        <v>114</v>
      </c>
      <c r="H17" s="32" t="s">
        <v>62</v>
      </c>
      <c r="I17" s="32" t="s">
        <v>62</v>
      </c>
      <c r="J17" s="25" t="s">
        <v>115</v>
      </c>
      <c r="K17" s="20"/>
      <c r="L17" s="20"/>
      <c r="M17" s="20"/>
      <c r="N17" s="20"/>
    </row>
    <row r="18" spans="1:14" ht="30" x14ac:dyDescent="0.35">
      <c r="A18" s="24" t="s">
        <v>63</v>
      </c>
      <c r="B18" s="25" t="s">
        <v>62</v>
      </c>
      <c r="C18" s="25" t="s">
        <v>62</v>
      </c>
      <c r="D18" s="25" t="s">
        <v>116</v>
      </c>
      <c r="E18" s="25" t="s">
        <v>62</v>
      </c>
      <c r="F18" s="32" t="s">
        <v>62</v>
      </c>
      <c r="G18" s="25" t="s">
        <v>114</v>
      </c>
      <c r="H18" s="32" t="s">
        <v>62</v>
      </c>
      <c r="I18" s="32" t="s">
        <v>62</v>
      </c>
      <c r="J18" s="25" t="s">
        <v>88</v>
      </c>
      <c r="K18" s="20"/>
      <c r="L18" s="20"/>
      <c r="M18" s="20"/>
      <c r="N18" s="20"/>
    </row>
    <row r="19" spans="1:14" ht="30" x14ac:dyDescent="0.35">
      <c r="A19" s="24" t="s">
        <v>64</v>
      </c>
      <c r="B19" s="25" t="s">
        <v>62</v>
      </c>
      <c r="C19" s="25" t="s">
        <v>62</v>
      </c>
      <c r="D19" s="25" t="s">
        <v>116</v>
      </c>
      <c r="E19" s="25" t="s">
        <v>62</v>
      </c>
      <c r="F19" s="32" t="s">
        <v>62</v>
      </c>
      <c r="G19" s="25" t="s">
        <v>114</v>
      </c>
      <c r="H19" s="32" t="s">
        <v>62</v>
      </c>
      <c r="I19" s="32" t="s">
        <v>62</v>
      </c>
      <c r="J19" s="25" t="s">
        <v>117</v>
      </c>
      <c r="K19" s="20"/>
      <c r="L19" s="20"/>
      <c r="M19" s="20"/>
      <c r="N19" s="20"/>
    </row>
    <row r="20" spans="1:14" ht="20" x14ac:dyDescent="0.35">
      <c r="A20" s="24" t="s">
        <v>65</v>
      </c>
      <c r="B20" s="25" t="s">
        <v>62</v>
      </c>
      <c r="C20" s="25" t="s">
        <v>62</v>
      </c>
      <c r="D20" s="25" t="s">
        <v>62</v>
      </c>
      <c r="E20" s="25" t="s">
        <v>62</v>
      </c>
      <c r="F20" s="32" t="s">
        <v>62</v>
      </c>
      <c r="G20" s="25" t="s">
        <v>62</v>
      </c>
      <c r="H20" s="32" t="s">
        <v>62</v>
      </c>
      <c r="I20" s="32" t="s">
        <v>62</v>
      </c>
      <c r="J20" s="25" t="s">
        <v>117</v>
      </c>
      <c r="K20" s="20"/>
      <c r="L20" s="20"/>
      <c r="M20" s="20"/>
      <c r="N20" s="20"/>
    </row>
    <row r="21" spans="1:14" ht="20" x14ac:dyDescent="0.35">
      <c r="A21" s="24" t="s">
        <v>66</v>
      </c>
      <c r="B21" s="25" t="s">
        <v>62</v>
      </c>
      <c r="C21" s="25" t="s">
        <v>62</v>
      </c>
      <c r="D21" s="25" t="s">
        <v>62</v>
      </c>
      <c r="E21" s="25" t="s">
        <v>62</v>
      </c>
      <c r="F21" s="32" t="s">
        <v>62</v>
      </c>
      <c r="G21" s="25" t="s">
        <v>62</v>
      </c>
      <c r="H21" s="32" t="s">
        <v>62</v>
      </c>
      <c r="I21" s="32" t="s">
        <v>62</v>
      </c>
      <c r="J21" s="25" t="s">
        <v>89</v>
      </c>
      <c r="K21" s="20"/>
      <c r="L21" s="20"/>
      <c r="M21" s="20"/>
      <c r="N21" s="20"/>
    </row>
    <row r="22" spans="1:14" ht="20" x14ac:dyDescent="0.35">
      <c r="A22" s="24" t="s">
        <v>67</v>
      </c>
      <c r="B22" s="25" t="s">
        <v>62</v>
      </c>
      <c r="C22" s="25" t="s">
        <v>62</v>
      </c>
      <c r="D22" s="25" t="s">
        <v>62</v>
      </c>
      <c r="E22" s="25" t="s">
        <v>62</v>
      </c>
      <c r="F22" s="32" t="s">
        <v>62</v>
      </c>
      <c r="G22" s="25" t="s">
        <v>62</v>
      </c>
      <c r="H22" s="32" t="s">
        <v>62</v>
      </c>
      <c r="I22" s="32" t="s">
        <v>62</v>
      </c>
      <c r="J22" s="25" t="s">
        <v>62</v>
      </c>
      <c r="K22" s="20"/>
      <c r="L22" s="20"/>
      <c r="M22" s="20"/>
      <c r="N22" s="20"/>
    </row>
    <row r="23" spans="1:14" ht="20" x14ac:dyDescent="0.35">
      <c r="A23" s="24" t="s">
        <v>68</v>
      </c>
      <c r="B23" s="25" t="s">
        <v>62</v>
      </c>
      <c r="C23" s="25" t="s">
        <v>62</v>
      </c>
      <c r="D23" s="25" t="s">
        <v>62</v>
      </c>
      <c r="E23" s="25" t="s">
        <v>62</v>
      </c>
      <c r="F23" s="32" t="s">
        <v>62</v>
      </c>
      <c r="G23" s="25" t="s">
        <v>62</v>
      </c>
      <c r="H23" s="32" t="s">
        <v>62</v>
      </c>
      <c r="I23" s="32" t="s">
        <v>62</v>
      </c>
      <c r="J23" s="25" t="s">
        <v>62</v>
      </c>
      <c r="K23" s="20"/>
      <c r="L23" s="20"/>
      <c r="M23" s="20"/>
      <c r="N23" s="20"/>
    </row>
    <row r="24" spans="1:14" ht="20" x14ac:dyDescent="0.35">
      <c r="A24" s="24" t="s">
        <v>69</v>
      </c>
      <c r="B24" s="25" t="s">
        <v>62</v>
      </c>
      <c r="C24" s="25" t="s">
        <v>62</v>
      </c>
      <c r="D24" s="25" t="s">
        <v>62</v>
      </c>
      <c r="E24" s="25" t="s">
        <v>62</v>
      </c>
      <c r="F24" s="32" t="s">
        <v>62</v>
      </c>
      <c r="G24" s="25" t="s">
        <v>62</v>
      </c>
      <c r="H24" s="32" t="s">
        <v>62</v>
      </c>
      <c r="I24" s="32" t="s">
        <v>62</v>
      </c>
      <c r="J24" s="25" t="s">
        <v>62</v>
      </c>
      <c r="K24" s="20"/>
      <c r="L24" s="20"/>
      <c r="M24" s="20"/>
      <c r="N24" s="20"/>
    </row>
    <row r="25" spans="1:14" ht="20" x14ac:dyDescent="0.35">
      <c r="A25" s="24" t="s">
        <v>70</v>
      </c>
      <c r="B25" s="25" t="s">
        <v>62</v>
      </c>
      <c r="C25" s="25" t="s">
        <v>62</v>
      </c>
      <c r="D25" s="25" t="s">
        <v>62</v>
      </c>
      <c r="E25" s="25" t="s">
        <v>62</v>
      </c>
      <c r="F25" s="32" t="s">
        <v>62</v>
      </c>
      <c r="G25" s="25" t="s">
        <v>62</v>
      </c>
      <c r="H25" s="32" t="s">
        <v>62</v>
      </c>
      <c r="I25" s="32" t="s">
        <v>62</v>
      </c>
      <c r="J25" s="25" t="s">
        <v>62</v>
      </c>
      <c r="K25" s="20"/>
      <c r="L25" s="20"/>
      <c r="M25" s="20"/>
      <c r="N25" s="20"/>
    </row>
    <row r="26" spans="1:14" ht="20" x14ac:dyDescent="0.35">
      <c r="A26" s="24" t="s">
        <v>71</v>
      </c>
      <c r="B26" s="25" t="s">
        <v>62</v>
      </c>
      <c r="C26" s="25" t="s">
        <v>62</v>
      </c>
      <c r="D26" s="25" t="s">
        <v>62</v>
      </c>
      <c r="E26" s="25" t="s">
        <v>62</v>
      </c>
      <c r="F26" s="32" t="s">
        <v>62</v>
      </c>
      <c r="G26" s="25" t="s">
        <v>62</v>
      </c>
      <c r="H26" s="32" t="s">
        <v>62</v>
      </c>
      <c r="I26" s="32" t="s">
        <v>62</v>
      </c>
      <c r="J26" s="25" t="s">
        <v>62</v>
      </c>
      <c r="K26" s="20"/>
      <c r="L26" s="20"/>
      <c r="M26" s="20"/>
      <c r="N26" s="20"/>
    </row>
    <row r="27" spans="1:14" ht="20" x14ac:dyDescent="0.35">
      <c r="A27" s="24" t="s">
        <v>72</v>
      </c>
      <c r="B27" s="25" t="s">
        <v>62</v>
      </c>
      <c r="C27" s="25" t="s">
        <v>62</v>
      </c>
      <c r="D27" s="25" t="s">
        <v>62</v>
      </c>
      <c r="E27" s="25" t="s">
        <v>62</v>
      </c>
      <c r="F27" s="32" t="s">
        <v>62</v>
      </c>
      <c r="G27" s="25" t="s">
        <v>62</v>
      </c>
      <c r="H27" s="32" t="s">
        <v>62</v>
      </c>
      <c r="I27" s="32" t="s">
        <v>62</v>
      </c>
      <c r="J27" s="25" t="s">
        <v>62</v>
      </c>
      <c r="K27" s="20"/>
      <c r="L27" s="20"/>
      <c r="M27" s="20"/>
      <c r="N27" s="20"/>
    </row>
    <row r="28" spans="1:14" x14ac:dyDescent="0.35">
      <c r="A28" s="19"/>
      <c r="B28" s="20"/>
      <c r="C28" s="20"/>
      <c r="D28" s="20"/>
      <c r="E28" s="20"/>
      <c r="F28" s="29"/>
      <c r="G28" s="20"/>
      <c r="H28" s="29"/>
      <c r="I28" s="29"/>
      <c r="J28" s="20"/>
      <c r="K28" s="20"/>
      <c r="L28" s="20"/>
      <c r="M28" s="20"/>
      <c r="N28" s="20"/>
    </row>
    <row r="29" spans="1:14" ht="20" x14ac:dyDescent="0.35">
      <c r="A29" s="24" t="s">
        <v>73</v>
      </c>
      <c r="B29" s="24" t="s">
        <v>38</v>
      </c>
      <c r="C29" s="24" t="s">
        <v>39</v>
      </c>
      <c r="D29" s="24" t="s">
        <v>40</v>
      </c>
      <c r="E29" s="24" t="s">
        <v>41</v>
      </c>
      <c r="F29" s="31" t="s">
        <v>42</v>
      </c>
      <c r="G29" s="24" t="s">
        <v>43</v>
      </c>
      <c r="H29" s="31" t="s">
        <v>44</v>
      </c>
      <c r="I29" s="31" t="s">
        <v>45</v>
      </c>
      <c r="J29" s="24" t="s">
        <v>46</v>
      </c>
      <c r="K29" s="20"/>
      <c r="L29" s="20"/>
      <c r="M29" s="20"/>
      <c r="N29" s="20"/>
    </row>
    <row r="30" spans="1:14" x14ac:dyDescent="0.35">
      <c r="A30" s="24" t="s">
        <v>60</v>
      </c>
      <c r="B30" s="25">
        <v>98150</v>
      </c>
      <c r="C30" s="25">
        <v>211400</v>
      </c>
      <c r="D30" s="25">
        <v>147850</v>
      </c>
      <c r="E30" s="25">
        <v>153350</v>
      </c>
      <c r="F30" s="32">
        <v>0</v>
      </c>
      <c r="G30" s="25">
        <v>145350</v>
      </c>
      <c r="H30" s="32">
        <v>0</v>
      </c>
      <c r="I30" s="32">
        <v>0</v>
      </c>
      <c r="J30" s="25">
        <v>118250</v>
      </c>
      <c r="K30" s="20"/>
      <c r="L30" s="20"/>
      <c r="M30" s="20"/>
      <c r="N30" s="20"/>
    </row>
    <row r="31" spans="1:14" x14ac:dyDescent="0.35">
      <c r="A31" s="24" t="s">
        <v>63</v>
      </c>
      <c r="B31" s="25">
        <v>0</v>
      </c>
      <c r="C31" s="25">
        <v>0</v>
      </c>
      <c r="D31" s="25">
        <v>135250</v>
      </c>
      <c r="E31" s="25">
        <v>0</v>
      </c>
      <c r="F31" s="32">
        <v>0</v>
      </c>
      <c r="G31" s="25">
        <v>145350</v>
      </c>
      <c r="H31" s="32">
        <v>0</v>
      </c>
      <c r="I31" s="32">
        <v>0</v>
      </c>
      <c r="J31" s="25">
        <v>115750</v>
      </c>
      <c r="K31" s="20"/>
      <c r="L31" s="20"/>
      <c r="M31" s="20"/>
      <c r="N31" s="20"/>
    </row>
    <row r="32" spans="1:14" x14ac:dyDescent="0.35">
      <c r="A32" s="24" t="s">
        <v>64</v>
      </c>
      <c r="B32" s="25">
        <v>0</v>
      </c>
      <c r="C32" s="25">
        <v>0</v>
      </c>
      <c r="D32" s="25">
        <v>135250</v>
      </c>
      <c r="E32" s="25">
        <v>0</v>
      </c>
      <c r="F32" s="32">
        <v>0</v>
      </c>
      <c r="G32" s="25">
        <v>145350</v>
      </c>
      <c r="H32" s="32">
        <v>0</v>
      </c>
      <c r="I32" s="32">
        <v>0</v>
      </c>
      <c r="J32" s="25">
        <v>113250</v>
      </c>
      <c r="K32" s="20"/>
      <c r="L32" s="20"/>
      <c r="M32" s="20"/>
      <c r="N32" s="20"/>
    </row>
    <row r="33" spans="1:14" x14ac:dyDescent="0.35">
      <c r="A33" s="24" t="s">
        <v>65</v>
      </c>
      <c r="B33" s="25">
        <v>0</v>
      </c>
      <c r="C33" s="25">
        <v>0</v>
      </c>
      <c r="D33" s="25">
        <v>0</v>
      </c>
      <c r="E33" s="25">
        <v>0</v>
      </c>
      <c r="F33" s="32">
        <v>0</v>
      </c>
      <c r="G33" s="25">
        <v>0</v>
      </c>
      <c r="H33" s="32">
        <v>0</v>
      </c>
      <c r="I33" s="32">
        <v>0</v>
      </c>
      <c r="J33" s="25">
        <v>113250</v>
      </c>
      <c r="K33" s="20"/>
      <c r="L33" s="20"/>
      <c r="M33" s="20"/>
      <c r="N33" s="20"/>
    </row>
    <row r="34" spans="1:14" x14ac:dyDescent="0.35">
      <c r="A34" s="24" t="s">
        <v>66</v>
      </c>
      <c r="B34" s="25">
        <v>0</v>
      </c>
      <c r="C34" s="25">
        <v>0</v>
      </c>
      <c r="D34" s="25">
        <v>0</v>
      </c>
      <c r="E34" s="25">
        <v>0</v>
      </c>
      <c r="F34" s="32">
        <v>0</v>
      </c>
      <c r="G34" s="25">
        <v>0</v>
      </c>
      <c r="H34" s="32">
        <v>0</v>
      </c>
      <c r="I34" s="32">
        <v>0</v>
      </c>
      <c r="J34" s="25">
        <v>110750</v>
      </c>
      <c r="K34" s="20"/>
      <c r="L34" s="20"/>
      <c r="M34" s="20"/>
      <c r="N34" s="20"/>
    </row>
    <row r="35" spans="1:14" x14ac:dyDescent="0.35">
      <c r="A35" s="24" t="s">
        <v>67</v>
      </c>
      <c r="B35" s="25">
        <v>0</v>
      </c>
      <c r="C35" s="25">
        <v>0</v>
      </c>
      <c r="D35" s="25">
        <v>0</v>
      </c>
      <c r="E35" s="25">
        <v>0</v>
      </c>
      <c r="F35" s="32">
        <v>0</v>
      </c>
      <c r="G35" s="25">
        <v>0</v>
      </c>
      <c r="H35" s="32">
        <v>0</v>
      </c>
      <c r="I35" s="32">
        <v>0</v>
      </c>
      <c r="J35" s="25">
        <v>0</v>
      </c>
      <c r="K35" s="20"/>
      <c r="L35" s="20"/>
      <c r="M35" s="20"/>
      <c r="N35" s="20"/>
    </row>
    <row r="36" spans="1:14" x14ac:dyDescent="0.35">
      <c r="A36" s="24" t="s">
        <v>68</v>
      </c>
      <c r="B36" s="25">
        <v>0</v>
      </c>
      <c r="C36" s="25">
        <v>0</v>
      </c>
      <c r="D36" s="25">
        <v>0</v>
      </c>
      <c r="E36" s="25">
        <v>0</v>
      </c>
      <c r="F36" s="32">
        <v>0</v>
      </c>
      <c r="G36" s="25">
        <v>0</v>
      </c>
      <c r="H36" s="32">
        <v>0</v>
      </c>
      <c r="I36" s="32">
        <v>0</v>
      </c>
      <c r="J36" s="25">
        <v>0</v>
      </c>
      <c r="K36" s="20"/>
      <c r="L36" s="20"/>
      <c r="M36" s="20"/>
      <c r="N36" s="20"/>
    </row>
    <row r="37" spans="1:14" x14ac:dyDescent="0.35">
      <c r="A37" s="24" t="s">
        <v>69</v>
      </c>
      <c r="B37" s="25">
        <v>0</v>
      </c>
      <c r="C37" s="25">
        <v>0</v>
      </c>
      <c r="D37" s="25">
        <v>0</v>
      </c>
      <c r="E37" s="25">
        <v>0</v>
      </c>
      <c r="F37" s="32">
        <v>0</v>
      </c>
      <c r="G37" s="25">
        <v>0</v>
      </c>
      <c r="H37" s="32">
        <v>0</v>
      </c>
      <c r="I37" s="32">
        <v>0</v>
      </c>
      <c r="J37" s="25">
        <v>0</v>
      </c>
      <c r="K37" s="20"/>
      <c r="L37" s="20"/>
      <c r="M37" s="20"/>
      <c r="N37" s="20"/>
    </row>
    <row r="38" spans="1:14" x14ac:dyDescent="0.35">
      <c r="A38" s="24" t="s">
        <v>70</v>
      </c>
      <c r="B38" s="25">
        <v>0</v>
      </c>
      <c r="C38" s="25">
        <v>0</v>
      </c>
      <c r="D38" s="25">
        <v>0</v>
      </c>
      <c r="E38" s="25">
        <v>0</v>
      </c>
      <c r="F38" s="32">
        <v>0</v>
      </c>
      <c r="G38" s="25">
        <v>0</v>
      </c>
      <c r="H38" s="32">
        <v>0</v>
      </c>
      <c r="I38" s="32">
        <v>0</v>
      </c>
      <c r="J38" s="25">
        <v>0</v>
      </c>
      <c r="K38" s="20"/>
      <c r="L38" s="20"/>
      <c r="M38" s="20"/>
      <c r="N38" s="20"/>
    </row>
    <row r="39" spans="1:14" x14ac:dyDescent="0.35">
      <c r="A39" s="24" t="s">
        <v>71</v>
      </c>
      <c r="B39" s="25">
        <v>0</v>
      </c>
      <c r="C39" s="25">
        <v>0</v>
      </c>
      <c r="D39" s="25">
        <v>0</v>
      </c>
      <c r="E39" s="25">
        <v>0</v>
      </c>
      <c r="F39" s="32">
        <v>0</v>
      </c>
      <c r="G39" s="25">
        <v>0</v>
      </c>
      <c r="H39" s="32">
        <v>0</v>
      </c>
      <c r="I39" s="32">
        <v>0</v>
      </c>
      <c r="J39" s="25">
        <v>0</v>
      </c>
      <c r="K39" s="20"/>
      <c r="L39" s="20"/>
      <c r="M39" s="20"/>
      <c r="N39" s="20"/>
    </row>
    <row r="40" spans="1:14" x14ac:dyDescent="0.35">
      <c r="A40" s="24" t="s">
        <v>72</v>
      </c>
      <c r="B40" s="25">
        <v>0</v>
      </c>
      <c r="C40" s="25">
        <v>0</v>
      </c>
      <c r="D40" s="25">
        <v>0</v>
      </c>
      <c r="E40" s="25">
        <v>0</v>
      </c>
      <c r="F40" s="32">
        <v>0</v>
      </c>
      <c r="G40" s="25">
        <v>0</v>
      </c>
      <c r="H40" s="32">
        <v>0</v>
      </c>
      <c r="I40" s="32">
        <v>0</v>
      </c>
      <c r="J40" s="25">
        <v>0</v>
      </c>
      <c r="K40" s="20"/>
      <c r="L40" s="20"/>
      <c r="M40" s="20"/>
      <c r="N40" s="20"/>
    </row>
    <row r="41" spans="1:14" x14ac:dyDescent="0.35">
      <c r="A41" s="19"/>
      <c r="B41" s="20"/>
      <c r="C41" s="20"/>
      <c r="D41" s="20"/>
      <c r="E41" s="20"/>
      <c r="F41" s="29"/>
      <c r="G41" s="20"/>
      <c r="H41" s="29"/>
      <c r="I41" s="29"/>
      <c r="J41" s="20"/>
      <c r="K41" s="20"/>
      <c r="L41" s="37">
        <f>CORREL(L43:L49,K43:K49)</f>
        <v>0.99999999999999989</v>
      </c>
      <c r="M41" s="20"/>
      <c r="N41" s="20"/>
    </row>
    <row r="42" spans="1:14" ht="20" x14ac:dyDescent="0.35">
      <c r="A42" s="24" t="s">
        <v>74</v>
      </c>
      <c r="B42" s="24" t="str">
        <f>'OAM2'!B1</f>
        <v>garancia (év)</v>
      </c>
      <c r="C42" s="24" t="str">
        <f>'OAM2'!C1</f>
        <v xml:space="preserve">RAM fajta </v>
      </c>
      <c r="D42" s="24" t="str">
        <f>'OAM2'!D1</f>
        <v>RAM méret (GB)</v>
      </c>
      <c r="E42" s="24" t="str">
        <f>'OAM2'!E1</f>
        <v>VK méret (4GB)</v>
      </c>
      <c r="F42" s="24" t="str">
        <f>'OAM2'!F1</f>
        <v>hdd (GB)</v>
      </c>
      <c r="G42" s="24" t="str">
        <f>'OAM2'!G1</f>
        <v>ssd (GB)</v>
      </c>
      <c r="H42" s="24" t="str">
        <f>'OAM2'!H1</f>
        <v>oprendszer 1h 2p</v>
      </c>
      <c r="I42" s="24" t="str">
        <f>'OAM2'!I1</f>
        <v>felbontás 1f 2u</v>
      </c>
      <c r="J42" s="24" t="str">
        <f>'OAM2'!J1</f>
        <v>súly (kg)</v>
      </c>
      <c r="K42" s="24" t="s">
        <v>75</v>
      </c>
      <c r="L42" s="24" t="s">
        <v>76</v>
      </c>
      <c r="M42" s="24" t="s">
        <v>77</v>
      </c>
      <c r="N42" s="24" t="s">
        <v>78</v>
      </c>
    </row>
    <row r="43" spans="1:14" ht="60" x14ac:dyDescent="0.35">
      <c r="A43" s="24" t="str">
        <f>'OAM2'!A2</f>
        <v>Dell Inspiron 7566 INSP7566-8 laptop</v>
      </c>
      <c r="B43" s="25">
        <v>98150</v>
      </c>
      <c r="C43" s="25">
        <v>211400</v>
      </c>
      <c r="D43" s="25">
        <v>135250</v>
      </c>
      <c r="E43" s="25">
        <v>0</v>
      </c>
      <c r="F43" s="32">
        <v>0</v>
      </c>
      <c r="G43" s="25">
        <v>0</v>
      </c>
      <c r="H43" s="32">
        <v>0</v>
      </c>
      <c r="I43" s="32">
        <v>0</v>
      </c>
      <c r="J43" s="25">
        <v>0</v>
      </c>
      <c r="K43" s="25">
        <v>444800</v>
      </c>
      <c r="L43" s="25">
        <v>444800</v>
      </c>
      <c r="M43" s="25">
        <v>0</v>
      </c>
      <c r="N43" s="25">
        <v>0</v>
      </c>
    </row>
    <row r="44" spans="1:14" ht="40" x14ac:dyDescent="0.35">
      <c r="A44" s="24" t="str">
        <f>'OAM2'!A3</f>
        <v>HP Pavilion 15-bc005nh</v>
      </c>
      <c r="B44" s="25">
        <v>0</v>
      </c>
      <c r="C44" s="25">
        <v>211400</v>
      </c>
      <c r="D44" s="25">
        <v>147850</v>
      </c>
      <c r="E44" s="25">
        <v>0</v>
      </c>
      <c r="F44" s="32">
        <v>0</v>
      </c>
      <c r="G44" s="25">
        <v>0</v>
      </c>
      <c r="H44" s="32">
        <v>0</v>
      </c>
      <c r="I44" s="32">
        <v>0</v>
      </c>
      <c r="J44" s="25">
        <v>115750</v>
      </c>
      <c r="K44" s="25">
        <v>475000</v>
      </c>
      <c r="L44" s="25">
        <v>475000</v>
      </c>
      <c r="M44" s="25">
        <v>0</v>
      </c>
      <c r="N44" s="25">
        <v>0</v>
      </c>
    </row>
    <row r="45" spans="1:14" ht="30" x14ac:dyDescent="0.35">
      <c r="A45" s="24" t="str">
        <f>'OAM2'!A4</f>
        <v>Lenovo IdeaPad 700-15 </v>
      </c>
      <c r="B45" s="25">
        <v>0</v>
      </c>
      <c r="C45" s="25">
        <v>211400</v>
      </c>
      <c r="D45" s="25">
        <v>147850</v>
      </c>
      <c r="E45" s="25">
        <v>0</v>
      </c>
      <c r="F45" s="32">
        <v>0</v>
      </c>
      <c r="G45" s="25">
        <v>0</v>
      </c>
      <c r="H45" s="32">
        <v>0</v>
      </c>
      <c r="I45" s="32">
        <v>0</v>
      </c>
      <c r="J45" s="25">
        <v>110750</v>
      </c>
      <c r="K45" s="25">
        <v>470000</v>
      </c>
      <c r="L45" s="25">
        <v>470000</v>
      </c>
      <c r="M45" s="25">
        <v>0</v>
      </c>
      <c r="N45" s="25">
        <v>0</v>
      </c>
    </row>
    <row r="46" spans="1:14" ht="90" x14ac:dyDescent="0.35">
      <c r="A46" s="24" t="str">
        <f>'OAM2'!A5</f>
        <v>ASUS ZenBook Pro UX501VW FI156T UX501VW-FI156T laptop</v>
      </c>
      <c r="B46" s="25">
        <v>0</v>
      </c>
      <c r="C46" s="25">
        <v>211400</v>
      </c>
      <c r="D46" s="25">
        <v>0</v>
      </c>
      <c r="E46" s="25">
        <v>0</v>
      </c>
      <c r="F46" s="32">
        <v>0</v>
      </c>
      <c r="G46" s="25">
        <v>145350</v>
      </c>
      <c r="H46" s="32">
        <v>0</v>
      </c>
      <c r="I46" s="32">
        <v>0</v>
      </c>
      <c r="J46" s="25">
        <v>118250</v>
      </c>
      <c r="K46" s="25">
        <v>475000</v>
      </c>
      <c r="L46" s="25">
        <v>475000</v>
      </c>
      <c r="M46" s="25">
        <v>0</v>
      </c>
      <c r="N46" s="25">
        <v>0</v>
      </c>
    </row>
    <row r="47" spans="1:14" ht="70" x14ac:dyDescent="0.35">
      <c r="A47" s="24" t="str">
        <f>'OAM2'!A6</f>
        <v>ASUS ZENBOOK PRO UX501 (UX501VW-FI156T)</v>
      </c>
      <c r="B47" s="25">
        <v>0</v>
      </c>
      <c r="C47" s="25">
        <v>211400</v>
      </c>
      <c r="D47" s="25">
        <v>0</v>
      </c>
      <c r="E47" s="25">
        <v>0</v>
      </c>
      <c r="F47" s="32">
        <v>0</v>
      </c>
      <c r="G47" s="25">
        <v>145350</v>
      </c>
      <c r="H47" s="32">
        <v>0</v>
      </c>
      <c r="I47" s="32">
        <v>0</v>
      </c>
      <c r="J47" s="25">
        <v>113250</v>
      </c>
      <c r="K47" s="25">
        <v>470000</v>
      </c>
      <c r="L47" s="25">
        <v>470000</v>
      </c>
      <c r="M47" s="25">
        <v>0</v>
      </c>
      <c r="N47" s="25">
        <v>0</v>
      </c>
    </row>
    <row r="48" spans="1:14" ht="60" x14ac:dyDescent="0.35">
      <c r="A48" s="24" t="str">
        <f>'OAM2'!A7</f>
        <v>Asus GL502VM-FY015T Black W10 Laptop</v>
      </c>
      <c r="B48" s="25">
        <v>0</v>
      </c>
      <c r="C48" s="25">
        <v>211400</v>
      </c>
      <c r="D48" s="25">
        <v>135250</v>
      </c>
      <c r="E48" s="25">
        <v>153350</v>
      </c>
      <c r="F48" s="32">
        <v>0</v>
      </c>
      <c r="G48" s="25">
        <v>0</v>
      </c>
      <c r="H48" s="32">
        <v>0</v>
      </c>
      <c r="I48" s="32">
        <v>0</v>
      </c>
      <c r="J48" s="25">
        <v>0</v>
      </c>
      <c r="K48" s="25">
        <v>500000</v>
      </c>
      <c r="L48" s="25">
        <v>500000</v>
      </c>
      <c r="M48" s="25">
        <v>0</v>
      </c>
      <c r="N48" s="25">
        <v>0</v>
      </c>
    </row>
    <row r="49" spans="1:14" ht="50" x14ac:dyDescent="0.35">
      <c r="A49" s="24" t="str">
        <f>'OAM2'!A8</f>
        <v>ASUS 15,6'' FHD LED GL502VM-FY022T</v>
      </c>
      <c r="B49" s="25">
        <v>0</v>
      </c>
      <c r="C49" s="25">
        <v>211400</v>
      </c>
      <c r="D49" s="25">
        <v>0</v>
      </c>
      <c r="E49" s="25">
        <v>153350</v>
      </c>
      <c r="F49" s="32">
        <v>0</v>
      </c>
      <c r="G49" s="25">
        <v>0</v>
      </c>
      <c r="H49" s="32">
        <v>0</v>
      </c>
      <c r="I49" s="32">
        <v>0</v>
      </c>
      <c r="J49" s="25">
        <v>113250</v>
      </c>
      <c r="K49" s="25">
        <v>478000</v>
      </c>
      <c r="L49" s="25">
        <v>478000</v>
      </c>
      <c r="M49" s="25">
        <v>0</v>
      </c>
      <c r="N49" s="25">
        <v>0</v>
      </c>
    </row>
    <row r="50" spans="1:14" x14ac:dyDescent="0.35">
      <c r="A50" s="20"/>
      <c r="B50" s="20"/>
      <c r="C50" s="20"/>
      <c r="D50" s="20"/>
      <c r="E50" s="20"/>
      <c r="F50" s="29"/>
      <c r="G50" s="20"/>
      <c r="H50" s="29"/>
      <c r="I50" s="29"/>
      <c r="J50" s="20"/>
      <c r="K50" s="20"/>
      <c r="L50" s="20"/>
      <c r="M50" s="20"/>
      <c r="N50" s="20"/>
    </row>
    <row r="51" spans="1:14" ht="20" x14ac:dyDescent="0.35">
      <c r="A51" s="26" t="s">
        <v>79</v>
      </c>
      <c r="B51" s="25">
        <v>874350</v>
      </c>
      <c r="C51" s="20"/>
      <c r="D51" s="20"/>
      <c r="E51" s="20"/>
      <c r="F51" s="29"/>
      <c r="G51" s="20"/>
      <c r="H51" s="29"/>
      <c r="I51" s="29"/>
      <c r="J51" s="20"/>
      <c r="K51" s="20"/>
      <c r="L51" s="20"/>
      <c r="M51" s="20"/>
      <c r="N51" s="20"/>
    </row>
    <row r="52" spans="1:14" ht="20" x14ac:dyDescent="0.35">
      <c r="A52" s="26" t="s">
        <v>80</v>
      </c>
      <c r="B52" s="25">
        <v>0</v>
      </c>
      <c r="C52" s="20"/>
      <c r="D52" s="20"/>
      <c r="E52" s="20"/>
      <c r="F52" s="29"/>
      <c r="G52" s="20"/>
      <c r="H52" s="29"/>
      <c r="I52" s="29"/>
      <c r="J52" s="20"/>
      <c r="K52" s="20"/>
      <c r="L52" s="20"/>
      <c r="M52" s="20"/>
      <c r="N52" s="20"/>
    </row>
    <row r="53" spans="1:14" ht="20" x14ac:dyDescent="0.35">
      <c r="A53" s="26" t="s">
        <v>81</v>
      </c>
      <c r="B53" s="25">
        <v>3312800</v>
      </c>
      <c r="C53" s="20"/>
      <c r="D53" s="20"/>
      <c r="E53" s="20"/>
      <c r="F53" s="29"/>
      <c r="G53" s="20"/>
      <c r="H53" s="29"/>
      <c r="I53" s="29"/>
      <c r="J53" s="20"/>
      <c r="K53" s="20"/>
      <c r="L53" s="20"/>
      <c r="M53" s="20"/>
      <c r="N53" s="20"/>
    </row>
    <row r="54" spans="1:14" ht="20" x14ac:dyDescent="0.35">
      <c r="A54" s="26" t="s">
        <v>82</v>
      </c>
      <c r="B54" s="25">
        <v>3312800</v>
      </c>
      <c r="C54" s="20"/>
      <c r="D54" s="20"/>
      <c r="E54" s="20"/>
      <c r="F54" s="29"/>
      <c r="G54" s="20"/>
      <c r="H54" s="29"/>
      <c r="I54" s="29"/>
      <c r="J54" s="20"/>
      <c r="K54" s="20"/>
      <c r="L54" s="20"/>
      <c r="M54" s="20"/>
      <c r="N54" s="20"/>
    </row>
    <row r="55" spans="1:14" ht="30" x14ac:dyDescent="0.35">
      <c r="A55" s="26" t="s">
        <v>83</v>
      </c>
      <c r="B55" s="25">
        <v>0</v>
      </c>
      <c r="C55" s="20"/>
      <c r="D55" s="20"/>
      <c r="E55" s="20"/>
      <c r="F55" s="29"/>
      <c r="G55" s="20"/>
      <c r="H55" s="29"/>
      <c r="I55" s="29"/>
      <c r="J55" s="20"/>
      <c r="K55" s="20"/>
      <c r="L55" s="20"/>
      <c r="M55" s="20"/>
      <c r="N55" s="20"/>
    </row>
    <row r="56" spans="1:14" ht="30" x14ac:dyDescent="0.35">
      <c r="A56" s="26" t="s">
        <v>84</v>
      </c>
      <c r="B56" s="25"/>
      <c r="C56" s="20"/>
      <c r="D56" s="20"/>
      <c r="E56" s="20"/>
      <c r="F56" s="29"/>
      <c r="G56" s="20"/>
      <c r="H56" s="29"/>
      <c r="I56" s="29"/>
      <c r="J56" s="20"/>
      <c r="K56" s="20"/>
      <c r="L56" s="20"/>
      <c r="M56" s="20"/>
      <c r="N56" s="20"/>
    </row>
    <row r="57" spans="1:14" ht="30" x14ac:dyDescent="0.35">
      <c r="A57" s="26" t="s">
        <v>85</v>
      </c>
      <c r="B57" s="25"/>
      <c r="C57" s="20"/>
      <c r="D57" s="20"/>
      <c r="E57" s="20"/>
      <c r="F57" s="29"/>
      <c r="G57" s="20"/>
      <c r="H57" s="29"/>
      <c r="I57" s="29"/>
      <c r="J57" s="20"/>
      <c r="K57" s="20"/>
      <c r="L57" s="20"/>
      <c r="M57" s="20"/>
      <c r="N57" s="20"/>
    </row>
    <row r="58" spans="1:14" ht="30" x14ac:dyDescent="0.35">
      <c r="A58" s="26" t="s">
        <v>86</v>
      </c>
      <c r="B58" s="25">
        <v>0</v>
      </c>
      <c r="C58" s="20"/>
      <c r="D58" s="20"/>
      <c r="E58" s="20"/>
      <c r="F58" s="29"/>
      <c r="G58" s="20"/>
      <c r="H58" s="29"/>
      <c r="I58" s="29"/>
      <c r="J58" s="20"/>
      <c r="K58" s="20"/>
      <c r="L58" s="20"/>
      <c r="M58" s="20"/>
      <c r="N58" s="20"/>
    </row>
    <row r="59" spans="1:14" x14ac:dyDescent="0.35">
      <c r="A59" s="20"/>
      <c r="B59" s="20"/>
      <c r="C59" s="20"/>
      <c r="D59" s="20"/>
      <c r="E59" s="20"/>
      <c r="F59" s="29"/>
      <c r="G59" s="20"/>
      <c r="H59" s="29"/>
      <c r="I59" s="29"/>
      <c r="J59" s="20"/>
      <c r="K59" s="20"/>
      <c r="L59" s="20"/>
      <c r="M59" s="20"/>
      <c r="N59" s="20"/>
    </row>
    <row r="60" spans="1:14" x14ac:dyDescent="0.35">
      <c r="A60" s="27" t="s">
        <v>87</v>
      </c>
      <c r="B60" s="20"/>
      <c r="C60" s="20"/>
      <c r="D60" s="20"/>
      <c r="E60" s="20"/>
      <c r="F60" s="29"/>
      <c r="G60" s="20"/>
      <c r="H60" s="29"/>
      <c r="I60" s="29"/>
      <c r="J60" s="20"/>
      <c r="K60" s="20"/>
      <c r="L60" s="20"/>
      <c r="M60" s="20"/>
      <c r="N60" s="20"/>
    </row>
    <row r="61" spans="1:14" x14ac:dyDescent="0.35">
      <c r="A61" s="20"/>
      <c r="B61" s="20"/>
      <c r="C61" s="20"/>
      <c r="D61" s="20"/>
      <c r="E61" s="20"/>
      <c r="F61" s="29"/>
      <c r="G61" s="20"/>
      <c r="H61" s="29"/>
      <c r="I61" s="29"/>
      <c r="J61" s="20"/>
      <c r="K61" s="20"/>
      <c r="L61" s="20"/>
      <c r="M61" s="20"/>
      <c r="N61" s="20"/>
    </row>
    <row r="62" spans="1:14" x14ac:dyDescent="0.35">
      <c r="A62" s="28" t="s">
        <v>90</v>
      </c>
      <c r="B62" s="20"/>
      <c r="C62" s="20"/>
      <c r="D62" s="20"/>
      <c r="E62" s="20"/>
      <c r="F62" s="29"/>
      <c r="G62" s="20"/>
      <c r="H62" s="29"/>
      <c r="I62" s="29"/>
      <c r="J62" s="20"/>
      <c r="K62" s="20"/>
      <c r="L62" s="20"/>
      <c r="M62" s="20"/>
      <c r="N62" s="20"/>
    </row>
    <row r="63" spans="1:14" x14ac:dyDescent="0.35">
      <c r="A63" s="28" t="s">
        <v>118</v>
      </c>
      <c r="B63" s="20"/>
      <c r="C63" s="20"/>
      <c r="D63" s="20"/>
      <c r="E63" s="20"/>
      <c r="F63" s="29"/>
      <c r="G63" s="20"/>
      <c r="H63" s="29"/>
      <c r="I63" s="29"/>
      <c r="J63" s="20"/>
      <c r="K63" s="20"/>
      <c r="L63" s="20"/>
      <c r="M63" s="20"/>
      <c r="N63" s="20"/>
    </row>
  </sheetData>
  <conditionalFormatting sqref="K43:L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60" r:id="rId1" display="http://miau.gau.hu/myx-free/coco/test/396919420170724193050.html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4.5" x14ac:dyDescent="0.35"/>
  <cols>
    <col min="1" max="1" width="52" bestFit="1" customWidth="1"/>
    <col min="2" max="2" width="4.6328125" bestFit="1" customWidth="1"/>
    <col min="3" max="3" width="10.26953125" bestFit="1" customWidth="1"/>
    <col min="4" max="4" width="8.6328125" bestFit="1" customWidth="1"/>
    <col min="5" max="5" width="6.26953125" bestFit="1" customWidth="1"/>
  </cols>
  <sheetData>
    <row r="1" spans="1:5" x14ac:dyDescent="0.35">
      <c r="B1" t="s">
        <v>152</v>
      </c>
      <c r="C1" t="s">
        <v>153</v>
      </c>
      <c r="D1" t="s">
        <v>154</v>
      </c>
    </row>
    <row r="2" spans="1:5" x14ac:dyDescent="0.35">
      <c r="A2" t="str">
        <f>'OAM2'!A2</f>
        <v>Dell Inspiron 7566 INSP7566-8 laptop</v>
      </c>
      <c r="B2" s="32">
        <v>1</v>
      </c>
      <c r="C2" s="32">
        <v>6</v>
      </c>
      <c r="D2" s="32">
        <v>1</v>
      </c>
      <c r="E2" s="25">
        <v>444800</v>
      </c>
    </row>
    <row r="3" spans="1:5" x14ac:dyDescent="0.35">
      <c r="A3" t="str">
        <f>'OAM2'!A3</f>
        <v>HP Pavilion 15-bc005nh</v>
      </c>
      <c r="B3" s="32">
        <v>1</v>
      </c>
      <c r="C3" s="32">
        <v>1</v>
      </c>
      <c r="D3" s="32">
        <v>5</v>
      </c>
      <c r="E3" s="25">
        <v>475000</v>
      </c>
    </row>
    <row r="4" spans="1:5" x14ac:dyDescent="0.35">
      <c r="A4" t="str">
        <f>'OAM2'!A4</f>
        <v>Lenovo IdeaPad 700-15 </v>
      </c>
      <c r="B4" s="32">
        <v>1</v>
      </c>
      <c r="C4" s="32">
        <v>1</v>
      </c>
      <c r="D4" s="32">
        <v>5</v>
      </c>
      <c r="E4" s="25">
        <v>470000</v>
      </c>
    </row>
    <row r="5" spans="1:5" x14ac:dyDescent="0.35">
      <c r="A5" t="str">
        <f>'OAM2'!A5</f>
        <v>ASUS ZenBook Pro UX501VW FI156T UX501VW-FI156T laptop</v>
      </c>
      <c r="B5" s="32">
        <v>8</v>
      </c>
      <c r="C5" s="32">
        <v>6</v>
      </c>
      <c r="D5" s="32">
        <v>1</v>
      </c>
      <c r="E5" s="25">
        <v>475000</v>
      </c>
    </row>
    <row r="6" spans="1:5" x14ac:dyDescent="0.35">
      <c r="A6" t="str">
        <f>'OAM2'!A6</f>
        <v>ASUS ZENBOOK PRO UX501 (UX501VW-FI156T)</v>
      </c>
      <c r="B6" s="32">
        <v>8</v>
      </c>
      <c r="C6" s="32">
        <v>6</v>
      </c>
      <c r="D6" s="32">
        <v>1</v>
      </c>
      <c r="E6" s="25">
        <v>470000</v>
      </c>
    </row>
    <row r="7" spans="1:5" x14ac:dyDescent="0.35">
      <c r="A7" t="str">
        <f>'OAM2'!A7</f>
        <v>Asus GL502VM-FY015T Black W10 Laptop</v>
      </c>
      <c r="B7" s="32">
        <v>1</v>
      </c>
      <c r="C7" s="32">
        <v>6</v>
      </c>
      <c r="D7" s="32">
        <v>5</v>
      </c>
      <c r="E7" s="25">
        <v>500000</v>
      </c>
    </row>
    <row r="8" spans="1:5" x14ac:dyDescent="0.35">
      <c r="A8" t="str">
        <f>'OAM2'!A8</f>
        <v>ASUS 15,6'' FHD LED GL502VM-FY022T</v>
      </c>
      <c r="B8" s="32">
        <v>1</v>
      </c>
      <c r="C8" s="32">
        <v>6</v>
      </c>
      <c r="D8" s="32">
        <v>5</v>
      </c>
      <c r="E8" s="25">
        <v>478000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0" zoomScale="55" zoomScaleNormal="55" workbookViewId="0">
      <selection activeCell="F41" sqref="F41"/>
    </sheetView>
  </sheetViews>
  <sheetFormatPr defaultRowHeight="14.5" x14ac:dyDescent="0.35"/>
  <cols>
    <col min="3" max="3" width="10.453125" customWidth="1"/>
  </cols>
  <sheetData>
    <row r="1" spans="1:12" x14ac:dyDescent="0.3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30" x14ac:dyDescent="0.35">
      <c r="A5" s="22" t="s">
        <v>31</v>
      </c>
      <c r="B5" s="23">
        <v>4450862</v>
      </c>
      <c r="C5" s="22" t="s">
        <v>32</v>
      </c>
      <c r="D5" s="23">
        <v>7</v>
      </c>
      <c r="E5" s="22" t="s">
        <v>33</v>
      </c>
      <c r="F5" s="23">
        <v>3</v>
      </c>
      <c r="G5" s="22" t="s">
        <v>34</v>
      </c>
      <c r="H5" s="23">
        <v>11</v>
      </c>
      <c r="I5" s="22" t="s">
        <v>35</v>
      </c>
      <c r="J5" s="23">
        <v>0</v>
      </c>
      <c r="K5" s="22" t="s">
        <v>36</v>
      </c>
      <c r="L5" s="23" t="s">
        <v>119</v>
      </c>
    </row>
    <row r="6" spans="1:12" x14ac:dyDescent="0.3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35">
      <c r="A7" s="24" t="s">
        <v>37</v>
      </c>
      <c r="B7" s="24" t="s">
        <v>38</v>
      </c>
      <c r="C7" s="24" t="s">
        <v>39</v>
      </c>
      <c r="D7" s="24" t="s">
        <v>40</v>
      </c>
      <c r="E7" s="24" t="s">
        <v>91</v>
      </c>
      <c r="F7" s="20"/>
      <c r="G7" s="20"/>
      <c r="H7" s="20"/>
      <c r="I7" s="20"/>
      <c r="J7" s="20"/>
      <c r="K7" s="20"/>
      <c r="L7" s="20"/>
    </row>
    <row r="8" spans="1:12" x14ac:dyDescent="0.35">
      <c r="A8" s="24" t="s">
        <v>48</v>
      </c>
      <c r="B8" s="25">
        <v>1</v>
      </c>
      <c r="C8" s="25">
        <v>6</v>
      </c>
      <c r="D8" s="25">
        <v>1</v>
      </c>
      <c r="E8" s="25">
        <v>444800</v>
      </c>
      <c r="F8" s="20"/>
      <c r="G8" s="20"/>
      <c r="H8" s="20"/>
      <c r="I8" s="20"/>
      <c r="J8" s="20"/>
      <c r="K8" s="20"/>
      <c r="L8" s="20"/>
    </row>
    <row r="9" spans="1:12" x14ac:dyDescent="0.35">
      <c r="A9" s="24" t="s">
        <v>49</v>
      </c>
      <c r="B9" s="25">
        <v>1</v>
      </c>
      <c r="C9" s="25">
        <v>1</v>
      </c>
      <c r="D9" s="25">
        <v>5</v>
      </c>
      <c r="E9" s="25">
        <v>475000</v>
      </c>
      <c r="F9" s="20"/>
      <c r="G9" s="20"/>
      <c r="H9" s="20"/>
      <c r="I9" s="20"/>
      <c r="J9" s="20"/>
      <c r="K9" s="20"/>
      <c r="L9" s="20"/>
    </row>
    <row r="10" spans="1:12" x14ac:dyDescent="0.35">
      <c r="A10" s="24" t="s">
        <v>50</v>
      </c>
      <c r="B10" s="25">
        <v>1</v>
      </c>
      <c r="C10" s="25">
        <v>1</v>
      </c>
      <c r="D10" s="25">
        <v>5</v>
      </c>
      <c r="E10" s="25">
        <v>470000</v>
      </c>
      <c r="F10" s="20"/>
      <c r="G10" s="20"/>
      <c r="H10" s="20"/>
      <c r="I10" s="20"/>
      <c r="J10" s="20"/>
      <c r="K10" s="20"/>
      <c r="L10" s="20"/>
    </row>
    <row r="11" spans="1:12" x14ac:dyDescent="0.35">
      <c r="A11" s="24" t="s">
        <v>51</v>
      </c>
      <c r="B11" s="25">
        <v>8</v>
      </c>
      <c r="C11" s="25">
        <v>6</v>
      </c>
      <c r="D11" s="25">
        <v>1</v>
      </c>
      <c r="E11" s="25">
        <v>475000</v>
      </c>
      <c r="F11" s="20"/>
      <c r="G11" s="20"/>
      <c r="H11" s="20"/>
      <c r="I11" s="20"/>
      <c r="J11" s="20"/>
      <c r="K11" s="20"/>
      <c r="L11" s="20"/>
    </row>
    <row r="12" spans="1:12" x14ac:dyDescent="0.35">
      <c r="A12" s="24" t="s">
        <v>52</v>
      </c>
      <c r="B12" s="25">
        <v>8</v>
      </c>
      <c r="C12" s="25">
        <v>6</v>
      </c>
      <c r="D12" s="25">
        <v>1</v>
      </c>
      <c r="E12" s="25">
        <v>470000</v>
      </c>
      <c r="F12" s="20"/>
      <c r="G12" s="20"/>
      <c r="H12" s="20"/>
      <c r="I12" s="20"/>
      <c r="J12" s="20"/>
      <c r="K12" s="20"/>
      <c r="L12" s="20"/>
    </row>
    <row r="13" spans="1:12" x14ac:dyDescent="0.35">
      <c r="A13" s="24" t="s">
        <v>53</v>
      </c>
      <c r="B13" s="25">
        <v>1</v>
      </c>
      <c r="C13" s="25">
        <v>6</v>
      </c>
      <c r="D13" s="25">
        <v>5</v>
      </c>
      <c r="E13" s="25">
        <v>500000</v>
      </c>
      <c r="F13" s="20"/>
      <c r="G13" s="20"/>
      <c r="H13" s="20"/>
      <c r="I13" s="20"/>
      <c r="J13" s="20"/>
      <c r="K13" s="20"/>
      <c r="L13" s="20"/>
    </row>
    <row r="14" spans="1:12" x14ac:dyDescent="0.35">
      <c r="A14" s="24" t="s">
        <v>54</v>
      </c>
      <c r="B14" s="25">
        <v>1</v>
      </c>
      <c r="C14" s="25">
        <v>6</v>
      </c>
      <c r="D14" s="25">
        <v>5</v>
      </c>
      <c r="E14" s="25">
        <v>478000</v>
      </c>
      <c r="F14" s="20"/>
      <c r="G14" s="20"/>
      <c r="H14" s="20"/>
      <c r="I14" s="20"/>
      <c r="J14" s="20"/>
      <c r="K14" s="20"/>
      <c r="L14" s="20"/>
    </row>
    <row r="15" spans="1:12" x14ac:dyDescent="0.3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0" x14ac:dyDescent="0.35">
      <c r="A16" s="24" t="s">
        <v>59</v>
      </c>
      <c r="B16" s="24" t="s">
        <v>38</v>
      </c>
      <c r="C16" s="24" t="s">
        <v>39</v>
      </c>
      <c r="D16" s="24" t="s">
        <v>40</v>
      </c>
      <c r="E16" s="20"/>
      <c r="F16" s="20"/>
      <c r="G16" s="20"/>
      <c r="H16" s="20"/>
      <c r="I16" s="20"/>
      <c r="J16" s="20"/>
      <c r="K16" s="20"/>
      <c r="L16" s="20"/>
    </row>
    <row r="17" spans="1:12" ht="40" x14ac:dyDescent="0.35">
      <c r="A17" s="24" t="s">
        <v>60</v>
      </c>
      <c r="B17" s="25" t="s">
        <v>120</v>
      </c>
      <c r="C17" s="25" t="s">
        <v>121</v>
      </c>
      <c r="D17" s="25" t="s">
        <v>62</v>
      </c>
      <c r="E17" s="20"/>
      <c r="F17" s="20"/>
      <c r="G17" s="20"/>
      <c r="H17" s="20"/>
      <c r="I17" s="20"/>
      <c r="J17" s="20"/>
      <c r="K17" s="20"/>
      <c r="L17" s="20"/>
    </row>
    <row r="18" spans="1:12" ht="30" x14ac:dyDescent="0.35">
      <c r="A18" s="24" t="s">
        <v>63</v>
      </c>
      <c r="B18" s="25" t="s">
        <v>122</v>
      </c>
      <c r="C18" s="25" t="s">
        <v>123</v>
      </c>
      <c r="D18" s="25" t="s">
        <v>62</v>
      </c>
      <c r="E18" s="20"/>
      <c r="F18" s="20"/>
      <c r="G18" s="20"/>
      <c r="H18" s="20"/>
      <c r="I18" s="20"/>
      <c r="J18" s="20"/>
      <c r="K18" s="20"/>
      <c r="L18" s="20"/>
    </row>
    <row r="19" spans="1:12" ht="30" x14ac:dyDescent="0.35">
      <c r="A19" s="24" t="s">
        <v>64</v>
      </c>
      <c r="B19" s="25" t="s">
        <v>122</v>
      </c>
      <c r="C19" s="25" t="s">
        <v>123</v>
      </c>
      <c r="D19" s="25" t="s">
        <v>62</v>
      </c>
      <c r="E19" s="20"/>
      <c r="F19" s="20"/>
      <c r="G19" s="20"/>
      <c r="H19" s="20"/>
      <c r="I19" s="20"/>
      <c r="J19" s="20"/>
      <c r="K19" s="20"/>
      <c r="L19" s="20"/>
    </row>
    <row r="20" spans="1:12" ht="30" x14ac:dyDescent="0.35">
      <c r="A20" s="24" t="s">
        <v>65</v>
      </c>
      <c r="B20" s="25" t="s">
        <v>122</v>
      </c>
      <c r="C20" s="25" t="s">
        <v>123</v>
      </c>
      <c r="D20" s="25" t="s">
        <v>62</v>
      </c>
      <c r="E20" s="20"/>
      <c r="F20" s="20"/>
      <c r="G20" s="20"/>
      <c r="H20" s="20"/>
      <c r="I20" s="20"/>
      <c r="J20" s="20"/>
      <c r="K20" s="20"/>
      <c r="L20" s="20"/>
    </row>
    <row r="21" spans="1:12" ht="30" x14ac:dyDescent="0.35">
      <c r="A21" s="24" t="s">
        <v>66</v>
      </c>
      <c r="B21" s="25" t="s">
        <v>122</v>
      </c>
      <c r="C21" s="25" t="s">
        <v>123</v>
      </c>
      <c r="D21" s="25" t="s">
        <v>62</v>
      </c>
      <c r="E21" s="20"/>
      <c r="F21" s="20"/>
      <c r="G21" s="20"/>
      <c r="H21" s="20"/>
      <c r="I21" s="20"/>
      <c r="J21" s="20"/>
      <c r="K21" s="20"/>
      <c r="L21" s="20"/>
    </row>
    <row r="22" spans="1:12" ht="30" x14ac:dyDescent="0.35">
      <c r="A22" s="24" t="s">
        <v>67</v>
      </c>
      <c r="B22" s="25" t="s">
        <v>122</v>
      </c>
      <c r="C22" s="25" t="s">
        <v>123</v>
      </c>
      <c r="D22" s="25" t="s">
        <v>62</v>
      </c>
      <c r="E22" s="20"/>
      <c r="F22" s="20"/>
      <c r="G22" s="20"/>
      <c r="H22" s="20"/>
      <c r="I22" s="20"/>
      <c r="J22" s="20"/>
      <c r="K22" s="20"/>
      <c r="L22" s="20"/>
    </row>
    <row r="23" spans="1:12" ht="30" x14ac:dyDescent="0.35">
      <c r="A23" s="24" t="s">
        <v>68</v>
      </c>
      <c r="B23" s="25" t="s">
        <v>122</v>
      </c>
      <c r="C23" s="25" t="s">
        <v>62</v>
      </c>
      <c r="D23" s="25" t="s">
        <v>62</v>
      </c>
      <c r="E23" s="20"/>
      <c r="F23" s="20"/>
      <c r="G23" s="20"/>
      <c r="H23" s="20"/>
      <c r="I23" s="20"/>
      <c r="J23" s="20"/>
      <c r="K23" s="20"/>
      <c r="L23" s="20"/>
    </row>
    <row r="24" spans="1:12" ht="30" x14ac:dyDescent="0.35">
      <c r="A24" s="24" t="s">
        <v>69</v>
      </c>
      <c r="B24" s="25" t="s">
        <v>122</v>
      </c>
      <c r="C24" s="25" t="s">
        <v>62</v>
      </c>
      <c r="D24" s="25" t="s">
        <v>62</v>
      </c>
      <c r="E24" s="20"/>
      <c r="F24" s="20"/>
      <c r="G24" s="20"/>
      <c r="H24" s="20"/>
      <c r="I24" s="20"/>
      <c r="J24" s="20"/>
      <c r="K24" s="20"/>
      <c r="L24" s="20"/>
    </row>
    <row r="25" spans="1:12" ht="20" x14ac:dyDescent="0.35">
      <c r="A25" s="24" t="s">
        <v>70</v>
      </c>
      <c r="B25" s="25" t="s">
        <v>62</v>
      </c>
      <c r="C25" s="25" t="s">
        <v>62</v>
      </c>
      <c r="D25" s="25" t="s">
        <v>62</v>
      </c>
      <c r="E25" s="20"/>
      <c r="F25" s="20"/>
      <c r="G25" s="20"/>
      <c r="H25" s="20"/>
      <c r="I25" s="20"/>
      <c r="J25" s="20"/>
      <c r="K25" s="20"/>
      <c r="L25" s="20"/>
    </row>
    <row r="26" spans="1:12" ht="20" x14ac:dyDescent="0.35">
      <c r="A26" s="24" t="s">
        <v>71</v>
      </c>
      <c r="B26" s="25" t="s">
        <v>62</v>
      </c>
      <c r="C26" s="25" t="s">
        <v>62</v>
      </c>
      <c r="D26" s="25" t="s">
        <v>62</v>
      </c>
      <c r="E26" s="20"/>
      <c r="F26" s="20"/>
      <c r="G26" s="20"/>
      <c r="H26" s="20"/>
      <c r="I26" s="20"/>
      <c r="J26" s="20"/>
      <c r="K26" s="20"/>
      <c r="L26" s="20"/>
    </row>
    <row r="27" spans="1:12" ht="20" x14ac:dyDescent="0.35">
      <c r="A27" s="24" t="s">
        <v>72</v>
      </c>
      <c r="B27" s="25" t="s">
        <v>62</v>
      </c>
      <c r="C27" s="25" t="s">
        <v>62</v>
      </c>
      <c r="D27" s="25" t="s">
        <v>62</v>
      </c>
      <c r="E27" s="20"/>
      <c r="F27" s="20"/>
      <c r="G27" s="20"/>
      <c r="H27" s="20"/>
      <c r="I27" s="20"/>
      <c r="J27" s="20"/>
      <c r="K27" s="20"/>
      <c r="L27" s="20"/>
    </row>
    <row r="28" spans="1:12" x14ac:dyDescent="0.3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0" x14ac:dyDescent="0.35">
      <c r="A29" s="24" t="s">
        <v>73</v>
      </c>
      <c r="B29" s="24" t="s">
        <v>38</v>
      </c>
      <c r="C29" s="24" t="s">
        <v>39</v>
      </c>
      <c r="D29" s="24" t="s">
        <v>40</v>
      </c>
      <c r="E29" s="20"/>
      <c r="F29" s="20"/>
      <c r="G29" s="20"/>
      <c r="H29" s="20"/>
      <c r="I29" s="20"/>
      <c r="J29" s="20"/>
      <c r="K29" s="20"/>
      <c r="L29" s="20"/>
    </row>
    <row r="30" spans="1:12" x14ac:dyDescent="0.35">
      <c r="A30" s="24" t="s">
        <v>60</v>
      </c>
      <c r="B30" s="25">
        <v>235312</v>
      </c>
      <c r="C30" s="25">
        <v>250538.6</v>
      </c>
      <c r="D30" s="25">
        <v>0</v>
      </c>
      <c r="E30" s="20"/>
      <c r="F30" s="20"/>
      <c r="G30" s="20"/>
      <c r="H30" s="20"/>
      <c r="I30" s="20"/>
      <c r="J30" s="20"/>
      <c r="K30" s="20"/>
      <c r="L30" s="20"/>
    </row>
    <row r="31" spans="1:12" x14ac:dyDescent="0.35">
      <c r="A31" s="24" t="s">
        <v>63</v>
      </c>
      <c r="B31" s="25">
        <v>222790.1</v>
      </c>
      <c r="C31" s="25">
        <v>237916.5</v>
      </c>
      <c r="D31" s="25">
        <v>0</v>
      </c>
      <c r="E31" s="20"/>
      <c r="F31" s="20"/>
      <c r="G31" s="20"/>
      <c r="H31" s="20"/>
      <c r="I31" s="20"/>
      <c r="J31" s="20"/>
      <c r="K31" s="20"/>
      <c r="L31" s="20"/>
    </row>
    <row r="32" spans="1:12" x14ac:dyDescent="0.35">
      <c r="A32" s="24" t="s">
        <v>64</v>
      </c>
      <c r="B32" s="25">
        <v>222790.1</v>
      </c>
      <c r="C32" s="25">
        <v>237916.5</v>
      </c>
      <c r="D32" s="25">
        <v>0</v>
      </c>
      <c r="E32" s="20"/>
      <c r="F32" s="20"/>
      <c r="G32" s="20"/>
      <c r="H32" s="20"/>
      <c r="I32" s="20"/>
      <c r="J32" s="20"/>
      <c r="K32" s="20"/>
      <c r="L32" s="20"/>
    </row>
    <row r="33" spans="1:12" x14ac:dyDescent="0.35">
      <c r="A33" s="24" t="s">
        <v>65</v>
      </c>
      <c r="B33" s="25">
        <v>222790.1</v>
      </c>
      <c r="C33" s="25">
        <v>237916.5</v>
      </c>
      <c r="D33" s="25">
        <v>0</v>
      </c>
      <c r="E33" s="20"/>
      <c r="F33" s="20"/>
      <c r="G33" s="20"/>
      <c r="H33" s="20"/>
      <c r="I33" s="20"/>
      <c r="J33" s="20"/>
      <c r="K33" s="20"/>
      <c r="L33" s="20"/>
    </row>
    <row r="34" spans="1:12" x14ac:dyDescent="0.35">
      <c r="A34" s="24" t="s">
        <v>66</v>
      </c>
      <c r="B34" s="25">
        <v>222790.1</v>
      </c>
      <c r="C34" s="25">
        <v>237916.5</v>
      </c>
      <c r="D34" s="25">
        <v>0</v>
      </c>
      <c r="E34" s="20"/>
      <c r="F34" s="20"/>
      <c r="G34" s="20"/>
      <c r="H34" s="20"/>
      <c r="I34" s="20"/>
      <c r="J34" s="20"/>
      <c r="K34" s="20"/>
      <c r="L34" s="20"/>
    </row>
    <row r="35" spans="1:12" x14ac:dyDescent="0.35">
      <c r="A35" s="24" t="s">
        <v>67</v>
      </c>
      <c r="B35" s="25">
        <v>222790.1</v>
      </c>
      <c r="C35" s="25">
        <v>237916.5</v>
      </c>
      <c r="D35" s="25">
        <v>0</v>
      </c>
      <c r="E35" s="20"/>
      <c r="F35" s="20"/>
      <c r="G35" s="20"/>
      <c r="H35" s="20"/>
      <c r="I35" s="20"/>
      <c r="J35" s="20"/>
      <c r="K35" s="20"/>
      <c r="L35" s="20"/>
    </row>
    <row r="36" spans="1:12" x14ac:dyDescent="0.35">
      <c r="A36" s="24" t="s">
        <v>68</v>
      </c>
      <c r="B36" s="25">
        <v>222790.1</v>
      </c>
      <c r="C36" s="25">
        <v>0</v>
      </c>
      <c r="D36" s="25">
        <v>0</v>
      </c>
      <c r="E36" s="20"/>
      <c r="F36" s="20"/>
      <c r="G36" s="20"/>
      <c r="H36" s="20"/>
      <c r="I36" s="20"/>
      <c r="J36" s="20"/>
      <c r="K36" s="20"/>
      <c r="L36" s="20"/>
    </row>
    <row r="37" spans="1:12" x14ac:dyDescent="0.35">
      <c r="A37" s="24" t="s">
        <v>69</v>
      </c>
      <c r="B37" s="25">
        <v>222790.1</v>
      </c>
      <c r="C37" s="25">
        <v>0</v>
      </c>
      <c r="D37" s="25">
        <v>0</v>
      </c>
      <c r="E37" s="20"/>
      <c r="F37" s="20"/>
      <c r="G37" s="20"/>
      <c r="H37" s="20"/>
      <c r="I37" s="20"/>
      <c r="J37" s="20"/>
      <c r="K37" s="20"/>
      <c r="L37" s="20"/>
    </row>
    <row r="38" spans="1:12" x14ac:dyDescent="0.35">
      <c r="A38" s="24" t="s">
        <v>70</v>
      </c>
      <c r="B38" s="25">
        <v>0</v>
      </c>
      <c r="C38" s="25">
        <v>0</v>
      </c>
      <c r="D38" s="25">
        <v>0</v>
      </c>
      <c r="E38" s="20"/>
      <c r="F38" s="20"/>
      <c r="G38" s="20"/>
      <c r="H38" s="20"/>
      <c r="I38" s="20"/>
      <c r="J38" s="20"/>
      <c r="K38" s="20"/>
      <c r="L38" s="20"/>
    </row>
    <row r="39" spans="1:12" x14ac:dyDescent="0.35">
      <c r="A39" s="24" t="s">
        <v>71</v>
      </c>
      <c r="B39" s="25">
        <v>0</v>
      </c>
      <c r="C39" s="25">
        <v>0</v>
      </c>
      <c r="D39" s="25">
        <v>0</v>
      </c>
      <c r="E39" s="20"/>
      <c r="F39" s="20"/>
      <c r="G39" s="20"/>
      <c r="H39" s="20"/>
      <c r="I39" s="20"/>
      <c r="J39" s="20"/>
      <c r="K39" s="20"/>
      <c r="L39" s="20"/>
    </row>
    <row r="40" spans="1:12" x14ac:dyDescent="0.35">
      <c r="A40" s="24" t="s">
        <v>72</v>
      </c>
      <c r="B40" s="25">
        <v>0</v>
      </c>
      <c r="C40" s="25">
        <v>0</v>
      </c>
      <c r="D40" s="25">
        <v>0</v>
      </c>
      <c r="E40" s="20"/>
      <c r="F40" s="20"/>
      <c r="G40" s="20"/>
      <c r="H40" s="20"/>
      <c r="I40" s="20"/>
      <c r="J40" s="20"/>
      <c r="K40" s="20"/>
      <c r="L40" s="20"/>
    </row>
    <row r="41" spans="1:12" x14ac:dyDescent="0.35">
      <c r="A41" s="19"/>
      <c r="B41" s="20"/>
      <c r="C41" s="20"/>
      <c r="D41" s="20"/>
      <c r="E41" s="20"/>
      <c r="F41" s="20">
        <f>CORREL(F43:F49,E43:E49)</f>
        <v>-1.5206530928313591E-4</v>
      </c>
      <c r="H41" s="20"/>
      <c r="I41" s="20"/>
      <c r="J41" s="20"/>
      <c r="K41" s="20"/>
      <c r="L41" s="20"/>
    </row>
    <row r="42" spans="1:12" ht="20" x14ac:dyDescent="0.35">
      <c r="A42" s="24" t="s">
        <v>74</v>
      </c>
      <c r="B42" s="24" t="str">
        <f>'OAM3'!B1</f>
        <v>HDD</v>
      </c>
      <c r="C42" s="24" t="str">
        <f>'OAM3'!C1</f>
        <v>oprendszer</v>
      </c>
      <c r="D42" s="24" t="str">
        <f>'OAM3'!D1</f>
        <v>felbontás</v>
      </c>
      <c r="E42" s="24" t="s">
        <v>75</v>
      </c>
      <c r="F42" s="24" t="s">
        <v>76</v>
      </c>
      <c r="G42" s="24" t="s">
        <v>77</v>
      </c>
      <c r="H42" s="24" t="s">
        <v>78</v>
      </c>
      <c r="I42" s="20"/>
      <c r="J42" s="20"/>
      <c r="K42" s="20"/>
      <c r="L42" s="20"/>
    </row>
    <row r="43" spans="1:12" ht="60" x14ac:dyDescent="0.35">
      <c r="A43" s="24" t="str">
        <f>'OAM3'!A2</f>
        <v>Dell Inspiron 7566 INSP7566-8 laptop</v>
      </c>
      <c r="B43" s="25">
        <v>235312</v>
      </c>
      <c r="C43" s="25">
        <v>237916.5</v>
      </c>
      <c r="D43" s="25">
        <v>0</v>
      </c>
      <c r="E43" s="25">
        <v>473228.5</v>
      </c>
      <c r="F43" s="25">
        <v>444800</v>
      </c>
      <c r="G43" s="25">
        <v>-28428.5</v>
      </c>
      <c r="H43" s="25">
        <v>-6.39</v>
      </c>
      <c r="I43" s="20"/>
      <c r="J43" s="20"/>
      <c r="K43" s="20"/>
      <c r="L43" s="20"/>
    </row>
    <row r="44" spans="1:12" ht="40" x14ac:dyDescent="0.35">
      <c r="A44" s="24" t="str">
        <f>'OAM3'!A3</f>
        <v>HP Pavilion 15-bc005nh</v>
      </c>
      <c r="B44" s="25">
        <v>235312</v>
      </c>
      <c r="C44" s="25">
        <v>250538.6</v>
      </c>
      <c r="D44" s="25">
        <v>0</v>
      </c>
      <c r="E44" s="25">
        <v>485850.6</v>
      </c>
      <c r="F44" s="25">
        <v>475000</v>
      </c>
      <c r="G44" s="25">
        <v>-10850.6</v>
      </c>
      <c r="H44" s="25">
        <v>-2.2799999999999998</v>
      </c>
      <c r="I44" s="20"/>
      <c r="J44" s="20"/>
      <c r="K44" s="20"/>
      <c r="L44" s="20"/>
    </row>
    <row r="45" spans="1:12" ht="30" x14ac:dyDescent="0.35">
      <c r="A45" s="24" t="str">
        <f>'OAM3'!A4</f>
        <v>Lenovo IdeaPad 700-15 </v>
      </c>
      <c r="B45" s="25">
        <v>235312</v>
      </c>
      <c r="C45" s="25">
        <v>250538.6</v>
      </c>
      <c r="D45" s="25">
        <v>0</v>
      </c>
      <c r="E45" s="25">
        <v>485850.6</v>
      </c>
      <c r="F45" s="25">
        <v>470000</v>
      </c>
      <c r="G45" s="25">
        <v>-15850.6</v>
      </c>
      <c r="H45" s="25">
        <v>-3.37</v>
      </c>
      <c r="I45" s="20"/>
      <c r="J45" s="20"/>
      <c r="K45" s="20"/>
      <c r="L45" s="20"/>
    </row>
    <row r="46" spans="1:12" ht="90" x14ac:dyDescent="0.35">
      <c r="A46" s="24" t="str">
        <f>'OAM3'!A5</f>
        <v>ASUS ZenBook Pro UX501VW FI156T UX501VW-FI156T laptop</v>
      </c>
      <c r="B46" s="25">
        <v>222790.1</v>
      </c>
      <c r="C46" s="25">
        <v>237916.5</v>
      </c>
      <c r="D46" s="25">
        <v>0</v>
      </c>
      <c r="E46" s="25">
        <v>460706.6</v>
      </c>
      <c r="F46" s="25">
        <v>475000</v>
      </c>
      <c r="G46" s="25">
        <v>14293.4</v>
      </c>
      <c r="H46" s="25">
        <v>3.01</v>
      </c>
      <c r="I46" s="20"/>
      <c r="J46" s="20"/>
      <c r="K46" s="20"/>
      <c r="L46" s="20"/>
    </row>
    <row r="47" spans="1:12" ht="70" x14ac:dyDescent="0.35">
      <c r="A47" s="24" t="str">
        <f>'OAM3'!A6</f>
        <v>ASUS ZENBOOK PRO UX501 (UX501VW-FI156T)</v>
      </c>
      <c r="B47" s="25">
        <v>222790.1</v>
      </c>
      <c r="C47" s="25">
        <v>237916.5</v>
      </c>
      <c r="D47" s="25">
        <v>0</v>
      </c>
      <c r="E47" s="25">
        <v>460706.6</v>
      </c>
      <c r="F47" s="25">
        <v>470000</v>
      </c>
      <c r="G47" s="25">
        <v>9293.4</v>
      </c>
      <c r="H47" s="25">
        <v>1.98</v>
      </c>
      <c r="I47" s="20"/>
      <c r="J47" s="20"/>
      <c r="K47" s="20"/>
      <c r="L47" s="20"/>
    </row>
    <row r="48" spans="1:12" ht="60" x14ac:dyDescent="0.35">
      <c r="A48" s="24" t="str">
        <f>'OAM3'!A7</f>
        <v>Asus GL502VM-FY015T Black W10 Laptop</v>
      </c>
      <c r="B48" s="25">
        <v>235312</v>
      </c>
      <c r="C48" s="25">
        <v>237916.5</v>
      </c>
      <c r="D48" s="25">
        <v>0</v>
      </c>
      <c r="E48" s="25">
        <v>473228.5</v>
      </c>
      <c r="F48" s="25">
        <v>500000</v>
      </c>
      <c r="G48" s="25">
        <v>26771.5</v>
      </c>
      <c r="H48" s="25">
        <v>5.35</v>
      </c>
      <c r="I48" s="20"/>
      <c r="J48" s="20"/>
      <c r="K48" s="20"/>
      <c r="L48" s="20"/>
    </row>
    <row r="49" spans="1:12" ht="50" x14ac:dyDescent="0.35">
      <c r="A49" s="24" t="str">
        <f>'OAM3'!A8</f>
        <v>ASUS 15,6'' FHD LED GL502VM-FY022T</v>
      </c>
      <c r="B49" s="25">
        <v>235312</v>
      </c>
      <c r="C49" s="25">
        <v>237916.5</v>
      </c>
      <c r="D49" s="25">
        <v>0</v>
      </c>
      <c r="E49" s="25">
        <v>473228.5</v>
      </c>
      <c r="F49" s="25">
        <v>478000</v>
      </c>
      <c r="G49" s="25">
        <v>4771.5</v>
      </c>
      <c r="H49" s="25">
        <v>1</v>
      </c>
      <c r="I49" s="20"/>
      <c r="J49" s="20"/>
      <c r="K49" s="20"/>
      <c r="L49" s="20"/>
    </row>
    <row r="50" spans="1:12" x14ac:dyDescent="0.3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" x14ac:dyDescent="0.35">
      <c r="A51" s="26" t="s">
        <v>79</v>
      </c>
      <c r="B51" s="25">
        <v>485850.6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20" x14ac:dyDescent="0.35">
      <c r="A52" s="26" t="s">
        <v>80</v>
      </c>
      <c r="B52" s="25">
        <v>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20" x14ac:dyDescent="0.35">
      <c r="A53" s="26" t="s">
        <v>81</v>
      </c>
      <c r="B53" s="25">
        <v>3312799.9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20" x14ac:dyDescent="0.35">
      <c r="A54" s="26" t="s">
        <v>82</v>
      </c>
      <c r="B54" s="25">
        <v>3312800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30" x14ac:dyDescent="0.35">
      <c r="A55" s="26" t="s">
        <v>83</v>
      </c>
      <c r="B55" s="25">
        <v>-0.1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30" x14ac:dyDescent="0.35">
      <c r="A56" s="26" t="s">
        <v>84</v>
      </c>
      <c r="B56" s="25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30" x14ac:dyDescent="0.35">
      <c r="A57" s="26" t="s">
        <v>85</v>
      </c>
      <c r="B57" s="25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30" x14ac:dyDescent="0.35">
      <c r="A58" s="26" t="s">
        <v>86</v>
      </c>
      <c r="B58" s="25">
        <v>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35">
      <c r="A60" s="27" t="s">
        <v>87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x14ac:dyDescent="0.35">
      <c r="A62" s="28" t="s">
        <v>92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35">
      <c r="A63" s="28" t="s">
        <v>124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conditionalFormatting sqref="M3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60" r:id="rId1" display="http://miau.gau.hu/myx-free/coco/test/445086220170724193310.htm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info</vt:lpstr>
      <vt:lpstr>nyers</vt:lpstr>
      <vt:lpstr>tisztitott</vt:lpstr>
      <vt:lpstr>OAM1</vt:lpstr>
      <vt:lpstr>modell1</vt:lpstr>
      <vt:lpstr>OAM2</vt:lpstr>
      <vt:lpstr>modell2</vt:lpstr>
      <vt:lpstr>OAM3</vt:lpstr>
      <vt:lpstr>modell3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Marcell</dc:creator>
  <cp:lastModifiedBy>Pitlik László4</cp:lastModifiedBy>
  <dcterms:created xsi:type="dcterms:W3CDTF">2017-07-22T09:39:48Z</dcterms:created>
  <dcterms:modified xsi:type="dcterms:W3CDTF">2017-07-28T15:03:52Z</dcterms:modified>
</cp:coreProperties>
</file>