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90" windowHeight="4290" activeTab="0"/>
  </bookViews>
  <sheets>
    <sheet name="1979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<sst xmlns="http://schemas.openxmlformats.org/spreadsheetml/2006/main" count="258" uniqueCount="99">
  <si>
    <t>Magyarország</t>
  </si>
  <si>
    <t>Baranya</t>
  </si>
  <si>
    <t>Fejér</t>
  </si>
  <si>
    <t>Győr-Sopron</t>
  </si>
  <si>
    <t>Komárom</t>
  </si>
  <si>
    <t>Somogy</t>
  </si>
  <si>
    <t>Tolna</t>
  </si>
  <si>
    <t>Vas</t>
  </si>
  <si>
    <t>Veszprém</t>
  </si>
  <si>
    <t>Zala</t>
  </si>
  <si>
    <t>Bács-Kiskun</t>
  </si>
  <si>
    <t>Békés</t>
  </si>
  <si>
    <t>Csongrád</t>
  </si>
  <si>
    <t>Hajdu-Bihar</t>
  </si>
  <si>
    <t>Pest</t>
  </si>
  <si>
    <t>Budapest</t>
  </si>
  <si>
    <t>Szabolcs-Szatmár</t>
  </si>
  <si>
    <t>Szolnok</t>
  </si>
  <si>
    <t>Borsod-Abaúj-Zemplén</t>
  </si>
  <si>
    <t>Heves</t>
  </si>
  <si>
    <t>Nógrád</t>
  </si>
  <si>
    <t>búza</t>
  </si>
  <si>
    <t>rozs</t>
  </si>
  <si>
    <t>árpa együtt</t>
  </si>
  <si>
    <t>kukorica</t>
  </si>
  <si>
    <t>cukorrépa</t>
  </si>
  <si>
    <t xml:space="preserve">dohány </t>
  </si>
  <si>
    <t>napraforgó</t>
  </si>
  <si>
    <t xml:space="preserve">borsó </t>
  </si>
  <si>
    <t>bab</t>
  </si>
  <si>
    <t>lucerna</t>
  </si>
  <si>
    <t>vöröshere</t>
  </si>
  <si>
    <t>füveshere</t>
  </si>
  <si>
    <t>őszi takarmánykeverék</t>
  </si>
  <si>
    <t>silókukorica</t>
  </si>
  <si>
    <t>csalamádé</t>
  </si>
  <si>
    <t>burgonya</t>
  </si>
  <si>
    <t>fejeskáposzta</t>
  </si>
  <si>
    <t>vöröshagyma</t>
  </si>
  <si>
    <t>zöldborsó</t>
  </si>
  <si>
    <t>paradicsom</t>
  </si>
  <si>
    <t>zöldpaprika</t>
  </si>
  <si>
    <t>uborka</t>
  </si>
  <si>
    <t>összesen</t>
  </si>
  <si>
    <t>alma</t>
  </si>
  <si>
    <t>körte</t>
  </si>
  <si>
    <t>cseresznye</t>
  </si>
  <si>
    <t>meggy</t>
  </si>
  <si>
    <t>szilva és ringlószilva</t>
  </si>
  <si>
    <t>kajszi</t>
  </si>
  <si>
    <t>őszibarack</t>
  </si>
  <si>
    <t>málna</t>
  </si>
  <si>
    <t>szőlő</t>
  </si>
  <si>
    <t>szántó</t>
  </si>
  <si>
    <t>kert</t>
  </si>
  <si>
    <t>gyümölcsös</t>
  </si>
  <si>
    <t>rét</t>
  </si>
  <si>
    <t>legelő</t>
  </si>
  <si>
    <t>mezőgazdasági terület</t>
  </si>
  <si>
    <t>erdő</t>
  </si>
  <si>
    <t>nádas</t>
  </si>
  <si>
    <t>halastó</t>
  </si>
  <si>
    <t>termőterület</t>
  </si>
  <si>
    <t>művelés alól kivett terület</t>
  </si>
  <si>
    <t>összes földterület</t>
  </si>
  <si>
    <r>
      <t xml:space="preserve">Az ország földterülete művelési ágak szerint       </t>
    </r>
    <r>
      <rPr>
        <sz val="12"/>
        <rFont val="MS Sans Serif"/>
        <family val="2"/>
      </rPr>
      <t>(1000 hektár)</t>
    </r>
  </si>
  <si>
    <r>
      <t>árugyümölcsösök termésátlaga (kg/hektár</t>
    </r>
    <r>
      <rPr>
        <sz val="10"/>
        <rFont val="MS Sans Serif"/>
        <family val="0"/>
      </rPr>
      <t>)</t>
    </r>
  </si>
  <si>
    <t>Öntözött terület (1000 hektár)</t>
  </si>
  <si>
    <t>rét, legelő</t>
  </si>
  <si>
    <t>egyéb terület</t>
  </si>
  <si>
    <t>Műtrágyaellátás hatóanyagban</t>
  </si>
  <si>
    <t>1ha mezőgazdasági területre jutó (kg)</t>
  </si>
  <si>
    <t>az összes (1000t)</t>
  </si>
  <si>
    <t>talajjavítás összesen (1000ha)</t>
  </si>
  <si>
    <t>állami szektor</t>
  </si>
  <si>
    <t>szövetkezeti szektor</t>
  </si>
  <si>
    <t>ebből állami gazd., kombinátok</t>
  </si>
  <si>
    <t>ebből a mezőgazdasági tsz.-ek gazdaságai</t>
  </si>
  <si>
    <t>kisegítő és egyéb gazdaságok</t>
  </si>
  <si>
    <r>
      <t xml:space="preserve">Az ország földterülete társadalmi szektorok szerint </t>
    </r>
    <r>
      <rPr>
        <b/>
        <sz val="10"/>
        <rFont val="MS Sans Serif"/>
        <family val="2"/>
      </rPr>
      <t>(1000ha)</t>
    </r>
  </si>
  <si>
    <t>Gyümölcstermés gyümölcsfajok szerint (1000 tonna)</t>
  </si>
  <si>
    <r>
      <t xml:space="preserve">Magyarország vetésterülete 1979-ben </t>
    </r>
    <r>
      <rPr>
        <sz val="10"/>
        <rFont val="MS Sans Serif"/>
        <family val="2"/>
      </rPr>
      <t>(1000 hektár)</t>
    </r>
  </si>
  <si>
    <t>Az országos és az összesített adatok különbsége</t>
  </si>
  <si>
    <t>A mezőgazdasági termelőszövetkezetek közös földterülete művelési ágak szerint</t>
  </si>
  <si>
    <t>Magyarország területe</t>
  </si>
  <si>
    <t>hivatalos</t>
  </si>
  <si>
    <t>összesített szektorok szerint</t>
  </si>
  <si>
    <t>összesített művelési ágak szerint</t>
  </si>
  <si>
    <t>Magyarország vetésterülete</t>
  </si>
  <si>
    <t>összesített országos adatok</t>
  </si>
  <si>
    <t>összesített megyei adatok</t>
  </si>
  <si>
    <t>Mezőgazdasági tsz.-ek földterülete</t>
  </si>
  <si>
    <t>szektorok összesítése megyénként</t>
  </si>
  <si>
    <t>művelési ág szerint összesítve</t>
  </si>
  <si>
    <t>Öszesített adatok</t>
  </si>
  <si>
    <t>Magyarország mezőgazdasági területe</t>
  </si>
  <si>
    <t>összesítve növényenként</t>
  </si>
  <si>
    <t>összesítve művelési áganként</t>
  </si>
  <si>
    <t>Különbségek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</si>
</sst>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4">
    <font>
      <sz val="10"/>
      <name val="MS Sans Serif"/>
      <family val="0"/>
    </font>
    <font>
      <b/>
      <sz val="12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>
        <color indexed="8"/>
      </left>
      <right style="thick"/>
      <top style="medium"/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/>
      <right style="thick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33" xfId="0" applyBorder="1" applyAlignment="1">
      <alignment wrapText="1"/>
    </xf>
    <xf numFmtId="0" fontId="2" fillId="0" borderId="32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 shrinkToFit="1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 wrapText="1" shrinkToFit="1"/>
    </xf>
    <xf numFmtId="0" fontId="0" fillId="0" borderId="48" xfId="0" applyBorder="1" applyAlignment="1">
      <alignment/>
    </xf>
    <xf numFmtId="0" fontId="0" fillId="0" borderId="12" xfId="0" applyBorder="1" applyAlignment="1">
      <alignment horizontal="center" vertical="center"/>
    </xf>
    <xf numFmtId="0" fontId="3" fillId="0" borderId="49" xfId="0" applyFont="1" applyBorder="1" applyAlignment="1">
      <alignment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/>
    </xf>
    <xf numFmtId="0" fontId="0" fillId="2" borderId="25" xfId="0" applyFill="1" applyBorder="1" applyAlignment="1">
      <alignment/>
    </xf>
    <xf numFmtId="0" fontId="0" fillId="2" borderId="0" xfId="0" applyFill="1" applyAlignment="1">
      <alignment/>
    </xf>
    <xf numFmtId="0" fontId="0" fillId="2" borderId="1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112</xdr:row>
      <xdr:rowOff>0</xdr:rowOff>
    </xdr:from>
    <xdr:to>
      <xdr:col>8</xdr:col>
      <xdr:colOff>600075</xdr:colOff>
      <xdr:row>117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25774650"/>
          <a:ext cx="59626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Források:
Mezőgazdasági Statisztikai Zsebkönyv, Bp., 1980
Kiadó: Statisztikai Kiadó Vállalat
Területi Statisztikai Évkönyv, Bp., 1980
Kiadó: KSH</a:t>
          </a:r>
        </a:p>
      </xdr:txBody>
    </xdr:sp>
    <xdr:clientData/>
  </xdr:twoCellAnchor>
  <xdr:oneCellAnchor>
    <xdr:from>
      <xdr:col>0</xdr:col>
      <xdr:colOff>85725</xdr:colOff>
      <xdr:row>104</xdr:row>
      <xdr:rowOff>9525</xdr:rowOff>
    </xdr:from>
    <xdr:ext cx="6534150" cy="904875"/>
    <xdr:sp>
      <xdr:nvSpPr>
        <xdr:cNvPr id="2" name="TextBox 4"/>
        <xdr:cNvSpPr txBox="1">
          <a:spLocks noChangeArrowheads="1"/>
        </xdr:cNvSpPr>
      </xdr:nvSpPr>
      <xdr:spPr>
        <a:xfrm>
          <a:off x="85725" y="24488775"/>
          <a:ext cx="6534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Észrevétel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:
Bár mind az országos, mind a megyei adatokat ugyanazon forrásokból merítettem, mégsincs egyezőség az általam számított, illetve az országos értékek között (csak egyetlen esetben), mint a Z14-AA46-es tartományban lévő táblázat is mutatja. Ezenkívül nem találtam még több forrás segítségével sem annyi növényre vonatkozó adatot, hogy az ország mezőgazdasági termelésbe vont területét teljesen lefedje.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5"/>
  <sheetViews>
    <sheetView tabSelected="1" workbookViewId="0" topLeftCell="O29">
      <selection activeCell="W36" sqref="W36"/>
    </sheetView>
  </sheetViews>
  <sheetFormatPr defaultColWidth="9.140625" defaultRowHeight="12.75"/>
  <cols>
    <col min="1" max="1" width="14.140625" style="1" customWidth="1"/>
    <col min="2" max="2" width="12.28125" style="0" customWidth="1"/>
    <col min="22" max="22" width="10.00390625" style="0" customWidth="1"/>
    <col min="26" max="26" width="13.00390625" style="0" customWidth="1"/>
    <col min="49" max="49" width="18.7109375" style="0" customWidth="1"/>
  </cols>
  <sheetData>
    <row r="1" spans="3:10" ht="17.25" thickBot="1" thickTop="1">
      <c r="C1" s="121" t="s">
        <v>81</v>
      </c>
      <c r="D1" s="122"/>
      <c r="E1" s="122"/>
      <c r="F1" s="122"/>
      <c r="G1" s="122"/>
      <c r="H1" s="122"/>
      <c r="I1" s="122"/>
      <c r="J1" s="123"/>
    </row>
    <row r="2" spans="2:23" ht="14.25" customHeight="1" thickBot="1" thickTop="1"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10" t="s">
        <v>43</v>
      </c>
    </row>
    <row r="3" spans="1:24" ht="14.25" thickBot="1" thickTop="1">
      <c r="A3" s="40" t="s">
        <v>21</v>
      </c>
      <c r="B3" s="66">
        <v>1135</v>
      </c>
      <c r="C3" s="31">
        <v>58.448</v>
      </c>
      <c r="D3" s="31">
        <v>70.937</v>
      </c>
      <c r="E3" s="31">
        <v>60.837</v>
      </c>
      <c r="F3" s="31">
        <v>23.16</v>
      </c>
      <c r="G3" s="31">
        <v>64.47</v>
      </c>
      <c r="H3" s="31">
        <v>49.323</v>
      </c>
      <c r="I3" s="31">
        <v>44.816</v>
      </c>
      <c r="J3" s="31">
        <v>40.447</v>
      </c>
      <c r="K3" s="31">
        <v>34.19</v>
      </c>
      <c r="L3" s="31">
        <v>80.86</v>
      </c>
      <c r="M3" s="31">
        <v>109.82</v>
      </c>
      <c r="N3" s="31">
        <v>68.839</v>
      </c>
      <c r="O3" s="31">
        <v>70.938</v>
      </c>
      <c r="P3" s="31">
        <v>60.387</v>
      </c>
      <c r="Q3" s="31">
        <v>3.732</v>
      </c>
      <c r="R3" s="31">
        <v>55.85</v>
      </c>
      <c r="S3" s="31">
        <v>109.871</v>
      </c>
      <c r="T3" s="31">
        <v>59.906</v>
      </c>
      <c r="U3" s="31">
        <v>44.167</v>
      </c>
      <c r="V3" s="31">
        <v>24.352</v>
      </c>
      <c r="W3" s="50">
        <f aca="true" t="shared" si="0" ref="W3:W25">SUM(C3:V3)</f>
        <v>1135.35</v>
      </c>
      <c r="X3">
        <f>B3-W3</f>
        <v>-0.34999999999990905</v>
      </c>
    </row>
    <row r="4" spans="1:24" ht="13.5" thickBot="1">
      <c r="A4" s="41" t="s">
        <v>22</v>
      </c>
      <c r="B4" s="26">
        <v>69</v>
      </c>
      <c r="C4" s="27">
        <v>0</v>
      </c>
      <c r="D4" s="27">
        <v>0.584</v>
      </c>
      <c r="E4" s="27">
        <v>0.016</v>
      </c>
      <c r="F4" s="27">
        <v>0.122</v>
      </c>
      <c r="G4" s="27">
        <v>2.083</v>
      </c>
      <c r="H4" s="27">
        <v>0.668</v>
      </c>
      <c r="I4" s="27">
        <v>0.33</v>
      </c>
      <c r="J4" s="27">
        <v>3.164</v>
      </c>
      <c r="K4" s="27">
        <v>0.545</v>
      </c>
      <c r="L4" s="27">
        <v>15.171</v>
      </c>
      <c r="M4" s="27">
        <v>0</v>
      </c>
      <c r="N4" s="27">
        <v>2.605</v>
      </c>
      <c r="O4" s="27">
        <v>9.415</v>
      </c>
      <c r="P4" s="27">
        <v>6.627</v>
      </c>
      <c r="Q4" s="27">
        <v>0.953</v>
      </c>
      <c r="R4" s="27">
        <v>23.981</v>
      </c>
      <c r="S4" s="27">
        <v>0.439</v>
      </c>
      <c r="T4" s="27">
        <v>0.894</v>
      </c>
      <c r="U4" s="27">
        <v>0.219</v>
      </c>
      <c r="V4" s="27">
        <v>1.165</v>
      </c>
      <c r="W4" s="51">
        <f t="shared" si="0"/>
        <v>68.98100000000001</v>
      </c>
      <c r="X4">
        <f aca="true" t="shared" si="1" ref="X4:X34">B4-W4</f>
        <v>0.018999999999991246</v>
      </c>
    </row>
    <row r="5" spans="1:24" ht="13.5" thickBot="1">
      <c r="A5" s="41" t="s">
        <v>23</v>
      </c>
      <c r="B5" s="26">
        <v>262</v>
      </c>
      <c r="C5" s="27">
        <v>5.974</v>
      </c>
      <c r="D5" s="27">
        <v>9.065</v>
      </c>
      <c r="E5" s="27">
        <v>29.069</v>
      </c>
      <c r="F5" s="27">
        <v>6.01</v>
      </c>
      <c r="G5" s="27">
        <v>11.331</v>
      </c>
      <c r="H5" s="27">
        <v>6.061</v>
      </c>
      <c r="I5" s="27">
        <v>19.623</v>
      </c>
      <c r="J5" s="27">
        <v>12.673</v>
      </c>
      <c r="K5" s="27">
        <v>7.324</v>
      </c>
      <c r="L5" s="27">
        <v>13.572</v>
      </c>
      <c r="M5" s="27">
        <v>8.461</v>
      </c>
      <c r="N5" s="27">
        <v>8.776</v>
      </c>
      <c r="O5" s="27">
        <v>10.759</v>
      </c>
      <c r="P5" s="27">
        <v>12.38</v>
      </c>
      <c r="Q5" s="27">
        <v>1.826</v>
      </c>
      <c r="R5" s="27">
        <v>12.126</v>
      </c>
      <c r="S5" s="27">
        <v>17.729</v>
      </c>
      <c r="T5" s="27">
        <v>39.248</v>
      </c>
      <c r="U5" s="27">
        <v>18.173</v>
      </c>
      <c r="V5" s="27">
        <v>12.095</v>
      </c>
      <c r="W5" s="51">
        <f t="shared" si="0"/>
        <v>262.27500000000003</v>
      </c>
      <c r="X5">
        <f t="shared" si="1"/>
        <v>-0.2750000000000341</v>
      </c>
    </row>
    <row r="6" spans="1:24" ht="13.5" thickBot="1">
      <c r="A6" s="41" t="s">
        <v>24</v>
      </c>
      <c r="B6" s="26">
        <v>1352</v>
      </c>
      <c r="C6" s="27">
        <v>86.457</v>
      </c>
      <c r="D6" s="27">
        <v>99.894</v>
      </c>
      <c r="E6" s="27">
        <v>54.234</v>
      </c>
      <c r="F6" s="27">
        <v>45.005</v>
      </c>
      <c r="G6" s="27">
        <v>100.117</v>
      </c>
      <c r="H6" s="27">
        <v>89.97</v>
      </c>
      <c r="I6" s="27">
        <v>32.483</v>
      </c>
      <c r="J6" s="27">
        <v>34.318</v>
      </c>
      <c r="K6" s="27">
        <v>34.385</v>
      </c>
      <c r="L6" s="27">
        <v>137.933</v>
      </c>
      <c r="M6" s="27">
        <v>114.586</v>
      </c>
      <c r="N6" s="27">
        <v>81.599</v>
      </c>
      <c r="O6" s="27">
        <v>105.504</v>
      </c>
      <c r="P6" s="27">
        <v>79.491</v>
      </c>
      <c r="Q6" s="27">
        <v>3.192</v>
      </c>
      <c r="R6" s="27">
        <v>89.64</v>
      </c>
      <c r="S6" s="27">
        <v>69.087</v>
      </c>
      <c r="T6" s="27">
        <v>53.614</v>
      </c>
      <c r="U6" s="27">
        <v>30.002</v>
      </c>
      <c r="V6" s="27">
        <v>10.582</v>
      </c>
      <c r="W6" s="51">
        <f t="shared" si="0"/>
        <v>1352.0930000000003</v>
      </c>
      <c r="X6">
        <f t="shared" si="1"/>
        <v>-0.09300000000030195</v>
      </c>
    </row>
    <row r="7" spans="1:24" ht="13.5" thickBot="1">
      <c r="A7" s="41" t="s">
        <v>28</v>
      </c>
      <c r="B7" s="26">
        <v>58</v>
      </c>
      <c r="C7" s="27">
        <v>5.825</v>
      </c>
      <c r="D7" s="27">
        <v>4.542</v>
      </c>
      <c r="E7" s="27">
        <v>5.073</v>
      </c>
      <c r="F7" s="27">
        <v>1.106</v>
      </c>
      <c r="G7" s="27">
        <v>3.596</v>
      </c>
      <c r="H7" s="27">
        <v>4.819</v>
      </c>
      <c r="I7" s="27">
        <v>0</v>
      </c>
      <c r="J7" s="27">
        <v>0.926</v>
      </c>
      <c r="K7" s="27">
        <v>0.174</v>
      </c>
      <c r="L7" s="27">
        <v>1.16</v>
      </c>
      <c r="M7" s="27">
        <v>4.324</v>
      </c>
      <c r="N7" s="27">
        <v>1.332</v>
      </c>
      <c r="O7" s="27">
        <v>5.672</v>
      </c>
      <c r="P7" s="27">
        <v>3.946</v>
      </c>
      <c r="Q7" s="27">
        <v>0.269</v>
      </c>
      <c r="R7" s="27">
        <v>1.877</v>
      </c>
      <c r="S7" s="27">
        <v>4.257</v>
      </c>
      <c r="T7" s="27">
        <v>3.128</v>
      </c>
      <c r="U7" s="27">
        <v>3.561</v>
      </c>
      <c r="V7" s="27">
        <v>2.026</v>
      </c>
      <c r="W7" s="51">
        <f t="shared" si="0"/>
        <v>57.613</v>
      </c>
      <c r="X7">
        <f t="shared" si="1"/>
        <v>0.38700000000000045</v>
      </c>
    </row>
    <row r="8" spans="1:24" ht="20.25" customHeight="1" thickBot="1">
      <c r="A8" s="41" t="s">
        <v>29</v>
      </c>
      <c r="B8" s="26">
        <v>3</v>
      </c>
      <c r="C8" s="27">
        <v>0.477</v>
      </c>
      <c r="D8" s="27">
        <v>0.02</v>
      </c>
      <c r="E8" s="27">
        <v>0.164</v>
      </c>
      <c r="F8" s="27">
        <v>0.028</v>
      </c>
      <c r="G8" s="27">
        <v>0.092</v>
      </c>
      <c r="H8" s="27">
        <v>0.109</v>
      </c>
      <c r="I8" s="27">
        <v>0</v>
      </c>
      <c r="J8" s="27">
        <v>0</v>
      </c>
      <c r="K8" s="27">
        <v>0.018</v>
      </c>
      <c r="L8" s="27">
        <v>0.074</v>
      </c>
      <c r="M8" s="27">
        <v>0.87</v>
      </c>
      <c r="N8" s="27">
        <v>0.051</v>
      </c>
      <c r="O8" s="27">
        <v>0.249</v>
      </c>
      <c r="P8" s="27">
        <v>0.002</v>
      </c>
      <c r="Q8" s="27">
        <v>0.039</v>
      </c>
      <c r="R8" s="27">
        <v>0.196</v>
      </c>
      <c r="S8" s="27">
        <v>0.665</v>
      </c>
      <c r="T8" s="27">
        <v>0.355</v>
      </c>
      <c r="U8" s="27">
        <v>0.012</v>
      </c>
      <c r="V8" s="27">
        <v>0.009</v>
      </c>
      <c r="W8" s="51">
        <f t="shared" si="0"/>
        <v>3.4299999999999997</v>
      </c>
      <c r="X8">
        <f t="shared" si="1"/>
        <v>-0.4299999999999997</v>
      </c>
    </row>
    <row r="9" spans="1:24" ht="13.5" thickBot="1">
      <c r="A9" s="41" t="s">
        <v>25</v>
      </c>
      <c r="B9" s="26">
        <v>112</v>
      </c>
      <c r="C9" s="27">
        <v>5.447</v>
      </c>
      <c r="D9" s="27">
        <v>6.594</v>
      </c>
      <c r="E9" s="27">
        <v>12.132</v>
      </c>
      <c r="F9" s="27">
        <v>2.201</v>
      </c>
      <c r="G9" s="27">
        <v>4.33</v>
      </c>
      <c r="H9" s="27">
        <v>3.049</v>
      </c>
      <c r="I9" s="27">
        <v>4.519</v>
      </c>
      <c r="J9" s="27">
        <v>0.915</v>
      </c>
      <c r="K9" s="27">
        <v>1.408</v>
      </c>
      <c r="L9" s="27">
        <v>5.758</v>
      </c>
      <c r="M9" s="27">
        <v>14.493</v>
      </c>
      <c r="N9" s="27">
        <v>5.276</v>
      </c>
      <c r="O9" s="27">
        <v>15.107</v>
      </c>
      <c r="P9" s="27">
        <v>3.712</v>
      </c>
      <c r="Q9" s="27">
        <v>0.019</v>
      </c>
      <c r="R9" s="27">
        <v>4.883</v>
      </c>
      <c r="S9" s="27">
        <v>15.178</v>
      </c>
      <c r="T9" s="27">
        <v>3.647</v>
      </c>
      <c r="U9" s="27">
        <v>2.372</v>
      </c>
      <c r="V9" s="27">
        <v>1.449</v>
      </c>
      <c r="W9" s="51">
        <f t="shared" si="0"/>
        <v>112.489</v>
      </c>
      <c r="X9">
        <f t="shared" si="1"/>
        <v>-0.4890000000000043</v>
      </c>
    </row>
    <row r="10" spans="1:24" ht="13.5" thickBot="1">
      <c r="A10" s="41" t="s">
        <v>26</v>
      </c>
      <c r="B10" s="26">
        <v>16</v>
      </c>
      <c r="C10" s="27">
        <v>0.034</v>
      </c>
      <c r="D10" s="27">
        <v>0.086</v>
      </c>
      <c r="E10" s="27">
        <v>0.132</v>
      </c>
      <c r="F10" s="27">
        <v>0.154</v>
      </c>
      <c r="G10" s="27">
        <v>0.483</v>
      </c>
      <c r="H10" s="27">
        <v>0.396</v>
      </c>
      <c r="I10" s="27">
        <v>0</v>
      </c>
      <c r="J10" s="27">
        <v>0.018</v>
      </c>
      <c r="K10" s="27">
        <v>0</v>
      </c>
      <c r="L10" s="27">
        <v>1.745</v>
      </c>
      <c r="M10" s="27">
        <v>0.07</v>
      </c>
      <c r="N10" s="27">
        <v>0.211</v>
      </c>
      <c r="O10" s="27">
        <v>2.453</v>
      </c>
      <c r="P10" s="27">
        <v>0.273</v>
      </c>
      <c r="Q10" s="27">
        <v>0</v>
      </c>
      <c r="R10" s="27">
        <v>8.026</v>
      </c>
      <c r="S10" s="27">
        <v>0.552</v>
      </c>
      <c r="T10" s="27">
        <v>0.743</v>
      </c>
      <c r="U10" s="27">
        <v>0.631</v>
      </c>
      <c r="V10" s="27">
        <v>0.287</v>
      </c>
      <c r="W10" s="51">
        <f t="shared" si="0"/>
        <v>16.293999999999997</v>
      </c>
      <c r="X10">
        <f t="shared" si="1"/>
        <v>-0.29399999999999693</v>
      </c>
    </row>
    <row r="11" spans="1:24" ht="13.5" thickBot="1">
      <c r="A11" s="41" t="s">
        <v>27</v>
      </c>
      <c r="B11" s="26">
        <v>228</v>
      </c>
      <c r="C11" s="27">
        <v>5.128</v>
      </c>
      <c r="D11" s="27">
        <v>23.1</v>
      </c>
      <c r="E11" s="27">
        <v>5.079</v>
      </c>
      <c r="F11" s="27">
        <v>1.705</v>
      </c>
      <c r="G11" s="27">
        <v>8.102</v>
      </c>
      <c r="H11" s="27">
        <v>14.143</v>
      </c>
      <c r="I11" s="27">
        <v>0.584</v>
      </c>
      <c r="J11" s="27">
        <v>5.039</v>
      </c>
      <c r="K11" s="27">
        <v>0.075</v>
      </c>
      <c r="L11" s="27">
        <v>13.063</v>
      </c>
      <c r="M11" s="27">
        <v>29.29</v>
      </c>
      <c r="N11" s="27">
        <v>5.699</v>
      </c>
      <c r="O11" s="27">
        <v>21.194</v>
      </c>
      <c r="P11" s="27">
        <v>10.654</v>
      </c>
      <c r="Q11" s="27">
        <v>0.097</v>
      </c>
      <c r="R11" s="27">
        <v>16.531</v>
      </c>
      <c r="S11" s="27">
        <v>34.092</v>
      </c>
      <c r="T11" s="27">
        <v>23.621</v>
      </c>
      <c r="U11" s="27">
        <v>9.526</v>
      </c>
      <c r="V11" s="27">
        <v>1.252</v>
      </c>
      <c r="W11" s="51">
        <f t="shared" si="0"/>
        <v>227.97400000000007</v>
      </c>
      <c r="X11">
        <f t="shared" si="1"/>
        <v>0.025999999999925194</v>
      </c>
    </row>
    <row r="12" spans="1:24" ht="13.5" thickBot="1">
      <c r="A12" s="41" t="s">
        <v>30</v>
      </c>
      <c r="B12" s="26">
        <v>385</v>
      </c>
      <c r="C12" s="27">
        <v>18.758</v>
      </c>
      <c r="D12" s="27">
        <v>17.377</v>
      </c>
      <c r="E12" s="27">
        <v>15.208</v>
      </c>
      <c r="F12" s="27">
        <v>12.968</v>
      </c>
      <c r="G12" s="27">
        <v>14.099</v>
      </c>
      <c r="H12" s="27">
        <v>19.955</v>
      </c>
      <c r="I12" s="27">
        <v>11.241</v>
      </c>
      <c r="J12" s="27">
        <v>11.002</v>
      </c>
      <c r="K12" s="27">
        <v>8.538</v>
      </c>
      <c r="L12" s="27">
        <v>30.029</v>
      </c>
      <c r="M12" s="27">
        <v>37.028</v>
      </c>
      <c r="N12" s="27">
        <v>22.804</v>
      </c>
      <c r="O12" s="27">
        <v>30.178</v>
      </c>
      <c r="P12" s="27">
        <v>30.451</v>
      </c>
      <c r="Q12" s="27">
        <v>1.538</v>
      </c>
      <c r="R12" s="27">
        <v>13.468</v>
      </c>
      <c r="S12" s="27">
        <v>44.156</v>
      </c>
      <c r="T12" s="27">
        <v>22.14</v>
      </c>
      <c r="U12" s="27">
        <v>16.404</v>
      </c>
      <c r="V12" s="27">
        <v>7.786</v>
      </c>
      <c r="W12" s="51">
        <f t="shared" si="0"/>
        <v>385.128</v>
      </c>
      <c r="X12">
        <f t="shared" si="1"/>
        <v>-0.1279999999999859</v>
      </c>
    </row>
    <row r="13" spans="1:24" ht="13.5" thickBot="1">
      <c r="A13" s="41" t="s">
        <v>31</v>
      </c>
      <c r="B13" s="26">
        <v>56</v>
      </c>
      <c r="C13" s="27">
        <v>1.902</v>
      </c>
      <c r="D13" s="27">
        <v>0.151</v>
      </c>
      <c r="E13" s="27">
        <v>2.672</v>
      </c>
      <c r="F13" s="27">
        <v>0.593</v>
      </c>
      <c r="G13" s="27">
        <v>4.128</v>
      </c>
      <c r="H13" s="27">
        <v>0.546</v>
      </c>
      <c r="I13" s="27">
        <v>6.049</v>
      </c>
      <c r="J13" s="27">
        <v>2.697</v>
      </c>
      <c r="K13" s="27">
        <v>4.62</v>
      </c>
      <c r="L13" s="27">
        <v>0.098</v>
      </c>
      <c r="M13" s="27">
        <v>3.305</v>
      </c>
      <c r="N13" s="27">
        <v>0.843</v>
      </c>
      <c r="O13" s="27">
        <v>4.363</v>
      </c>
      <c r="P13" s="27">
        <v>0.479</v>
      </c>
      <c r="Q13" s="27">
        <v>0.062</v>
      </c>
      <c r="R13" s="27">
        <v>8.82</v>
      </c>
      <c r="S13" s="27">
        <v>0.832</v>
      </c>
      <c r="T13" s="27">
        <v>9.638</v>
      </c>
      <c r="U13" s="27">
        <v>3.098</v>
      </c>
      <c r="V13" s="27">
        <v>0.986</v>
      </c>
      <c r="W13" s="51">
        <f t="shared" si="0"/>
        <v>55.88199999999999</v>
      </c>
      <c r="X13">
        <f t="shared" si="1"/>
        <v>0.11800000000000921</v>
      </c>
    </row>
    <row r="14" spans="1:30" ht="16.5" customHeight="1" thickBot="1" thickTop="1">
      <c r="A14" s="41" t="s">
        <v>32</v>
      </c>
      <c r="B14" s="26">
        <v>61</v>
      </c>
      <c r="C14" s="27">
        <v>3.081</v>
      </c>
      <c r="D14" s="27">
        <v>1.21</v>
      </c>
      <c r="E14" s="27">
        <v>4.183</v>
      </c>
      <c r="F14" s="27">
        <v>2.286</v>
      </c>
      <c r="G14" s="27">
        <v>2.947</v>
      </c>
      <c r="H14" s="27">
        <v>1.055</v>
      </c>
      <c r="I14" s="27">
        <v>2.401</v>
      </c>
      <c r="J14" s="27">
        <v>6.044</v>
      </c>
      <c r="K14" s="27">
        <v>4.148</v>
      </c>
      <c r="L14" s="27">
        <v>1.81</v>
      </c>
      <c r="M14" s="27">
        <v>1.691</v>
      </c>
      <c r="N14" s="27">
        <v>4.768</v>
      </c>
      <c r="O14" s="27">
        <v>1.539</v>
      </c>
      <c r="P14" s="27">
        <v>1.29</v>
      </c>
      <c r="Q14" s="27">
        <v>0.011</v>
      </c>
      <c r="R14" s="27">
        <v>6.036</v>
      </c>
      <c r="S14" s="27">
        <v>4.652</v>
      </c>
      <c r="T14" s="27">
        <v>6.626</v>
      </c>
      <c r="U14" s="27">
        <v>2.547</v>
      </c>
      <c r="V14" s="27">
        <v>2.454</v>
      </c>
      <c r="W14" s="51">
        <f t="shared" si="0"/>
        <v>60.778999999999996</v>
      </c>
      <c r="X14">
        <f t="shared" si="1"/>
        <v>0.22100000000000364</v>
      </c>
      <c r="Z14" s="126" t="s">
        <v>82</v>
      </c>
      <c r="AA14" s="127"/>
      <c r="AB14" s="71"/>
      <c r="AC14" s="71"/>
      <c r="AD14" s="71"/>
    </row>
    <row r="15" spans="1:27" ht="35.25" customHeight="1" thickBot="1">
      <c r="A15" s="41" t="s">
        <v>33</v>
      </c>
      <c r="B15" s="26">
        <v>20</v>
      </c>
      <c r="C15" s="27">
        <v>1.027</v>
      </c>
      <c r="D15" s="27">
        <v>1.268</v>
      </c>
      <c r="E15" s="27">
        <v>2.259</v>
      </c>
      <c r="F15" s="27">
        <v>0.442</v>
      </c>
      <c r="G15" s="27">
        <v>2.177</v>
      </c>
      <c r="H15" s="27">
        <v>0.555</v>
      </c>
      <c r="I15" s="27">
        <v>0.953</v>
      </c>
      <c r="J15" s="27">
        <v>1.913</v>
      </c>
      <c r="K15" s="27">
        <v>0.946</v>
      </c>
      <c r="L15" s="27">
        <v>1.185</v>
      </c>
      <c r="M15" s="27">
        <v>0.702</v>
      </c>
      <c r="N15" s="27">
        <v>1.103</v>
      </c>
      <c r="O15" s="27">
        <v>0.433</v>
      </c>
      <c r="P15" s="27">
        <v>1.52</v>
      </c>
      <c r="Q15" s="27">
        <v>0.15</v>
      </c>
      <c r="R15" s="27">
        <v>1.719</v>
      </c>
      <c r="S15" s="27">
        <v>1.097</v>
      </c>
      <c r="T15" s="27">
        <v>0.349</v>
      </c>
      <c r="U15" s="27">
        <v>0.115</v>
      </c>
      <c r="V15" s="27">
        <v>0.251</v>
      </c>
      <c r="W15" s="51">
        <f t="shared" si="0"/>
        <v>20.164</v>
      </c>
      <c r="X15">
        <f t="shared" si="1"/>
        <v>-0.16400000000000148</v>
      </c>
      <c r="Z15" s="128"/>
      <c r="AA15" s="129"/>
    </row>
    <row r="16" spans="1:27" ht="14.25" thickBot="1" thickTop="1">
      <c r="A16" s="41" t="s">
        <v>34</v>
      </c>
      <c r="B16" s="26">
        <v>266</v>
      </c>
      <c r="C16" s="27">
        <v>11.399</v>
      </c>
      <c r="D16" s="27">
        <v>12.711</v>
      </c>
      <c r="E16" s="27">
        <v>10.693</v>
      </c>
      <c r="F16" s="27">
        <v>7.38</v>
      </c>
      <c r="G16" s="27">
        <v>13.541</v>
      </c>
      <c r="H16" s="27">
        <v>11.187</v>
      </c>
      <c r="I16" s="27">
        <v>11.046</v>
      </c>
      <c r="J16" s="27">
        <v>13.63</v>
      </c>
      <c r="K16" s="27">
        <v>10.156</v>
      </c>
      <c r="L16" s="27">
        <v>19.151</v>
      </c>
      <c r="M16" s="27">
        <v>19.971</v>
      </c>
      <c r="N16" s="27">
        <v>16.02</v>
      </c>
      <c r="O16" s="27">
        <v>17.617</v>
      </c>
      <c r="P16" s="27">
        <v>21.01</v>
      </c>
      <c r="Q16" s="27">
        <v>0.79</v>
      </c>
      <c r="R16" s="27">
        <v>20.038</v>
      </c>
      <c r="S16" s="27">
        <v>19.457</v>
      </c>
      <c r="T16" s="27">
        <v>14.694</v>
      </c>
      <c r="U16" s="27">
        <v>8.88</v>
      </c>
      <c r="V16" s="27">
        <v>6.201</v>
      </c>
      <c r="W16" s="51">
        <f t="shared" si="0"/>
        <v>265.572</v>
      </c>
      <c r="X16">
        <f t="shared" si="1"/>
        <v>0.42799999999999727</v>
      </c>
      <c r="Z16" s="72" t="s">
        <v>21</v>
      </c>
      <c r="AA16" s="15">
        <f aca="true" t="shared" si="2" ref="AA16:AA46">$B3-$W3</f>
        <v>-0.34999999999990905</v>
      </c>
    </row>
    <row r="17" spans="1:27" ht="13.5" thickBot="1">
      <c r="A17" s="41" t="s">
        <v>35</v>
      </c>
      <c r="B17" s="26">
        <v>45</v>
      </c>
      <c r="C17" s="27">
        <v>3.227</v>
      </c>
      <c r="D17" s="27">
        <v>2.643</v>
      </c>
      <c r="E17" s="27">
        <v>1.666</v>
      </c>
      <c r="F17" s="27">
        <v>0.634</v>
      </c>
      <c r="G17" s="27">
        <v>3.188</v>
      </c>
      <c r="H17" s="27">
        <v>2.392</v>
      </c>
      <c r="I17" s="27">
        <v>3.147</v>
      </c>
      <c r="J17" s="27">
        <v>1.35</v>
      </c>
      <c r="K17" s="27">
        <v>0.932</v>
      </c>
      <c r="L17" s="27">
        <v>3.931</v>
      </c>
      <c r="M17" s="27">
        <v>2.839</v>
      </c>
      <c r="N17" s="27">
        <v>2.971</v>
      </c>
      <c r="O17" s="27">
        <v>2.985</v>
      </c>
      <c r="P17" s="27">
        <v>3.14</v>
      </c>
      <c r="Q17" s="27">
        <v>0.219</v>
      </c>
      <c r="R17" s="27">
        <v>2.785</v>
      </c>
      <c r="S17" s="27">
        <v>3.752</v>
      </c>
      <c r="T17" s="27">
        <v>1.193</v>
      </c>
      <c r="U17" s="27">
        <v>1.378</v>
      </c>
      <c r="V17" s="27">
        <v>0.63</v>
      </c>
      <c r="W17" s="51">
        <f t="shared" si="0"/>
        <v>45.001999999999995</v>
      </c>
      <c r="X17">
        <f t="shared" si="1"/>
        <v>-0.001999999999995339</v>
      </c>
      <c r="Z17" s="73" t="s">
        <v>22</v>
      </c>
      <c r="AA17" s="16">
        <f t="shared" si="2"/>
        <v>0.018999999999991246</v>
      </c>
    </row>
    <row r="18" spans="1:27" ht="13.5" thickBot="1">
      <c r="A18" s="41" t="s">
        <v>36</v>
      </c>
      <c r="B18" s="26">
        <v>76</v>
      </c>
      <c r="C18" s="27">
        <v>2.344</v>
      </c>
      <c r="D18" s="27">
        <v>2.093</v>
      </c>
      <c r="E18" s="27">
        <v>2.39</v>
      </c>
      <c r="F18" s="27">
        <v>1.05</v>
      </c>
      <c r="G18" s="27">
        <v>6.096</v>
      </c>
      <c r="H18" s="27">
        <v>1.796</v>
      </c>
      <c r="I18" s="27">
        <v>2.207</v>
      </c>
      <c r="J18" s="27">
        <v>3.021</v>
      </c>
      <c r="K18" s="27">
        <v>3.965</v>
      </c>
      <c r="L18" s="27">
        <v>6.499</v>
      </c>
      <c r="M18" s="27">
        <v>1.686</v>
      </c>
      <c r="N18" s="27">
        <v>4.391</v>
      </c>
      <c r="O18" s="27">
        <v>4.698</v>
      </c>
      <c r="P18" s="27">
        <v>5.17</v>
      </c>
      <c r="Q18" s="27">
        <v>0.839</v>
      </c>
      <c r="R18" s="27">
        <v>14.642</v>
      </c>
      <c r="S18" s="27">
        <v>1.843</v>
      </c>
      <c r="T18" s="27">
        <v>5.633</v>
      </c>
      <c r="U18" s="27">
        <v>1.725</v>
      </c>
      <c r="V18" s="27">
        <v>3.684</v>
      </c>
      <c r="W18" s="51">
        <f t="shared" si="0"/>
        <v>75.77199999999999</v>
      </c>
      <c r="X18">
        <f t="shared" si="1"/>
        <v>0.22800000000000864</v>
      </c>
      <c r="Z18" s="73" t="s">
        <v>23</v>
      </c>
      <c r="AA18" s="16">
        <f t="shared" si="2"/>
        <v>-0.2750000000000341</v>
      </c>
    </row>
    <row r="19" spans="1:27" ht="26.25" thickBot="1">
      <c r="A19" s="41" t="s">
        <v>37</v>
      </c>
      <c r="B19" s="26">
        <v>5</v>
      </c>
      <c r="C19" s="27">
        <v>0.085</v>
      </c>
      <c r="D19" s="27">
        <v>0.158</v>
      </c>
      <c r="E19" s="27">
        <v>0.206</v>
      </c>
      <c r="F19" s="27">
        <v>0.027</v>
      </c>
      <c r="G19" s="27">
        <v>0.174</v>
      </c>
      <c r="H19" s="27">
        <v>0.055</v>
      </c>
      <c r="I19" s="27">
        <v>0.112</v>
      </c>
      <c r="J19" s="27">
        <v>0.053</v>
      </c>
      <c r="K19" s="27">
        <v>0.119</v>
      </c>
      <c r="L19" s="27">
        <v>0.778</v>
      </c>
      <c r="M19" s="27">
        <v>0.174</v>
      </c>
      <c r="N19" s="27">
        <v>0.253</v>
      </c>
      <c r="O19" s="27">
        <v>0.28</v>
      </c>
      <c r="P19" s="27">
        <v>0.885</v>
      </c>
      <c r="Q19" s="27">
        <v>0.146</v>
      </c>
      <c r="R19" s="27">
        <v>0.646</v>
      </c>
      <c r="S19" s="27">
        <v>0.12</v>
      </c>
      <c r="T19" s="27">
        <v>0.391</v>
      </c>
      <c r="U19" s="27">
        <v>0.114</v>
      </c>
      <c r="V19" s="27">
        <v>0.049</v>
      </c>
      <c r="W19" s="51">
        <f t="shared" si="0"/>
        <v>4.825</v>
      </c>
      <c r="X19">
        <f t="shared" si="1"/>
        <v>0.17499999999999982</v>
      </c>
      <c r="Z19" s="73" t="s">
        <v>24</v>
      </c>
      <c r="AA19" s="16">
        <f t="shared" si="2"/>
        <v>-0.09300000000030195</v>
      </c>
    </row>
    <row r="20" spans="1:27" ht="26.25" thickBot="1">
      <c r="A20" s="41" t="s">
        <v>38</v>
      </c>
      <c r="B20" s="26">
        <v>6</v>
      </c>
      <c r="C20" s="27">
        <v>0.08</v>
      </c>
      <c r="D20" s="27">
        <v>0.176</v>
      </c>
      <c r="E20" s="27">
        <v>0.528</v>
      </c>
      <c r="F20" s="27">
        <v>0.056</v>
      </c>
      <c r="G20" s="27">
        <v>0.051</v>
      </c>
      <c r="H20" s="27">
        <v>0.046</v>
      </c>
      <c r="I20" s="27">
        <v>0.071</v>
      </c>
      <c r="J20" s="27">
        <v>0.022</v>
      </c>
      <c r="K20" s="27">
        <v>0.043</v>
      </c>
      <c r="L20" s="27">
        <v>0.428</v>
      </c>
      <c r="M20" s="27">
        <v>0.793</v>
      </c>
      <c r="N20" s="27">
        <v>2.406</v>
      </c>
      <c r="O20" s="27">
        <v>0.168</v>
      </c>
      <c r="P20" s="27">
        <v>0.238</v>
      </c>
      <c r="Q20" s="27">
        <v>0.289</v>
      </c>
      <c r="R20" s="27">
        <v>0.073</v>
      </c>
      <c r="S20" s="27">
        <v>0.642</v>
      </c>
      <c r="T20" s="27">
        <v>0.126</v>
      </c>
      <c r="U20" s="27">
        <v>0.081</v>
      </c>
      <c r="V20" s="27">
        <v>0.024</v>
      </c>
      <c r="W20" s="51">
        <f t="shared" si="0"/>
        <v>6.341000000000001</v>
      </c>
      <c r="X20">
        <f t="shared" si="1"/>
        <v>-0.3410000000000011</v>
      </c>
      <c r="Z20" s="73" t="s">
        <v>28</v>
      </c>
      <c r="AA20" s="16">
        <f t="shared" si="2"/>
        <v>0.38700000000000045</v>
      </c>
    </row>
    <row r="21" spans="1:27" ht="13.5" thickBot="1">
      <c r="A21" s="41" t="s">
        <v>39</v>
      </c>
      <c r="B21" s="26">
        <v>31</v>
      </c>
      <c r="C21" s="27">
        <v>2.07</v>
      </c>
      <c r="D21" s="27">
        <v>1.622</v>
      </c>
      <c r="E21" s="27">
        <v>1.336</v>
      </c>
      <c r="F21" s="27">
        <v>0.033</v>
      </c>
      <c r="G21" s="27">
        <v>2.486</v>
      </c>
      <c r="H21" s="27">
        <v>1.83</v>
      </c>
      <c r="I21" s="27">
        <v>0.011</v>
      </c>
      <c r="J21" s="27">
        <v>0.047</v>
      </c>
      <c r="K21" s="27">
        <v>0.793</v>
      </c>
      <c r="L21" s="27">
        <v>4.071</v>
      </c>
      <c r="M21" s="27">
        <v>4.547</v>
      </c>
      <c r="N21" s="27">
        <v>0.657</v>
      </c>
      <c r="O21" s="27">
        <v>2.692</v>
      </c>
      <c r="P21" s="27">
        <v>5.591</v>
      </c>
      <c r="Q21" s="27">
        <v>0.026</v>
      </c>
      <c r="R21" s="27">
        <v>0.908</v>
      </c>
      <c r="S21" s="27">
        <v>0.548</v>
      </c>
      <c r="T21" s="27">
        <v>0.775</v>
      </c>
      <c r="U21" s="27">
        <v>0.655</v>
      </c>
      <c r="V21" s="27">
        <v>0.401</v>
      </c>
      <c r="W21" s="51">
        <f t="shared" si="0"/>
        <v>31.099</v>
      </c>
      <c r="X21">
        <f t="shared" si="1"/>
        <v>-0.0990000000000002</v>
      </c>
      <c r="Z21" s="73" t="s">
        <v>29</v>
      </c>
      <c r="AA21" s="16">
        <f t="shared" si="2"/>
        <v>-0.4299999999999997</v>
      </c>
    </row>
    <row r="22" spans="1:27" ht="13.5" thickBot="1">
      <c r="A22" s="41" t="s">
        <v>40</v>
      </c>
      <c r="B22" s="26">
        <v>16</v>
      </c>
      <c r="C22" s="27">
        <v>0.373</v>
      </c>
      <c r="D22" s="27">
        <v>0.431</v>
      </c>
      <c r="E22" s="27">
        <v>0.488</v>
      </c>
      <c r="F22" s="27">
        <v>0.054</v>
      </c>
      <c r="G22" s="27">
        <v>0.459</v>
      </c>
      <c r="H22" s="27">
        <v>0.343</v>
      </c>
      <c r="I22" s="27">
        <v>0.038</v>
      </c>
      <c r="J22" s="27">
        <v>0.042</v>
      </c>
      <c r="K22" s="27">
        <v>0.083</v>
      </c>
      <c r="L22" s="27">
        <v>2.21</v>
      </c>
      <c r="M22" s="27">
        <v>0.769</v>
      </c>
      <c r="N22" s="27">
        <v>1.471</v>
      </c>
      <c r="O22" s="27">
        <v>0.813</v>
      </c>
      <c r="P22" s="27">
        <v>3.302</v>
      </c>
      <c r="Q22" s="27">
        <v>0.231</v>
      </c>
      <c r="R22" s="27">
        <v>1.266</v>
      </c>
      <c r="S22" s="27">
        <v>1.466</v>
      </c>
      <c r="T22" s="27">
        <v>0.26</v>
      </c>
      <c r="U22" s="27">
        <v>2.014</v>
      </c>
      <c r="V22" s="27">
        <v>0.021</v>
      </c>
      <c r="W22" s="51">
        <f t="shared" si="0"/>
        <v>16.134</v>
      </c>
      <c r="X22">
        <f t="shared" si="1"/>
        <v>-0.13400000000000034</v>
      </c>
      <c r="Z22" s="73" t="s">
        <v>25</v>
      </c>
      <c r="AA22" s="16">
        <f t="shared" si="2"/>
        <v>-0.4890000000000043</v>
      </c>
    </row>
    <row r="23" spans="1:27" ht="13.5" thickBot="1">
      <c r="A23" s="41" t="s">
        <v>41</v>
      </c>
      <c r="B23" s="26">
        <v>9</v>
      </c>
      <c r="C23" s="27">
        <v>0.238</v>
      </c>
      <c r="D23" s="27">
        <v>0.234</v>
      </c>
      <c r="E23" s="27">
        <v>0.41</v>
      </c>
      <c r="F23" s="27">
        <v>0.029</v>
      </c>
      <c r="G23" s="27">
        <v>0.291</v>
      </c>
      <c r="H23" s="27">
        <v>0.308</v>
      </c>
      <c r="I23" s="27">
        <v>0.087</v>
      </c>
      <c r="J23" s="27">
        <v>0.066</v>
      </c>
      <c r="K23" s="27">
        <v>0.1</v>
      </c>
      <c r="L23" s="27">
        <v>1.55</v>
      </c>
      <c r="M23" s="27">
        <v>0.64</v>
      </c>
      <c r="N23" s="27">
        <v>1.531</v>
      </c>
      <c r="O23" s="27">
        <v>0.726</v>
      </c>
      <c r="P23" s="27">
        <v>0.973</v>
      </c>
      <c r="Q23" s="27">
        <v>0.052</v>
      </c>
      <c r="R23" s="27">
        <v>0.626</v>
      </c>
      <c r="S23" s="27">
        <v>0.613</v>
      </c>
      <c r="T23" s="27">
        <v>0.133</v>
      </c>
      <c r="U23" s="27">
        <v>0.632</v>
      </c>
      <c r="V23" s="27">
        <v>0.061</v>
      </c>
      <c r="W23" s="51">
        <f t="shared" si="0"/>
        <v>9.299999999999999</v>
      </c>
      <c r="X23">
        <f t="shared" si="1"/>
        <v>-0.29999999999999893</v>
      </c>
      <c r="Z23" s="73" t="s">
        <v>26</v>
      </c>
      <c r="AA23" s="16">
        <f t="shared" si="2"/>
        <v>-0.29399999999999693</v>
      </c>
    </row>
    <row r="24" spans="1:27" ht="13.5" thickBot="1">
      <c r="A24" s="41" t="s">
        <v>42</v>
      </c>
      <c r="B24" s="26">
        <v>5</v>
      </c>
      <c r="C24" s="27">
        <v>0.218</v>
      </c>
      <c r="D24" s="27">
        <v>0.21</v>
      </c>
      <c r="E24" s="27">
        <v>0.336</v>
      </c>
      <c r="F24" s="27">
        <v>0.043</v>
      </c>
      <c r="G24" s="27">
        <v>0.161</v>
      </c>
      <c r="H24" s="27">
        <v>0.154</v>
      </c>
      <c r="I24" s="27">
        <v>0.052</v>
      </c>
      <c r="J24" s="27">
        <v>0.096</v>
      </c>
      <c r="K24" s="27">
        <v>0.052</v>
      </c>
      <c r="L24" s="27">
        <v>0.688</v>
      </c>
      <c r="M24" s="27">
        <v>0.162</v>
      </c>
      <c r="N24" s="27">
        <v>0.151</v>
      </c>
      <c r="O24" s="27">
        <v>0.329</v>
      </c>
      <c r="P24" s="27">
        <v>0.603</v>
      </c>
      <c r="Q24" s="27">
        <v>0.008</v>
      </c>
      <c r="R24" s="27">
        <v>0.663</v>
      </c>
      <c r="S24" s="27">
        <v>0.145</v>
      </c>
      <c r="T24" s="27">
        <v>0.096</v>
      </c>
      <c r="U24" s="27">
        <v>0.22</v>
      </c>
      <c r="V24" s="27">
        <v>0.258</v>
      </c>
      <c r="W24" s="51">
        <f t="shared" si="0"/>
        <v>4.645</v>
      </c>
      <c r="X24">
        <f t="shared" si="1"/>
        <v>0.3550000000000004</v>
      </c>
      <c r="Z24" s="73" t="s">
        <v>27</v>
      </c>
      <c r="AA24" s="16">
        <f t="shared" si="2"/>
        <v>0.025999999999925194</v>
      </c>
    </row>
    <row r="25" spans="1:27" ht="13.5" thickBot="1">
      <c r="A25" s="41" t="s">
        <v>44</v>
      </c>
      <c r="B25" s="67">
        <f>1000*Munka2!B4/Munka2!$Y4</f>
        <v>61.89406099518459</v>
      </c>
      <c r="C25" s="67">
        <f>1000*Munka2!C4/Munka2!$Y4</f>
        <v>0.5436276083467094</v>
      </c>
      <c r="D25" s="67">
        <f>1000*Munka2!D4/Munka2!$Y4</f>
        <v>0.3554414125200642</v>
      </c>
      <c r="E25" s="67">
        <f>1000*Munka2!E4/Munka2!$Y4</f>
        <v>0.812776886035313</v>
      </c>
      <c r="F25" s="67">
        <f>1000*Munka2!F4/Munka2!$Y4</f>
        <v>0.3150561797752809</v>
      </c>
      <c r="G25" s="67">
        <f>1000*Munka2!G4/Munka2!$Y4</f>
        <v>1.2163723916532905</v>
      </c>
      <c r="H25" s="67">
        <f>1000*Munka2!H4/Munka2!$Y4</f>
        <v>0.4713964686998395</v>
      </c>
      <c r="I25" s="67">
        <f>1000*Munka2!I4/Munka2!$Y4</f>
        <v>1.1373354735152488</v>
      </c>
      <c r="J25" s="67">
        <f>1000*Munka2!J4/Munka2!$Y4</f>
        <v>0.6505296950240771</v>
      </c>
      <c r="K25" s="67">
        <f>1000*Munka2!K4/Munka2!$Y4</f>
        <v>2.49008025682183</v>
      </c>
      <c r="L25" s="67">
        <f>1000*Munka2!L4/Munka2!$Y4</f>
        <v>5.694831460674157</v>
      </c>
      <c r="M25" s="67">
        <f>1000*Munka2!M4/Munka2!$Y4</f>
        <v>0.8584269662921349</v>
      </c>
      <c r="N25" s="67">
        <f>1000*Munka2!N4/Munka2!$Y4</f>
        <v>1.9212199036918138</v>
      </c>
      <c r="O25" s="67">
        <f>1000*Munka2!O4/Munka2!$Y4</f>
        <v>3.4242054574638843</v>
      </c>
      <c r="P25" s="67">
        <f>1000*Munka2!P4/Munka2!$Y4</f>
        <v>2.467158908507223</v>
      </c>
      <c r="Q25" s="67">
        <f>1000*Munka2!Q4/Munka2!$Y4</f>
        <v>1.081091492776886</v>
      </c>
      <c r="R25" s="67">
        <f>1000*Munka2!R4/Munka2!$Y4</f>
        <v>31.511139646869985</v>
      </c>
      <c r="S25" s="67">
        <f>1000*Munka2!S4/Munka2!$Y4</f>
        <v>1.2215730337078652</v>
      </c>
      <c r="T25" s="67">
        <f>1000*Munka2!T4/Munka2!$Y4</f>
        <v>3.703948635634029</v>
      </c>
      <c r="U25" s="67">
        <f>1000*Munka2!U4/Munka2!$Y4</f>
        <v>1.4096308186195827</v>
      </c>
      <c r="V25" s="67">
        <f>1000*Munka2!V4/Munka2!$Y4</f>
        <v>0.6053932584269663</v>
      </c>
      <c r="W25" s="69">
        <f t="shared" si="0"/>
        <v>61.891235955056175</v>
      </c>
      <c r="X25">
        <f t="shared" si="1"/>
        <v>0.0028250401284140025</v>
      </c>
      <c r="Z25" s="73" t="s">
        <v>30</v>
      </c>
      <c r="AA25" s="16">
        <f t="shared" si="2"/>
        <v>-0.1279999999999859</v>
      </c>
    </row>
    <row r="26" spans="1:27" ht="13.5" thickBot="1">
      <c r="A26" s="41" t="s">
        <v>45</v>
      </c>
      <c r="B26" s="67">
        <f>1000*Munka2!B5/Munka2!$Y$5</f>
        <v>11.258087706685837</v>
      </c>
      <c r="C26" s="68">
        <f>1000*Munka2!C5/Munka2!$Y5</f>
        <v>0.5263838964773544</v>
      </c>
      <c r="D26" s="68">
        <f>1000*Munka2!D5/Munka2!Y5</f>
        <v>0.5258087706685838</v>
      </c>
      <c r="E26" s="68">
        <f>1000*Munka2!E5/Munka2!$Y5</f>
        <v>0.4477354421279655</v>
      </c>
      <c r="F26" s="68">
        <f>1000*Munka2!F5/Munka2!$Y5</f>
        <v>0.5677929547088426</v>
      </c>
      <c r="G26" s="68">
        <f>1000*Munka2!G5/Munka2!$Y5</f>
        <v>0.582314881380302</v>
      </c>
      <c r="H26" s="68">
        <f>1000*Munka2!H5/Munka2!$Y5</f>
        <v>0.11344356578001438</v>
      </c>
      <c r="I26" s="68">
        <f>1000*Munka2!I5/Munka2!$Y5</f>
        <v>0.32710280373831774</v>
      </c>
      <c r="J26" s="68">
        <f>1000*Munka2!J5/Munka2!$Y5</f>
        <v>0.44759166067577283</v>
      </c>
      <c r="K26" s="68">
        <f>1000*Munka2!K5/Munka2!$Y5</f>
        <v>1.0115025161754134</v>
      </c>
      <c r="L26" s="68">
        <f>1000*Munka2!L5/Munka2!$Y5</f>
        <v>1.2283249460819554</v>
      </c>
      <c r="M26" s="68">
        <f>1000*Munka2!M5/Munka2!$Y5</f>
        <v>0.22358015815959742</v>
      </c>
      <c r="N26" s="68">
        <f>1000*Munka2!N5/Munka2!$Y5</f>
        <v>0.37872034507548524</v>
      </c>
      <c r="O26" s="68">
        <f>1000*Munka2!O5/Munka2!$Y5</f>
        <v>0.4616822429906542</v>
      </c>
      <c r="P26" s="68">
        <f>1000*Munka2!P5/Munka2!$Y5</f>
        <v>0.9380301941049605</v>
      </c>
      <c r="Q26" s="68">
        <f>1000*Munka2!Q5/Munka2!$Y5</f>
        <v>0.5443565780014378</v>
      </c>
      <c r="R26" s="68">
        <f>1000*Munka2!R5/Munka2!$Y5</f>
        <v>0.9794392523364486</v>
      </c>
      <c r="S26" s="68">
        <f>1000*Munka2!S5/Munka2!$Y5</f>
        <v>0.5091301222142344</v>
      </c>
      <c r="T26" s="68">
        <f>1000*Munka2!T5/Munka2!$Y5</f>
        <v>0.8990654205607477</v>
      </c>
      <c r="U26" s="68">
        <f>1000*Munka2!U5/Munka2!$Y5</f>
        <v>0.2731847591660676</v>
      </c>
      <c r="V26" s="68">
        <f>1000*Munka2!V5/Munka2!$Y5</f>
        <v>0.2756290438533429</v>
      </c>
      <c r="W26" s="69">
        <f>1000*Munka2!W5/Munka2!$Y5</f>
        <v>11.260819554277498</v>
      </c>
      <c r="X26">
        <f t="shared" si="1"/>
        <v>-0.0027318475916615625</v>
      </c>
      <c r="Z26" s="73" t="s">
        <v>31</v>
      </c>
      <c r="AA26" s="16">
        <f t="shared" si="2"/>
        <v>0.11800000000000921</v>
      </c>
    </row>
    <row r="27" spans="1:27" ht="13.5" thickBot="1">
      <c r="A27" s="41" t="s">
        <v>46</v>
      </c>
      <c r="B27" s="67">
        <f>1000*Munka2!B6/Munka2!$Y6</f>
        <v>8.954802259887005</v>
      </c>
      <c r="C27" s="68">
        <f>1000*Munka2!C6/Munka2!$Y6</f>
        <v>0.3531073446327684</v>
      </c>
      <c r="D27" s="68">
        <f>1000*Munka2!D6/Munka2!$Y6</f>
        <v>0.47231638418079097</v>
      </c>
      <c r="E27" s="68">
        <f>1000*Munka2!E6/Munka2!$Y6</f>
        <v>0.4152542372881356</v>
      </c>
      <c r="F27" s="68">
        <f>1000*Munka2!F6/Munka2!$Y6</f>
        <v>0.1906779661016949</v>
      </c>
      <c r="G27" s="68">
        <f>1000*Munka2!G6/Munka2!$Y6</f>
        <v>0.4214689265536723</v>
      </c>
      <c r="H27" s="68">
        <f>1000*Munka2!H6/Munka2!$Y6</f>
        <v>0.35338983050847456</v>
      </c>
      <c r="I27" s="68">
        <f>1000*Munka2!I6/Munka2!$Y6</f>
        <v>0.30056497175141245</v>
      </c>
      <c r="J27" s="68">
        <f>1000*Munka2!J6/Munka2!$Y6</f>
        <v>0.5418079096045197</v>
      </c>
      <c r="K27" s="68">
        <f>1000*Munka2!K6/Munka2!$Y6</f>
        <v>0.22514124293785312</v>
      </c>
      <c r="L27" s="68">
        <f>1000*Munka2!L6/Munka2!$Y6</f>
        <v>0.784180790960452</v>
      </c>
      <c r="M27" s="68">
        <f>1000*Munka2!M6/Munka2!$Y6</f>
        <v>0.37033898305084745</v>
      </c>
      <c r="N27" s="68">
        <f>1000*Munka2!N6/Munka2!$Y6</f>
        <v>0.34717514124293786</v>
      </c>
      <c r="O27" s="68">
        <f>1000*Munka2!O6/Munka2!$Y6</f>
        <v>0.3466101694915254</v>
      </c>
      <c r="P27" s="68">
        <f>1000*Munka2!P6/Munka2!$Y6</f>
        <v>0.9375706214689266</v>
      </c>
      <c r="Q27" s="68">
        <f>1000*Munka2!Q6/Munka2!$Y6</f>
        <v>0.9887005649717514</v>
      </c>
      <c r="R27" s="68">
        <f>1000*Munka2!R6/Munka2!$Y6</f>
        <v>0.42401129943502824</v>
      </c>
      <c r="S27" s="68">
        <f>1000*Munka2!S6/Munka2!$Y6</f>
        <v>0.8203389830508474</v>
      </c>
      <c r="T27" s="68">
        <f>1000*Munka2!T6/Munka2!$Y6</f>
        <v>0.2514124293785311</v>
      </c>
      <c r="U27" s="68">
        <f>1000*Munka2!U6/Munka2!$Y6</f>
        <v>0.22853107344632767</v>
      </c>
      <c r="V27" s="68">
        <f>1000*Munka2!V6/Munka2!$Y6</f>
        <v>0.17542372881355933</v>
      </c>
      <c r="W27" s="69">
        <f>1000*Munka2!W6/Munka2!$Y6</f>
        <v>8.948022598870056</v>
      </c>
      <c r="X27">
        <f t="shared" si="1"/>
        <v>0.00677966101694949</v>
      </c>
      <c r="Z27" s="73" t="s">
        <v>32</v>
      </c>
      <c r="AA27" s="16">
        <f t="shared" si="2"/>
        <v>0.22100000000000364</v>
      </c>
    </row>
    <row r="28" spans="1:27" ht="39" thickBot="1">
      <c r="A28" s="41" t="s">
        <v>47</v>
      </c>
      <c r="B28" s="67">
        <f>1000*Munka2!B7/Munka2!$Y7</f>
        <v>18.344226579520697</v>
      </c>
      <c r="C28" s="68">
        <f>1000*Munka2!C7/Munka2!$Y7</f>
        <v>0.7507625272331154</v>
      </c>
      <c r="D28" s="68">
        <f>1000*Munka2!D7/Munka2!$Y7</f>
        <v>1.0230936819172114</v>
      </c>
      <c r="E28" s="68">
        <f>1000*Munka2!E7/Munka2!$Y7</f>
        <v>0.39651416122004357</v>
      </c>
      <c r="F28" s="68">
        <f>1000*Munka2!F7/Munka2!$Y7</f>
        <v>0.1616557734204793</v>
      </c>
      <c r="G28" s="68">
        <f>1000*Munka2!G7/Munka2!$Y7</f>
        <v>1.7163398692810456</v>
      </c>
      <c r="H28" s="68">
        <f>1000*Munka2!H7/Munka2!$Y7</f>
        <v>0.8174291938997821</v>
      </c>
      <c r="I28" s="68">
        <f>1000*Munka2!I7/Munka2!$Y7</f>
        <v>0.17080610021786494</v>
      </c>
      <c r="J28" s="68">
        <f>1000*Munka2!J7/Munka2!$Y7</f>
        <v>0.3516339869281046</v>
      </c>
      <c r="K28" s="68">
        <f>1000*Munka2!K7/Munka2!$Y7</f>
        <v>0.1411764705882353</v>
      </c>
      <c r="L28" s="68">
        <f>1000*Munka2!L7/Munka2!$Y7</f>
        <v>3.197385620915033</v>
      </c>
      <c r="M28" s="68">
        <f>1000*Munka2!M7/Munka2!$Y7</f>
        <v>1.062309368191721</v>
      </c>
      <c r="N28" s="68">
        <f>1000*Munka2!N7/Munka2!$Y7</f>
        <v>0.7276688453159041</v>
      </c>
      <c r="O28" s="68">
        <f>1000*Munka2!O7/Munka2!$Y7</f>
        <v>0.6753812636165577</v>
      </c>
      <c r="P28" s="68">
        <f>1000*Munka2!P7/Munka2!$Y7</f>
        <v>2.3189542483660133</v>
      </c>
      <c r="Q28" s="68">
        <f>1000*Munka2!Q7/Munka2!$Y7</f>
        <v>1.0509803921568628</v>
      </c>
      <c r="R28" s="68">
        <f>1000*Munka2!R7/Munka2!$Y7</f>
        <v>1.2549019607843137</v>
      </c>
      <c r="S28" s="68">
        <f>1000*Munka2!S7/Munka2!$Y7</f>
        <v>1.314161220043573</v>
      </c>
      <c r="T28" s="68">
        <f>1000*Munka2!T7/Munka2!$Y7</f>
        <v>0.5206971677559913</v>
      </c>
      <c r="U28" s="68">
        <f>1000*Munka2!U7/Munka2!$Y7</f>
        <v>0.5773420479302832</v>
      </c>
      <c r="V28" s="68">
        <f>1000*Munka2!V7/Munka2!$Y7</f>
        <v>0.11895424836601307</v>
      </c>
      <c r="W28" s="69">
        <f>1000*Munka2!W7/Munka2!$Y7</f>
        <v>18.348148148148148</v>
      </c>
      <c r="X28">
        <f t="shared" si="1"/>
        <v>-0.0039215686274509665</v>
      </c>
      <c r="Z28" s="73" t="s">
        <v>33</v>
      </c>
      <c r="AA28" s="16">
        <f t="shared" si="2"/>
        <v>-0.16400000000000148</v>
      </c>
    </row>
    <row r="29" spans="1:27" ht="26.25" thickBot="1">
      <c r="A29" s="41" t="s">
        <v>48</v>
      </c>
      <c r="B29" s="67">
        <f>1000*Munka2!B8/Munka2!$Y8</f>
        <v>51.120879120879124</v>
      </c>
      <c r="C29" s="68">
        <f>1000*Munka2!C8/Munka2!$Y8</f>
        <v>2.254065934065934</v>
      </c>
      <c r="D29" s="68">
        <f>1000*Munka2!D8/Munka2!$Y8</f>
        <v>1.8281318681318681</v>
      </c>
      <c r="E29" s="68">
        <f>1000*Munka2!E8/Munka2!$Y8</f>
        <v>1.8276923076923077</v>
      </c>
      <c r="F29" s="68">
        <f>1000*Munka2!F8/Munka2!$Y8</f>
        <v>1.5336263736263736</v>
      </c>
      <c r="G29" s="68">
        <f>1000*Munka2!G8/Munka2!$Y8</f>
        <v>1.3745054945054944</v>
      </c>
      <c r="H29" s="68">
        <f>1000*Munka2!H8/Munka2!$Y8</f>
        <v>1.1995604395604396</v>
      </c>
      <c r="I29" s="68">
        <f>1000*Munka2!I8/Munka2!$Y8</f>
        <v>2.963076923076923</v>
      </c>
      <c r="J29" s="68">
        <f>1000*Munka2!J8/Munka2!$Y8</f>
        <v>2.1204395604395603</v>
      </c>
      <c r="K29" s="68">
        <f>1000*Munka2!K8/Munka2!$Y8</f>
        <v>2.3683516483516485</v>
      </c>
      <c r="L29" s="68">
        <f>1000*Munka2!L8/Munka2!$Y8</f>
        <v>3.2747252747252746</v>
      </c>
      <c r="M29" s="68">
        <f>1000*Munka2!M8/Munka2!$Y8</f>
        <v>2.3076923076923075</v>
      </c>
      <c r="N29" s="68">
        <f>1000*Munka2!N8/Munka2!$Y8</f>
        <v>1.2813186813186814</v>
      </c>
      <c r="O29" s="68">
        <f>1000*Munka2!O8/Munka2!$Y8</f>
        <v>3.9402197802197803</v>
      </c>
      <c r="P29" s="68">
        <f>1000*Munka2!P8/Munka2!$Y8</f>
        <v>4.582417582417582</v>
      </c>
      <c r="Q29" s="68">
        <f>1000*Munka2!Q8/Munka2!$Y8</f>
        <v>1.119120879120879</v>
      </c>
      <c r="R29" s="68">
        <f>1000*Munka2!R8/Munka2!$Y8</f>
        <v>4.778901098901099</v>
      </c>
      <c r="S29" s="68">
        <f>1000*Munka2!S8/Munka2!$Y8</f>
        <v>3.614945054945055</v>
      </c>
      <c r="T29" s="68">
        <f>1000*Munka2!T8/Munka2!$Y8</f>
        <v>4.641758241758242</v>
      </c>
      <c r="U29" s="68">
        <f>1000*Munka2!U8/Munka2!$Y8</f>
        <v>1.2545054945054945</v>
      </c>
      <c r="V29" s="68">
        <f>1000*Munka2!V8/Munka2!$Y8</f>
        <v>2.855824175824176</v>
      </c>
      <c r="W29" s="69">
        <f>1000*Munka2!W8/Munka2!$Y8</f>
        <v>51.120879120879124</v>
      </c>
      <c r="X29">
        <f t="shared" si="1"/>
        <v>0</v>
      </c>
      <c r="Z29" s="73" t="s">
        <v>34</v>
      </c>
      <c r="AA29" s="16">
        <f t="shared" si="2"/>
        <v>0.42799999999999727</v>
      </c>
    </row>
    <row r="30" spans="1:27" ht="13.5" thickBot="1">
      <c r="A30" s="41" t="s">
        <v>49</v>
      </c>
      <c r="B30" s="67">
        <f>1000*Munka2!B9/Munka2!$Y9</f>
        <v>17.612903225806452</v>
      </c>
      <c r="C30" s="68">
        <f>1000*Munka2!C9/Munka2!$Y9</f>
        <v>0.6245161290322581</v>
      </c>
      <c r="D30" s="68">
        <f>1000*Munka2!D9/Munka2!$Y9</f>
        <v>1.9109677419354838</v>
      </c>
      <c r="E30" s="68">
        <f>1000*Munka2!E9/Munka2!$Y9</f>
        <v>0.6787096774193548</v>
      </c>
      <c r="F30" s="68">
        <f>1000*Munka2!F9/Munka2!$Y9</f>
        <v>0.472258064516129</v>
      </c>
      <c r="G30" s="68">
        <f>1000*Munka2!G9/Munka2!$Y9</f>
        <v>0.6619354838709678</v>
      </c>
      <c r="H30" s="68">
        <f>1000*Munka2!H9/Munka2!$Y9</f>
        <v>0.535483870967742</v>
      </c>
      <c r="I30" s="68">
        <f>1000*Munka2!I9/Munka2!$Y9</f>
        <v>0.07548387096774194</v>
      </c>
      <c r="J30" s="68">
        <f>1000*Munka2!J9/Munka2!$Y9</f>
        <v>0.712258064516129</v>
      </c>
      <c r="K30" s="68">
        <f>1000*Munka2!K9/Munka2!$Y9</f>
        <v>0.39806451612903226</v>
      </c>
      <c r="L30" s="68">
        <f>1000*Munka2!L9/Munka2!$Y9</f>
        <v>2.5264516129032257</v>
      </c>
      <c r="M30" s="68">
        <f>1000*Munka2!M9/Munka2!$Y9</f>
        <v>0.4174193548387097</v>
      </c>
      <c r="N30" s="68">
        <f>1000*Munka2!N9/Munka2!$Y9</f>
        <v>0.8509677419354839</v>
      </c>
      <c r="O30" s="68">
        <f>1000*Munka2!O9/Munka2!$Y9</f>
        <v>0.7374193548387097</v>
      </c>
      <c r="P30" s="68">
        <f>1000*Munka2!P9/Munka2!$Y9</f>
        <v>3.009032258064516</v>
      </c>
      <c r="Q30" s="68">
        <f>1000*Munka2!Q9/Munka2!$Y9</f>
        <v>1.1709677419354838</v>
      </c>
      <c r="R30" s="68">
        <f>1000*Munka2!R9/Munka2!$Y9</f>
        <v>0.2767741935483871</v>
      </c>
      <c r="S30" s="68">
        <f>1000*Munka2!S9/Munka2!$Y9</f>
        <v>0.6619354838709678</v>
      </c>
      <c r="T30" s="68">
        <f>1000*Munka2!T9/Munka2!$Y9</f>
        <v>0.6341935483870967</v>
      </c>
      <c r="U30" s="68">
        <f>1000*Munka2!U9/Munka2!$Y9</f>
        <v>1.02</v>
      </c>
      <c r="V30" s="68">
        <f>1000*Munka2!V9/Munka2!$Y9</f>
        <v>0.22838709677419355</v>
      </c>
      <c r="W30" s="69">
        <f>1000*Munka2!W9/Munka2!$Y9</f>
        <v>17.60322580645161</v>
      </c>
      <c r="X30">
        <f t="shared" si="1"/>
        <v>0.009677419354840566</v>
      </c>
      <c r="Z30" s="73" t="s">
        <v>35</v>
      </c>
      <c r="AA30" s="16">
        <f t="shared" si="2"/>
        <v>-0.001999999999995339</v>
      </c>
    </row>
    <row r="31" spans="1:27" ht="13.5" thickBot="1">
      <c r="A31" s="41" t="s">
        <v>50</v>
      </c>
      <c r="B31" s="67">
        <f>1000*Munka2!B10/Munka2!$Y10</f>
        <v>20.39381153305204</v>
      </c>
      <c r="C31" s="68">
        <f>1000*Munka2!C10/Munka2!$Y10</f>
        <v>1.061040787623066</v>
      </c>
      <c r="D31" s="68">
        <f>1000*Munka2!D10/Munka2!$Y10</f>
        <v>0.48748241912798873</v>
      </c>
      <c r="E31" s="68">
        <f>1000*Munka2!E10/Munka2!$Y10</f>
        <v>0.3206751054852321</v>
      </c>
      <c r="F31" s="68">
        <f>1000*Munka2!F10/Munka2!$Y10</f>
        <v>0.3693389592123769</v>
      </c>
      <c r="G31" s="68">
        <f>1000*Munka2!G10/Munka2!$Y10</f>
        <v>1.7859353023909985</v>
      </c>
      <c r="H31" s="68">
        <f>1000*Munka2!H10/Munka2!$Y10</f>
        <v>0.8886075949367088</v>
      </c>
      <c r="I31" s="68">
        <f>1000*Munka2!I10/Munka2!$Y10</f>
        <v>0.04388185654008439</v>
      </c>
      <c r="J31" s="68">
        <f>1000*Munka2!J10/Munka2!$Y10</f>
        <v>0.4978902953586498</v>
      </c>
      <c r="K31" s="68">
        <f>1000*Munka2!K10/Munka2!$Y10</f>
        <v>0.39127988748241915</v>
      </c>
      <c r="L31" s="68">
        <f>1000*Munka2!L10/Munka2!$Y10</f>
        <v>1.9035161744022504</v>
      </c>
      <c r="M31" s="68">
        <f>1000*Munka2!M10/Munka2!$Y10</f>
        <v>0.38255977496483823</v>
      </c>
      <c r="N31" s="68">
        <f>1000*Munka2!N10/Munka2!$Y10</f>
        <v>3.7454289732770745</v>
      </c>
      <c r="O31" s="68">
        <f>1000*Munka2!O10/Munka2!$Y10</f>
        <v>0.6976090014064698</v>
      </c>
      <c r="P31" s="68">
        <f>1000*Munka2!P10/Munka2!$Y10</f>
        <v>3.612095639943741</v>
      </c>
      <c r="Q31" s="68">
        <f>1000*Munka2!Q10/Munka2!$Y10</f>
        <v>2.190154711673699</v>
      </c>
      <c r="R31" s="68">
        <f>1000*Munka2!R10/Munka2!$Y10</f>
        <v>0.5277074542897328</v>
      </c>
      <c r="S31" s="68">
        <f>1000*Munka2!S10/Munka2!$Y10</f>
        <v>0.37749648382559775</v>
      </c>
      <c r="T31" s="68">
        <f>1000*Munka2!T10/Munka2!$Y10</f>
        <v>0.5676511954992967</v>
      </c>
      <c r="U31" s="68">
        <f>1000*Munka2!U10/Munka2!$Y10</f>
        <v>0.4644163150492264</v>
      </c>
      <c r="V31" s="68">
        <f>1000*Munka2!V10/Munka2!$Y10</f>
        <v>0.07454289732770746</v>
      </c>
      <c r="W31" s="69">
        <f>1000*Munka2!W10/Munka2!$Y10</f>
        <v>20.38931082981716</v>
      </c>
      <c r="X31">
        <f t="shared" si="1"/>
        <v>0.004500703234882053</v>
      </c>
      <c r="Z31" s="73" t="s">
        <v>36</v>
      </c>
      <c r="AA31" s="16">
        <f t="shared" si="2"/>
        <v>0.22800000000000864</v>
      </c>
    </row>
    <row r="32" spans="1:27" ht="26.25" thickBot="1">
      <c r="A32" s="41" t="s">
        <v>51</v>
      </c>
      <c r="B32" s="67">
        <f>1000*Munka2!B11/Munka2!$Y11</f>
        <v>12.307692307692308</v>
      </c>
      <c r="C32" s="68">
        <f>1000*Munka2!C11/Munka2!$Y11</f>
        <v>0.15664335664335666</v>
      </c>
      <c r="D32" s="68">
        <f>1000*Munka2!D11/Munka2!$Y11</f>
        <v>0.16083916083916083</v>
      </c>
      <c r="E32" s="68">
        <f>1000*Munka2!E11/Munka2!$Y11</f>
        <v>2.8797202797202797</v>
      </c>
      <c r="F32" s="68">
        <f>1000*Munka2!F11/Munka2!$Y11</f>
        <v>0.24755244755244754</v>
      </c>
      <c r="G32" s="68">
        <f>1000*Munka2!G11/Munka2!$Y11</f>
        <v>0.3853146853146853</v>
      </c>
      <c r="H32" s="68">
        <f>1000*Munka2!H11/Munka2!$Y11</f>
        <v>0.03986013986013986</v>
      </c>
      <c r="I32" s="68">
        <f>1000*Munka2!I11/Munka2!$Y11</f>
        <v>0.27412587412587414</v>
      </c>
      <c r="J32" s="68">
        <f>1000*Munka2!J11/Munka2!$Y11</f>
        <v>0.6083916083916084</v>
      </c>
      <c r="K32" s="68">
        <f>1000*Munka2!K11/Munka2!$Y11</f>
        <v>0.47692307692307695</v>
      </c>
      <c r="L32" s="68">
        <f>1000*Munka2!L11/Munka2!$Y11</f>
        <v>0.05804195804195804</v>
      </c>
      <c r="M32" s="68">
        <f>1000*Munka2!M11/Munka2!$Y11</f>
        <v>0.08111888111888112</v>
      </c>
      <c r="N32" s="68">
        <f>1000*Munka2!N11/Munka2!$Y11</f>
        <v>0.05244755244755245</v>
      </c>
      <c r="O32" s="68">
        <f>1000*Munka2!O11/Munka2!$Y11</f>
        <v>0.8811188811188811</v>
      </c>
      <c r="P32" s="68">
        <f>1000*Munka2!P11/Munka2!$Y11</f>
        <v>2.0083916083916082</v>
      </c>
      <c r="Q32" s="68">
        <f>1000*Munka2!Q11/Munka2!$Y11</f>
        <v>0.3258741258741259</v>
      </c>
      <c r="R32" s="68">
        <f>1000*Munka2!R11/Munka2!$Y11</f>
        <v>0.3916083916083916</v>
      </c>
      <c r="S32" s="68">
        <f>1000*Munka2!S11/Munka2!$Y11</f>
        <v>0.04965034965034965</v>
      </c>
      <c r="T32" s="68">
        <f>1000*Munka2!T11/Munka2!$Y11</f>
        <v>0.5825174825174825</v>
      </c>
      <c r="U32" s="68">
        <f>1000*Munka2!U11/Munka2!$Y11</f>
        <v>0.6489510489510489</v>
      </c>
      <c r="V32" s="68">
        <f>1000*Munka2!V11/Munka2!$Y11</f>
        <v>1.9839160839160839</v>
      </c>
      <c r="W32" s="69">
        <f>1000*Munka2!W11/Munka2!$Y11</f>
        <v>12.293006993006996</v>
      </c>
      <c r="X32">
        <f t="shared" si="1"/>
        <v>0.014685314685312534</v>
      </c>
      <c r="Z32" s="73" t="s">
        <v>37</v>
      </c>
      <c r="AA32" s="16">
        <f t="shared" si="2"/>
        <v>0.17499999999999982</v>
      </c>
    </row>
    <row r="33" spans="1:27" ht="26.25" thickBot="1">
      <c r="A33" s="42" t="s">
        <v>52</v>
      </c>
      <c r="B33" s="80">
        <v>173.829</v>
      </c>
      <c r="C33" s="37">
        <v>5.865</v>
      </c>
      <c r="D33" s="37">
        <v>4.193</v>
      </c>
      <c r="E33" s="37">
        <v>2.639</v>
      </c>
      <c r="F33" s="37">
        <v>3.956</v>
      </c>
      <c r="G33" s="37">
        <v>5.472</v>
      </c>
      <c r="H33" s="37">
        <v>6.244</v>
      </c>
      <c r="I33" s="37">
        <v>1.621</v>
      </c>
      <c r="J33" s="37">
        <v>7.232</v>
      </c>
      <c r="K33" s="37">
        <v>9.242</v>
      </c>
      <c r="L33" s="37">
        <v>42.905</v>
      </c>
      <c r="M33" s="37">
        <v>0.633</v>
      </c>
      <c r="N33" s="37">
        <v>6.79</v>
      </c>
      <c r="O33" s="37">
        <v>4.976</v>
      </c>
      <c r="P33" s="37">
        <v>16.485</v>
      </c>
      <c r="Q33" s="37">
        <v>2.221</v>
      </c>
      <c r="R33" s="37">
        <v>5.992</v>
      </c>
      <c r="S33" s="37">
        <v>3.282</v>
      </c>
      <c r="T33" s="37">
        <v>14.314</v>
      </c>
      <c r="U33" s="37">
        <v>9.34</v>
      </c>
      <c r="V33" s="37">
        <v>1.238</v>
      </c>
      <c r="W33" s="57">
        <f>SUM(C33:V33)</f>
        <v>154.64000000000001</v>
      </c>
      <c r="X33">
        <f t="shared" si="1"/>
        <v>19.188999999999993</v>
      </c>
      <c r="Z33" s="73" t="s">
        <v>38</v>
      </c>
      <c r="AA33" s="16">
        <f t="shared" si="2"/>
        <v>-0.3410000000000011</v>
      </c>
    </row>
    <row r="34" spans="2:27" ht="14.25" thickBot="1" thickTop="1">
      <c r="B34" s="137">
        <f>SUM(B3:B33)</f>
        <v>4591.7154637287085</v>
      </c>
      <c r="W34" s="137">
        <f>SUM(W3:W33)</f>
        <v>4573.636649006508</v>
      </c>
      <c r="X34" s="138">
        <f t="shared" si="1"/>
        <v>18.07881472220015</v>
      </c>
      <c r="Z34" s="73" t="s">
        <v>39</v>
      </c>
      <c r="AA34" s="16">
        <f t="shared" si="2"/>
        <v>-0.0990000000000002</v>
      </c>
    </row>
    <row r="35" spans="23:27" ht="14.25" thickBot="1" thickTop="1">
      <c r="W35" s="138"/>
      <c r="Z35" s="73" t="s">
        <v>40</v>
      </c>
      <c r="AA35" s="16">
        <f t="shared" si="2"/>
        <v>-0.13400000000000034</v>
      </c>
    </row>
    <row r="36" spans="3:27" ht="19.5" customHeight="1" thickBot="1">
      <c r="C36" s="124"/>
      <c r="D36" s="124"/>
      <c r="E36" s="124"/>
      <c r="F36" s="124"/>
      <c r="G36" s="124"/>
      <c r="H36" s="124"/>
      <c r="I36" s="124"/>
      <c r="W36" s="138"/>
      <c r="Z36" s="73" t="s">
        <v>41</v>
      </c>
      <c r="AA36" s="16">
        <f t="shared" si="2"/>
        <v>-0.29999999999999893</v>
      </c>
    </row>
    <row r="37" spans="1:27" ht="38.25" customHeight="1" thickBot="1" thickTop="1">
      <c r="A37" s="22"/>
      <c r="C37" s="115" t="s">
        <v>65</v>
      </c>
      <c r="D37" s="116"/>
      <c r="E37" s="116"/>
      <c r="F37" s="116"/>
      <c r="G37" s="116"/>
      <c r="H37" s="116"/>
      <c r="I37" s="117"/>
      <c r="W37" s="138"/>
      <c r="Z37" s="73" t="s">
        <v>42</v>
      </c>
      <c r="AA37" s="16">
        <f t="shared" si="2"/>
        <v>0.3550000000000004</v>
      </c>
    </row>
    <row r="38" spans="1:27" ht="14.25" thickBot="1" thickTop="1">
      <c r="A38" s="21" t="s">
        <v>53</v>
      </c>
      <c r="B38" s="19"/>
      <c r="C38" s="14">
        <v>227.956</v>
      </c>
      <c r="D38" s="14">
        <v>265.222</v>
      </c>
      <c r="E38" s="14">
        <v>227.273</v>
      </c>
      <c r="F38" s="14">
        <v>111.709</v>
      </c>
      <c r="G38" s="14">
        <v>272.957</v>
      </c>
      <c r="H38" s="14">
        <v>221.306</v>
      </c>
      <c r="I38" s="14">
        <v>163.489</v>
      </c>
      <c r="J38" s="14">
        <v>165.892</v>
      </c>
      <c r="K38" s="14">
        <v>138.992</v>
      </c>
      <c r="L38" s="14">
        <v>401.539</v>
      </c>
      <c r="M38" s="14">
        <v>416.273</v>
      </c>
      <c r="N38" s="14">
        <v>267.893</v>
      </c>
      <c r="O38" s="14">
        <v>342.58</v>
      </c>
      <c r="P38" s="14">
        <v>287</v>
      </c>
      <c r="Q38" s="14">
        <v>21.99</v>
      </c>
      <c r="R38" s="14">
        <v>332.512</v>
      </c>
      <c r="S38" s="14">
        <v>386.961</v>
      </c>
      <c r="T38" s="14">
        <v>285.686</v>
      </c>
      <c r="U38" s="14">
        <v>164.59</v>
      </c>
      <c r="V38" s="14">
        <v>93.764</v>
      </c>
      <c r="W38" s="139">
        <f aca="true" t="shared" si="3" ref="W38:W50">SUM(C38:V38)</f>
        <v>4795.584</v>
      </c>
      <c r="Z38" s="73" t="s">
        <v>44</v>
      </c>
      <c r="AA38" s="16">
        <f t="shared" si="2"/>
        <v>0.0028250401284140025</v>
      </c>
    </row>
    <row r="39" spans="1:27" ht="13.5" thickBot="1">
      <c r="A39" s="13" t="s">
        <v>54</v>
      </c>
      <c r="B39" s="2"/>
      <c r="C39" s="5">
        <v>13.005</v>
      </c>
      <c r="D39" s="5">
        <v>13.347</v>
      </c>
      <c r="E39" s="5">
        <v>11.13</v>
      </c>
      <c r="F39" s="5">
        <v>6.808</v>
      </c>
      <c r="G39" s="5">
        <v>17.653</v>
      </c>
      <c r="H39" s="5">
        <v>7.069</v>
      </c>
      <c r="I39" s="5">
        <v>7.54</v>
      </c>
      <c r="J39" s="5">
        <v>11.114</v>
      </c>
      <c r="K39" s="5">
        <v>12.082</v>
      </c>
      <c r="L39" s="5">
        <v>11.799</v>
      </c>
      <c r="M39" s="5">
        <v>10.695</v>
      </c>
      <c r="N39" s="5">
        <v>7.246</v>
      </c>
      <c r="O39" s="5">
        <v>11.681</v>
      </c>
      <c r="P39" s="5">
        <v>24.35</v>
      </c>
      <c r="Q39" s="5">
        <v>7.302</v>
      </c>
      <c r="R39" s="5">
        <v>21.07</v>
      </c>
      <c r="S39" s="5">
        <v>10.486</v>
      </c>
      <c r="T39" s="5">
        <v>21.149</v>
      </c>
      <c r="U39" s="5">
        <v>9.578</v>
      </c>
      <c r="V39" s="5">
        <v>6.639</v>
      </c>
      <c r="W39" s="16">
        <f t="shared" si="3"/>
        <v>241.74300000000002</v>
      </c>
      <c r="X39">
        <f>W39+W38</f>
        <v>5037.327</v>
      </c>
      <c r="Z39" s="73" t="s">
        <v>45</v>
      </c>
      <c r="AA39" s="16">
        <f t="shared" si="2"/>
        <v>-0.0027318475916615625</v>
      </c>
    </row>
    <row r="40" spans="1:27" ht="13.5" thickBot="1">
      <c r="A40" s="13" t="s">
        <v>55</v>
      </c>
      <c r="B40" s="2"/>
      <c r="C40" s="5">
        <v>3.611</v>
      </c>
      <c r="D40" s="5">
        <v>3.258</v>
      </c>
      <c r="E40" s="5">
        <v>3.944</v>
      </c>
      <c r="F40" s="5">
        <v>1.967</v>
      </c>
      <c r="G40" s="5">
        <v>6.907</v>
      </c>
      <c r="H40" s="5">
        <v>2.404</v>
      </c>
      <c r="I40" s="5">
        <v>5.317</v>
      </c>
      <c r="J40" s="5">
        <v>3.245</v>
      </c>
      <c r="K40" s="5">
        <v>11.503</v>
      </c>
      <c r="L40" s="5">
        <v>16.102</v>
      </c>
      <c r="M40" s="5">
        <v>2.253</v>
      </c>
      <c r="N40" s="5">
        <v>5.617</v>
      </c>
      <c r="O40" s="5">
        <v>4.877</v>
      </c>
      <c r="P40" s="5">
        <v>14.439</v>
      </c>
      <c r="Q40" s="5">
        <v>3.402</v>
      </c>
      <c r="R40" s="5">
        <v>35.5</v>
      </c>
      <c r="S40" s="5">
        <v>2.768</v>
      </c>
      <c r="T40" s="5">
        <v>9.129</v>
      </c>
      <c r="U40" s="5">
        <v>3.828</v>
      </c>
      <c r="V40" s="5">
        <v>3.411</v>
      </c>
      <c r="W40" s="16">
        <f t="shared" si="3"/>
        <v>143.482</v>
      </c>
      <c r="X40">
        <f>X39+W40</f>
        <v>5180.809</v>
      </c>
      <c r="Z40" s="73" t="s">
        <v>46</v>
      </c>
      <c r="AA40" s="16">
        <f t="shared" si="2"/>
        <v>0.00677966101694949</v>
      </c>
    </row>
    <row r="41" spans="1:27" ht="13.5" thickBot="1">
      <c r="A41" s="13" t="s">
        <v>52</v>
      </c>
      <c r="B41" s="2"/>
      <c r="C41" s="5">
        <v>6.276</v>
      </c>
      <c r="D41" s="5">
        <v>4.406</v>
      </c>
      <c r="E41" s="5">
        <v>3.167</v>
      </c>
      <c r="F41" s="5">
        <v>4.359</v>
      </c>
      <c r="G41" s="5">
        <v>6.026</v>
      </c>
      <c r="H41" s="5">
        <v>7.183</v>
      </c>
      <c r="I41" s="5">
        <v>1.743</v>
      </c>
      <c r="J41" s="5">
        <v>8.319</v>
      </c>
      <c r="K41" s="5">
        <v>9.385</v>
      </c>
      <c r="L41" s="5">
        <v>49.77</v>
      </c>
      <c r="M41" s="5">
        <v>0.652</v>
      </c>
      <c r="N41" s="5">
        <v>8.121</v>
      </c>
      <c r="O41" s="5">
        <v>5.3</v>
      </c>
      <c r="P41" s="5">
        <v>17.93</v>
      </c>
      <c r="Q41" s="5">
        <v>2.788</v>
      </c>
      <c r="R41" s="5">
        <v>6.479</v>
      </c>
      <c r="S41" s="5">
        <v>3.804</v>
      </c>
      <c r="T41" s="5">
        <v>15.037</v>
      </c>
      <c r="U41" s="5">
        <v>11.377</v>
      </c>
      <c r="V41" s="5">
        <v>1.707</v>
      </c>
      <c r="W41" s="16">
        <f t="shared" si="3"/>
        <v>173.82900000000004</v>
      </c>
      <c r="X41">
        <f>X40+W41</f>
        <v>5354.638</v>
      </c>
      <c r="Z41" s="73" t="s">
        <v>47</v>
      </c>
      <c r="AA41" s="16">
        <f t="shared" si="2"/>
        <v>-0.0039215686274509665</v>
      </c>
    </row>
    <row r="42" spans="1:27" ht="26.25" thickBot="1">
      <c r="A42" s="13" t="s">
        <v>56</v>
      </c>
      <c r="B42" s="2"/>
      <c r="C42" s="5">
        <v>12.063</v>
      </c>
      <c r="D42" s="5">
        <v>9.851</v>
      </c>
      <c r="E42" s="5">
        <v>17.317</v>
      </c>
      <c r="F42" s="5">
        <v>4.913</v>
      </c>
      <c r="G42" s="5">
        <v>30.483</v>
      </c>
      <c r="H42" s="5">
        <v>11.411</v>
      </c>
      <c r="I42" s="5">
        <v>19.426</v>
      </c>
      <c r="J42" s="5">
        <v>21.334</v>
      </c>
      <c r="K42" s="5">
        <v>38.005</v>
      </c>
      <c r="L42" s="5">
        <v>36.557</v>
      </c>
      <c r="M42" s="5">
        <v>6.151</v>
      </c>
      <c r="N42" s="5">
        <v>16.249</v>
      </c>
      <c r="O42" s="5">
        <v>17.08</v>
      </c>
      <c r="P42" s="5">
        <v>21.109</v>
      </c>
      <c r="Q42" s="5">
        <v>1.112</v>
      </c>
      <c r="R42" s="5">
        <v>22.275</v>
      </c>
      <c r="S42" s="5">
        <v>6.348</v>
      </c>
      <c r="T42" s="5">
        <v>31.479</v>
      </c>
      <c r="U42" s="5">
        <v>8.026</v>
      </c>
      <c r="V42" s="5">
        <v>11.651</v>
      </c>
      <c r="W42" s="16">
        <f t="shared" si="3"/>
        <v>342.84000000000003</v>
      </c>
      <c r="X42">
        <f>X41+W42</f>
        <v>5697.478</v>
      </c>
      <c r="Z42" s="73" t="s">
        <v>48</v>
      </c>
      <c r="AA42" s="16">
        <f t="shared" si="2"/>
        <v>0</v>
      </c>
    </row>
    <row r="43" spans="1:27" ht="13.5" thickBot="1">
      <c r="A43" s="13" t="s">
        <v>57</v>
      </c>
      <c r="B43" s="2"/>
      <c r="C43" s="5">
        <v>36.821</v>
      </c>
      <c r="D43" s="5">
        <v>34.393</v>
      </c>
      <c r="E43" s="5">
        <v>23.956</v>
      </c>
      <c r="F43" s="5">
        <v>21.909</v>
      </c>
      <c r="G43" s="5">
        <v>47.291</v>
      </c>
      <c r="H43" s="5">
        <v>25.401</v>
      </c>
      <c r="I43" s="5">
        <v>16.255</v>
      </c>
      <c r="J43" s="5">
        <v>48.043</v>
      </c>
      <c r="K43" s="5">
        <v>28.706</v>
      </c>
      <c r="L43" s="5">
        <v>115.796</v>
      </c>
      <c r="M43" s="5">
        <v>48.792</v>
      </c>
      <c r="N43" s="5">
        <v>47.85</v>
      </c>
      <c r="O43" s="5">
        <v>119.616</v>
      </c>
      <c r="P43" s="5">
        <v>47.405</v>
      </c>
      <c r="Q43" s="5">
        <v>3.092</v>
      </c>
      <c r="R43" s="5">
        <v>53.855</v>
      </c>
      <c r="S43" s="5">
        <v>58.415</v>
      </c>
      <c r="T43" s="5">
        <v>102.454</v>
      </c>
      <c r="U43" s="5">
        <v>42.143</v>
      </c>
      <c r="V43" s="5">
        <v>31.525</v>
      </c>
      <c r="W43" s="16">
        <f t="shared" si="3"/>
        <v>953.718</v>
      </c>
      <c r="X43">
        <f>X42+W43</f>
        <v>6651.196</v>
      </c>
      <c r="Z43" s="73" t="s">
        <v>49</v>
      </c>
      <c r="AA43" s="16">
        <f t="shared" si="2"/>
        <v>0.009677419354840566</v>
      </c>
    </row>
    <row r="44" spans="1:27" ht="26.25" thickBot="1">
      <c r="A44" s="13" t="s">
        <v>58</v>
      </c>
      <c r="B44" s="2"/>
      <c r="C44" s="5">
        <v>299.732</v>
      </c>
      <c r="D44" s="5">
        <v>330.477</v>
      </c>
      <c r="E44" s="5">
        <v>286.787</v>
      </c>
      <c r="F44" s="5">
        <v>151.665</v>
      </c>
      <c r="G44" s="5">
        <v>381.317</v>
      </c>
      <c r="H44" s="5">
        <v>274.774</v>
      </c>
      <c r="I44" s="5">
        <v>213.77</v>
      </c>
      <c r="J44" s="5">
        <v>257.947</v>
      </c>
      <c r="K44" s="5">
        <v>238.673</v>
      </c>
      <c r="L44" s="5">
        <v>631.563</v>
      </c>
      <c r="M44" s="5">
        <v>484.816</v>
      </c>
      <c r="N44" s="5">
        <v>352.976</v>
      </c>
      <c r="O44" s="5">
        <v>501.134</v>
      </c>
      <c r="P44" s="5">
        <v>412.233</v>
      </c>
      <c r="Q44" s="5">
        <v>39.686</v>
      </c>
      <c r="R44" s="5">
        <v>471.691</v>
      </c>
      <c r="S44" s="5">
        <v>468.782</v>
      </c>
      <c r="T44" s="5">
        <v>464.934</v>
      </c>
      <c r="U44" s="5">
        <v>239.542</v>
      </c>
      <c r="V44" s="5">
        <v>148.697</v>
      </c>
      <c r="W44" s="16">
        <f t="shared" si="3"/>
        <v>6651.196</v>
      </c>
      <c r="Z44" s="73" t="s">
        <v>50</v>
      </c>
      <c r="AA44" s="16">
        <f t="shared" si="2"/>
        <v>0.004500703234882053</v>
      </c>
    </row>
    <row r="45" spans="1:27" ht="13.5" thickBot="1">
      <c r="A45" s="13" t="s">
        <v>59</v>
      </c>
      <c r="B45" s="2"/>
      <c r="C45" s="5">
        <v>96.377</v>
      </c>
      <c r="D45" s="5">
        <v>34.083</v>
      </c>
      <c r="E45" s="5">
        <v>66.159</v>
      </c>
      <c r="F45" s="5">
        <v>60.822</v>
      </c>
      <c r="G45" s="5">
        <v>145.478</v>
      </c>
      <c r="H45" s="5">
        <v>46.054</v>
      </c>
      <c r="I45" s="5">
        <v>84.967</v>
      </c>
      <c r="J45" s="5">
        <v>64.544</v>
      </c>
      <c r="K45" s="5">
        <v>165.465</v>
      </c>
      <c r="L45" s="5">
        <v>134.068</v>
      </c>
      <c r="M45" s="5">
        <v>9.911</v>
      </c>
      <c r="N45" s="5">
        <v>35.919</v>
      </c>
      <c r="O45" s="5">
        <v>20.935</v>
      </c>
      <c r="P45" s="5">
        <v>107.307</v>
      </c>
      <c r="Q45" s="5">
        <v>6.399</v>
      </c>
      <c r="R45" s="5">
        <v>94.993</v>
      </c>
      <c r="S45" s="5">
        <v>49.815</v>
      </c>
      <c r="T45" s="5">
        <v>164</v>
      </c>
      <c r="U45" s="5">
        <v>108.352</v>
      </c>
      <c r="V45" s="5">
        <v>98.319</v>
      </c>
      <c r="W45" s="16">
        <f t="shared" si="3"/>
        <v>1593.9669999999996</v>
      </c>
      <c r="Z45" s="73" t="s">
        <v>51</v>
      </c>
      <c r="AA45" s="16">
        <f t="shared" si="2"/>
        <v>0.014685314685312534</v>
      </c>
    </row>
    <row r="46" spans="1:27" ht="13.5" thickBot="1">
      <c r="A46" s="13" t="s">
        <v>60</v>
      </c>
      <c r="B46" s="2"/>
      <c r="C46" s="5">
        <v>0.88</v>
      </c>
      <c r="D46" s="5">
        <v>4.355</v>
      </c>
      <c r="E46" s="5">
        <v>6.688</v>
      </c>
      <c r="F46" s="5">
        <v>0.422</v>
      </c>
      <c r="G46" s="5">
        <v>2.062</v>
      </c>
      <c r="H46" s="5">
        <v>0.864</v>
      </c>
      <c r="I46" s="5">
        <v>0.002</v>
      </c>
      <c r="J46" s="5">
        <v>0.542</v>
      </c>
      <c r="K46" s="5">
        <v>0.229</v>
      </c>
      <c r="L46" s="5">
        <v>5.915</v>
      </c>
      <c r="M46" s="5">
        <v>0.792</v>
      </c>
      <c r="N46" s="5">
        <v>2.842</v>
      </c>
      <c r="O46" s="5">
        <v>3.885</v>
      </c>
      <c r="P46" s="5">
        <v>2.227</v>
      </c>
      <c r="Q46" s="5">
        <v>0.895</v>
      </c>
      <c r="R46" s="5">
        <v>1.281</v>
      </c>
      <c r="S46" s="5">
        <v>1.093</v>
      </c>
      <c r="T46" s="5">
        <v>1.259</v>
      </c>
      <c r="U46" s="5">
        <v>0.178</v>
      </c>
      <c r="V46" s="5">
        <v>0.116</v>
      </c>
      <c r="W46" s="16">
        <f t="shared" si="3"/>
        <v>36.527</v>
      </c>
      <c r="Z46" s="74" t="s">
        <v>52</v>
      </c>
      <c r="AA46" s="18">
        <f t="shared" si="2"/>
        <v>19.188999999999993</v>
      </c>
    </row>
    <row r="47" spans="1:23" ht="13.5" thickBot="1">
      <c r="A47" s="13" t="s">
        <v>61</v>
      </c>
      <c r="B47" s="2"/>
      <c r="C47" s="5">
        <v>1.668</v>
      </c>
      <c r="D47" s="5">
        <v>1.572</v>
      </c>
      <c r="E47" s="5">
        <v>0.002</v>
      </c>
      <c r="F47" s="5">
        <v>0.802</v>
      </c>
      <c r="G47" s="5">
        <v>2.948</v>
      </c>
      <c r="H47" s="5">
        <v>1.473</v>
      </c>
      <c r="I47" s="5">
        <v>0.007</v>
      </c>
      <c r="J47" s="5">
        <v>0.155</v>
      </c>
      <c r="K47" s="5">
        <v>0.159</v>
      </c>
      <c r="L47" s="5">
        <v>0.801</v>
      </c>
      <c r="M47" s="5">
        <v>2.872</v>
      </c>
      <c r="N47" s="5">
        <v>2.452</v>
      </c>
      <c r="O47" s="5">
        <v>6.992</v>
      </c>
      <c r="P47" s="5">
        <v>0.214</v>
      </c>
      <c r="Q47" s="5">
        <v>0.147</v>
      </c>
      <c r="R47" s="5">
        <v>0.629</v>
      </c>
      <c r="S47" s="5">
        <v>1.936</v>
      </c>
      <c r="T47" s="5">
        <v>0.368</v>
      </c>
      <c r="U47" s="5">
        <v>0.126</v>
      </c>
      <c r="V47" s="5">
        <v>0</v>
      </c>
      <c r="W47" s="16">
        <f t="shared" si="3"/>
        <v>25.323</v>
      </c>
    </row>
    <row r="48" spans="1:23" ht="13.5" thickBot="1">
      <c r="A48" s="13" t="s">
        <v>62</v>
      </c>
      <c r="B48" s="2"/>
      <c r="C48" s="5">
        <v>398.657</v>
      </c>
      <c r="D48" s="5">
        <v>370.487</v>
      </c>
      <c r="E48" s="5">
        <v>359.636</v>
      </c>
      <c r="F48" s="5">
        <v>213.711</v>
      </c>
      <c r="G48" s="5">
        <v>531.805</v>
      </c>
      <c r="H48" s="5">
        <v>323.165</v>
      </c>
      <c r="I48" s="5">
        <v>298.746</v>
      </c>
      <c r="J48" s="5">
        <v>323.188</v>
      </c>
      <c r="K48" s="5">
        <v>404.526</v>
      </c>
      <c r="L48" s="5">
        <v>772.347</v>
      </c>
      <c r="M48" s="5">
        <v>498.391</v>
      </c>
      <c r="N48" s="5">
        <v>394.189</v>
      </c>
      <c r="O48" s="5">
        <v>532.946</v>
      </c>
      <c r="P48" s="5">
        <v>521.981</v>
      </c>
      <c r="Q48" s="5">
        <v>47.127</v>
      </c>
      <c r="R48" s="5">
        <v>568.594</v>
      </c>
      <c r="S48" s="5">
        <v>521.626</v>
      </c>
      <c r="T48" s="5">
        <v>630.561</v>
      </c>
      <c r="U48" s="5">
        <v>348.198</v>
      </c>
      <c r="V48" s="5">
        <v>247.132</v>
      </c>
      <c r="W48" s="16">
        <f t="shared" si="3"/>
        <v>8307.013</v>
      </c>
    </row>
    <row r="49" spans="1:23" ht="26.25" thickBot="1">
      <c r="A49" s="13" t="s">
        <v>63</v>
      </c>
      <c r="B49" s="2"/>
      <c r="C49" s="5">
        <v>41.933</v>
      </c>
      <c r="D49" s="5">
        <v>46.307</v>
      </c>
      <c r="E49" s="5">
        <v>42.172</v>
      </c>
      <c r="F49" s="5">
        <v>27.027</v>
      </c>
      <c r="G49" s="5">
        <v>69.344</v>
      </c>
      <c r="H49" s="5">
        <v>29.948</v>
      </c>
      <c r="I49" s="5">
        <v>28.2</v>
      </c>
      <c r="J49" s="5">
        <v>83.22</v>
      </c>
      <c r="K49" s="5">
        <v>35.649</v>
      </c>
      <c r="L49" s="5">
        <v>80.344</v>
      </c>
      <c r="M49" s="5">
        <v>49.699</v>
      </c>
      <c r="N49" s="5">
        <v>43.639</v>
      </c>
      <c r="O49" s="5">
        <v>57.281</v>
      </c>
      <c r="P49" s="5">
        <v>79.533</v>
      </c>
      <c r="Q49" s="5">
        <v>31.427</v>
      </c>
      <c r="R49" s="5">
        <v>59.037</v>
      </c>
      <c r="S49" s="5">
        <v>66.091</v>
      </c>
      <c r="T49" s="5">
        <v>64.698</v>
      </c>
      <c r="U49" s="5">
        <v>40.766</v>
      </c>
      <c r="V49" s="5">
        <v>20.148</v>
      </c>
      <c r="W49" s="16">
        <f t="shared" si="3"/>
        <v>996.463</v>
      </c>
    </row>
    <row r="50" spans="1:23" ht="26.25" thickBot="1">
      <c r="A50" s="13" t="s">
        <v>64</v>
      </c>
      <c r="B50" s="20"/>
      <c r="C50" s="17">
        <v>440.59</v>
      </c>
      <c r="D50" s="17">
        <v>416.794</v>
      </c>
      <c r="E50" s="17">
        <v>401.808</v>
      </c>
      <c r="F50" s="17">
        <v>240.738</v>
      </c>
      <c r="G50" s="17">
        <v>601.149</v>
      </c>
      <c r="H50" s="17">
        <v>353.113</v>
      </c>
      <c r="I50" s="17">
        <v>326.946</v>
      </c>
      <c r="J50" s="17">
        <v>406.408</v>
      </c>
      <c r="K50" s="17">
        <v>440.175</v>
      </c>
      <c r="L50" s="17">
        <v>852.691</v>
      </c>
      <c r="M50" s="17">
        <v>548.09</v>
      </c>
      <c r="N50" s="17">
        <v>437.828</v>
      </c>
      <c r="O50" s="17">
        <v>590.227</v>
      </c>
      <c r="P50" s="17">
        <v>601.514</v>
      </c>
      <c r="Q50" s="17">
        <v>78.554</v>
      </c>
      <c r="R50" s="17">
        <v>627.631</v>
      </c>
      <c r="S50" s="17">
        <v>587.717</v>
      </c>
      <c r="T50" s="17">
        <v>695.259</v>
      </c>
      <c r="U50" s="17">
        <v>388.964</v>
      </c>
      <c r="V50" s="17">
        <v>267.28</v>
      </c>
      <c r="W50" s="18">
        <f t="shared" si="3"/>
        <v>9303.476</v>
      </c>
    </row>
    <row r="52" ht="13.5" thickBot="1"/>
    <row r="53" spans="9:12" ht="17.25" thickBot="1" thickTop="1">
      <c r="I53" s="109" t="s">
        <v>67</v>
      </c>
      <c r="J53" s="110"/>
      <c r="K53" s="110"/>
      <c r="L53" s="125"/>
    </row>
    <row r="54" spans="1:22" ht="14.25" thickBot="1" thickTop="1">
      <c r="A54" s="6"/>
      <c r="B54" s="58" t="s">
        <v>1</v>
      </c>
      <c r="C54" s="59" t="s">
        <v>2</v>
      </c>
      <c r="D54" s="59" t="s">
        <v>3</v>
      </c>
      <c r="E54" s="59" t="s">
        <v>4</v>
      </c>
      <c r="F54" s="59" t="s">
        <v>5</v>
      </c>
      <c r="G54" s="59" t="s">
        <v>6</v>
      </c>
      <c r="H54" s="59" t="s">
        <v>7</v>
      </c>
      <c r="I54" s="60" t="s">
        <v>8</v>
      </c>
      <c r="J54" s="60" t="s">
        <v>9</v>
      </c>
      <c r="K54" s="60" t="s">
        <v>10</v>
      </c>
      <c r="L54" s="60" t="s">
        <v>11</v>
      </c>
      <c r="M54" s="59" t="s">
        <v>12</v>
      </c>
      <c r="N54" s="59" t="s">
        <v>13</v>
      </c>
      <c r="O54" s="59" t="s">
        <v>14</v>
      </c>
      <c r="P54" s="59" t="s">
        <v>15</v>
      </c>
      <c r="Q54" s="59" t="s">
        <v>16</v>
      </c>
      <c r="R54" s="59" t="s">
        <v>17</v>
      </c>
      <c r="S54" s="59" t="s">
        <v>18</v>
      </c>
      <c r="T54" s="59" t="s">
        <v>19</v>
      </c>
      <c r="U54" s="59" t="s">
        <v>20</v>
      </c>
      <c r="V54" s="59" t="s">
        <v>43</v>
      </c>
    </row>
    <row r="55" spans="1:22" ht="14.25" thickBot="1" thickTop="1">
      <c r="A55" s="11" t="s">
        <v>53</v>
      </c>
      <c r="B55" s="23">
        <v>2.689</v>
      </c>
      <c r="C55" s="14">
        <v>7.534</v>
      </c>
      <c r="D55" s="14">
        <v>14.155</v>
      </c>
      <c r="E55" s="14">
        <v>1.235</v>
      </c>
      <c r="F55" s="14">
        <v>2.951</v>
      </c>
      <c r="G55" s="14">
        <v>3.956</v>
      </c>
      <c r="H55" s="14">
        <v>0.648</v>
      </c>
      <c r="I55" s="14">
        <v>2.105</v>
      </c>
      <c r="J55" s="14">
        <v>0.76</v>
      </c>
      <c r="K55" s="14">
        <v>21.826</v>
      </c>
      <c r="L55" s="14">
        <v>15.048</v>
      </c>
      <c r="M55" s="14">
        <v>12.381</v>
      </c>
      <c r="N55" s="14">
        <v>18.587</v>
      </c>
      <c r="O55" s="14">
        <v>14.945</v>
      </c>
      <c r="P55" s="14">
        <v>2.644</v>
      </c>
      <c r="Q55" s="14">
        <v>5.675</v>
      </c>
      <c r="R55" s="14">
        <v>42.512</v>
      </c>
      <c r="S55" s="14">
        <v>3.385</v>
      </c>
      <c r="T55" s="14">
        <v>5.347</v>
      </c>
      <c r="U55" s="14">
        <v>0.609</v>
      </c>
      <c r="V55" s="15">
        <f>SUM(B55:U55)</f>
        <v>178.99200000000002</v>
      </c>
    </row>
    <row r="56" spans="1:22" ht="13.5" thickBot="1">
      <c r="A56" s="12" t="s">
        <v>68</v>
      </c>
      <c r="B56" s="4">
        <v>0.679</v>
      </c>
      <c r="C56" s="5">
        <v>2.781</v>
      </c>
      <c r="D56" s="5">
        <v>5.675</v>
      </c>
      <c r="E56" s="5">
        <v>0.274</v>
      </c>
      <c r="F56" s="5">
        <v>1.613</v>
      </c>
      <c r="G56" s="5">
        <v>1.248</v>
      </c>
      <c r="H56" s="5">
        <v>1.966</v>
      </c>
      <c r="I56" s="5">
        <v>0.985</v>
      </c>
      <c r="J56" s="5">
        <v>2.364</v>
      </c>
      <c r="K56" s="5">
        <v>2.147</v>
      </c>
      <c r="L56" s="5">
        <v>6.03</v>
      </c>
      <c r="M56" s="5">
        <v>3.4</v>
      </c>
      <c r="N56" s="5">
        <v>7.408</v>
      </c>
      <c r="O56" s="5">
        <v>4.155</v>
      </c>
      <c r="P56" s="5">
        <v>0.257</v>
      </c>
      <c r="Q56" s="5">
        <v>1.78</v>
      </c>
      <c r="R56" s="5">
        <v>10.599</v>
      </c>
      <c r="S56" s="5">
        <v>2.996</v>
      </c>
      <c r="T56" s="5">
        <v>1.439</v>
      </c>
      <c r="U56" s="5">
        <v>0.342</v>
      </c>
      <c r="V56" s="16">
        <f>SUM(B56:U56)</f>
        <v>58.13799999999999</v>
      </c>
    </row>
    <row r="57" spans="1:22" ht="26.25" thickBot="1">
      <c r="A57" s="12" t="s">
        <v>69</v>
      </c>
      <c r="B57" s="4">
        <v>0.153</v>
      </c>
      <c r="C57" s="5">
        <v>0.057</v>
      </c>
      <c r="D57" s="5">
        <v>5.734</v>
      </c>
      <c r="E57" s="5">
        <v>0.029</v>
      </c>
      <c r="F57" s="5">
        <v>0.769</v>
      </c>
      <c r="G57" s="5">
        <v>0.114</v>
      </c>
      <c r="H57" s="5">
        <v>0.069</v>
      </c>
      <c r="I57" s="5">
        <v>0.152</v>
      </c>
      <c r="J57" s="5">
        <v>0.018</v>
      </c>
      <c r="K57" s="5">
        <v>3.45</v>
      </c>
      <c r="L57" s="5">
        <v>0.093</v>
      </c>
      <c r="M57" s="5">
        <v>0.116</v>
      </c>
      <c r="N57" s="5">
        <v>0.06</v>
      </c>
      <c r="O57" s="5">
        <v>0.879</v>
      </c>
      <c r="P57" s="5">
        <v>0.381</v>
      </c>
      <c r="Q57" s="5">
        <v>0.866</v>
      </c>
      <c r="R57" s="5">
        <v>0.938</v>
      </c>
      <c r="S57" s="5">
        <v>0.218</v>
      </c>
      <c r="T57" s="5">
        <v>0.5</v>
      </c>
      <c r="U57" s="5">
        <v>0.036</v>
      </c>
      <c r="V57" s="16">
        <f>SUM(B57:U57)</f>
        <v>14.632</v>
      </c>
    </row>
    <row r="58" spans="1:22" ht="13.5" thickBot="1">
      <c r="A58" s="12" t="s">
        <v>43</v>
      </c>
      <c r="B58" s="24">
        <v>3.521</v>
      </c>
      <c r="C58" s="17">
        <v>10.372</v>
      </c>
      <c r="D58" s="17">
        <v>25.564</v>
      </c>
      <c r="E58" s="17">
        <v>1.538</v>
      </c>
      <c r="F58" s="17">
        <v>5.333</v>
      </c>
      <c r="G58" s="17">
        <v>5.318</v>
      </c>
      <c r="H58" s="17">
        <v>2.683</v>
      </c>
      <c r="I58" s="17">
        <v>3.242</v>
      </c>
      <c r="J58" s="17">
        <v>3.142</v>
      </c>
      <c r="K58" s="17">
        <v>27.423</v>
      </c>
      <c r="L58" s="17">
        <v>21.171</v>
      </c>
      <c r="M58" s="17">
        <v>15.897</v>
      </c>
      <c r="N58" s="17">
        <v>26.055</v>
      </c>
      <c r="O58" s="17">
        <v>19.979</v>
      </c>
      <c r="P58" s="17">
        <v>3.282</v>
      </c>
      <c r="Q58" s="17">
        <v>8.321</v>
      </c>
      <c r="R58" s="17">
        <v>54.049</v>
      </c>
      <c r="S58" s="17">
        <v>6.599</v>
      </c>
      <c r="T58" s="17">
        <v>7.286</v>
      </c>
      <c r="U58" s="17">
        <v>0.987</v>
      </c>
      <c r="V58" s="81">
        <f>SUM(B58:U58)</f>
        <v>251.762</v>
      </c>
    </row>
    <row r="59" ht="13.5" thickBot="1">
      <c r="V59" s="82">
        <f>SUM(V55:V58)</f>
        <v>503.524</v>
      </c>
    </row>
    <row r="60" spans="9:13" ht="17.25" thickBot="1" thickTop="1">
      <c r="I60" s="112" t="s">
        <v>70</v>
      </c>
      <c r="J60" s="113"/>
      <c r="K60" s="113"/>
      <c r="L60" s="113"/>
      <c r="M60" s="114"/>
    </row>
    <row r="61" spans="2:22" ht="14.25" thickBot="1" thickTop="1">
      <c r="B61" s="8" t="s">
        <v>1</v>
      </c>
      <c r="C61" s="9" t="s">
        <v>2</v>
      </c>
      <c r="D61" s="9" t="s">
        <v>3</v>
      </c>
      <c r="E61" s="9" t="s">
        <v>4</v>
      </c>
      <c r="F61" s="9" t="s">
        <v>5</v>
      </c>
      <c r="G61" s="9" t="s">
        <v>6</v>
      </c>
      <c r="H61" s="9" t="s">
        <v>7</v>
      </c>
      <c r="I61" s="9" t="s">
        <v>8</v>
      </c>
      <c r="J61" s="9" t="s">
        <v>9</v>
      </c>
      <c r="K61" s="9" t="s">
        <v>10</v>
      </c>
      <c r="L61" s="9" t="s">
        <v>11</v>
      </c>
      <c r="M61" s="9" t="s">
        <v>12</v>
      </c>
      <c r="N61" s="9" t="s">
        <v>13</v>
      </c>
      <c r="O61" s="9" t="s">
        <v>14</v>
      </c>
      <c r="P61" s="9" t="s">
        <v>15</v>
      </c>
      <c r="Q61" s="9" t="s">
        <v>16</v>
      </c>
      <c r="R61" s="9" t="s">
        <v>17</v>
      </c>
      <c r="S61" s="9" t="s">
        <v>18</v>
      </c>
      <c r="T61" s="9" t="s">
        <v>19</v>
      </c>
      <c r="U61" s="9" t="s">
        <v>20</v>
      </c>
      <c r="V61" s="10" t="s">
        <v>43</v>
      </c>
    </row>
    <row r="62" spans="1:22" ht="27" thickBot="1" thickTop="1">
      <c r="A62" s="13" t="s">
        <v>72</v>
      </c>
      <c r="B62" s="30">
        <v>86.564</v>
      </c>
      <c r="C62" s="31">
        <v>103.036</v>
      </c>
      <c r="D62" s="31">
        <v>75.397</v>
      </c>
      <c r="E62" s="32">
        <v>36.17</v>
      </c>
      <c r="F62" s="31">
        <v>86.15</v>
      </c>
      <c r="G62" s="31">
        <v>77.06</v>
      </c>
      <c r="H62" s="31">
        <v>48.457</v>
      </c>
      <c r="I62" s="31">
        <v>53.608</v>
      </c>
      <c r="J62" s="31">
        <v>38.65</v>
      </c>
      <c r="K62" s="32">
        <v>149.295</v>
      </c>
      <c r="L62" s="32">
        <v>120.701</v>
      </c>
      <c r="M62" s="32">
        <v>81.238</v>
      </c>
      <c r="N62" s="32">
        <v>72.885</v>
      </c>
      <c r="O62" s="130">
        <v>105.723</v>
      </c>
      <c r="P62" s="130"/>
      <c r="Q62" s="32">
        <v>74.496</v>
      </c>
      <c r="R62" s="32">
        <v>95.731</v>
      </c>
      <c r="S62" s="32">
        <v>64.811</v>
      </c>
      <c r="T62" s="32">
        <v>43.822</v>
      </c>
      <c r="U62" s="32">
        <v>21.897</v>
      </c>
      <c r="V62" s="33">
        <f>SUM(B62:U62)+66.171</f>
        <v>1501.8619999999999</v>
      </c>
    </row>
    <row r="63" spans="1:22" ht="51.75" thickBot="1">
      <c r="A63" s="13" t="s">
        <v>71</v>
      </c>
      <c r="B63" s="34">
        <v>289</v>
      </c>
      <c r="C63" s="27">
        <v>312</v>
      </c>
      <c r="D63" s="27">
        <v>263</v>
      </c>
      <c r="E63" s="27">
        <v>238</v>
      </c>
      <c r="F63" s="27">
        <v>226</v>
      </c>
      <c r="G63" s="27">
        <v>280</v>
      </c>
      <c r="H63" s="27">
        <v>227</v>
      </c>
      <c r="I63" s="27">
        <v>208</v>
      </c>
      <c r="J63" s="27">
        <v>162</v>
      </c>
      <c r="K63" s="28">
        <v>236</v>
      </c>
      <c r="L63" s="28">
        <v>249</v>
      </c>
      <c r="M63" s="28">
        <v>230</v>
      </c>
      <c r="N63" s="28">
        <v>145</v>
      </c>
      <c r="O63" s="92">
        <v>234</v>
      </c>
      <c r="P63" s="92"/>
      <c r="Q63" s="28">
        <v>158</v>
      </c>
      <c r="R63" s="28">
        <v>204</v>
      </c>
      <c r="S63" s="28">
        <v>139</v>
      </c>
      <c r="T63" s="28">
        <v>183</v>
      </c>
      <c r="U63" s="28">
        <v>147</v>
      </c>
      <c r="V63" s="35">
        <f>SUM(B63:U63)</f>
        <v>4130</v>
      </c>
    </row>
    <row r="64" spans="1:22" ht="39" thickBot="1">
      <c r="A64" s="13" t="s">
        <v>73</v>
      </c>
      <c r="B64" s="36">
        <v>0</v>
      </c>
      <c r="C64" s="37">
        <v>0</v>
      </c>
      <c r="D64" s="37">
        <v>2.327</v>
      </c>
      <c r="E64" s="37">
        <v>0.715</v>
      </c>
      <c r="F64" s="37">
        <v>3.365</v>
      </c>
      <c r="G64" s="37">
        <v>0</v>
      </c>
      <c r="H64" s="37">
        <v>5.806</v>
      </c>
      <c r="I64" s="37">
        <v>0</v>
      </c>
      <c r="J64" s="37">
        <v>3.375</v>
      </c>
      <c r="K64" s="37">
        <v>1.584</v>
      </c>
      <c r="L64" s="37">
        <v>4.472</v>
      </c>
      <c r="M64" s="37">
        <v>1.459</v>
      </c>
      <c r="N64" s="37">
        <v>4.029</v>
      </c>
      <c r="O64" s="37">
        <v>0.663</v>
      </c>
      <c r="P64" s="37">
        <v>0</v>
      </c>
      <c r="Q64" s="38">
        <v>1.466</v>
      </c>
      <c r="R64" s="38">
        <v>3.8</v>
      </c>
      <c r="S64" s="38">
        <v>4.227</v>
      </c>
      <c r="T64" s="38">
        <v>3.837</v>
      </c>
      <c r="U64" s="38">
        <v>2.681</v>
      </c>
      <c r="V64" s="39">
        <f>SUM(B64:U64)</f>
        <v>43.806</v>
      </c>
    </row>
    <row r="66" ht="13.5" thickBot="1"/>
    <row r="67" spans="9:13" ht="30" customHeight="1" thickBot="1" thickTop="1">
      <c r="I67" s="118" t="s">
        <v>79</v>
      </c>
      <c r="J67" s="119"/>
      <c r="K67" s="119"/>
      <c r="L67" s="119"/>
      <c r="M67" s="120"/>
    </row>
    <row r="68" spans="2:22" ht="14.25" thickBot="1" thickTop="1">
      <c r="B68" s="53" t="s">
        <v>1</v>
      </c>
      <c r="C68" s="54" t="s">
        <v>2</v>
      </c>
      <c r="D68" s="54" t="s">
        <v>3</v>
      </c>
      <c r="E68" s="54" t="s">
        <v>4</v>
      </c>
      <c r="F68" s="54" t="s">
        <v>5</v>
      </c>
      <c r="G68" s="54" t="s">
        <v>6</v>
      </c>
      <c r="H68" s="54" t="s">
        <v>7</v>
      </c>
      <c r="I68" s="54" t="s">
        <v>8</v>
      </c>
      <c r="J68" s="54" t="s">
        <v>9</v>
      </c>
      <c r="K68" s="54" t="s">
        <v>10</v>
      </c>
      <c r="L68" s="54" t="s">
        <v>11</v>
      </c>
      <c r="M68" s="54" t="s">
        <v>12</v>
      </c>
      <c r="N68" s="54" t="s">
        <v>13</v>
      </c>
      <c r="O68" s="54" t="s">
        <v>14</v>
      </c>
      <c r="P68" s="54" t="s">
        <v>15</v>
      </c>
      <c r="Q68" s="54" t="s">
        <v>16</v>
      </c>
      <c r="R68" s="54" t="s">
        <v>17</v>
      </c>
      <c r="S68" s="54" t="s">
        <v>18</v>
      </c>
      <c r="T68" s="54" t="s">
        <v>19</v>
      </c>
      <c r="U68" s="54" t="s">
        <v>20</v>
      </c>
      <c r="V68" s="55" t="s">
        <v>43</v>
      </c>
    </row>
    <row r="69" spans="1:22" ht="27" thickBot="1" thickTop="1">
      <c r="A69" s="25" t="s">
        <v>74</v>
      </c>
      <c r="B69" s="30">
        <v>149</v>
      </c>
      <c r="C69" s="31">
        <v>140</v>
      </c>
      <c r="D69" s="31">
        <v>130</v>
      </c>
      <c r="E69" s="31">
        <v>120</v>
      </c>
      <c r="F69" s="31">
        <v>217</v>
      </c>
      <c r="G69" s="31">
        <v>96</v>
      </c>
      <c r="H69" s="31">
        <v>96</v>
      </c>
      <c r="I69" s="31">
        <v>134</v>
      </c>
      <c r="J69" s="31">
        <v>180</v>
      </c>
      <c r="K69" s="31">
        <v>254</v>
      </c>
      <c r="L69" s="31">
        <v>116</v>
      </c>
      <c r="M69" s="31">
        <v>102</v>
      </c>
      <c r="N69" s="31">
        <v>133</v>
      </c>
      <c r="O69" s="31">
        <v>196</v>
      </c>
      <c r="P69" s="31">
        <v>53</v>
      </c>
      <c r="Q69" s="31">
        <v>137</v>
      </c>
      <c r="R69" s="31">
        <v>150</v>
      </c>
      <c r="S69" s="31">
        <v>228</v>
      </c>
      <c r="T69" s="31">
        <v>136</v>
      </c>
      <c r="U69" s="31">
        <v>98</v>
      </c>
      <c r="V69" s="50">
        <f aca="true" t="shared" si="4" ref="V69:V74">SUM(B69:U69)</f>
        <v>2865</v>
      </c>
    </row>
    <row r="70" spans="1:22" ht="39" thickBot="1">
      <c r="A70" s="25" t="s">
        <v>76</v>
      </c>
      <c r="B70" s="34">
        <v>54</v>
      </c>
      <c r="C70" s="27">
        <v>83</v>
      </c>
      <c r="D70" s="27">
        <v>47</v>
      </c>
      <c r="E70" s="27">
        <v>51</v>
      </c>
      <c r="F70" s="27">
        <v>61</v>
      </c>
      <c r="G70" s="27">
        <v>55</v>
      </c>
      <c r="H70" s="27">
        <v>24</v>
      </c>
      <c r="I70" s="27">
        <v>32</v>
      </c>
      <c r="J70" s="27">
        <v>24</v>
      </c>
      <c r="K70" s="27">
        <v>88</v>
      </c>
      <c r="L70" s="27">
        <v>83</v>
      </c>
      <c r="M70" s="27">
        <v>45</v>
      </c>
      <c r="N70" s="27">
        <v>92</v>
      </c>
      <c r="O70" s="27">
        <v>67</v>
      </c>
      <c r="P70" s="27">
        <v>6</v>
      </c>
      <c r="Q70" s="27">
        <v>36</v>
      </c>
      <c r="R70" s="27">
        <v>71</v>
      </c>
      <c r="S70" s="27">
        <v>43</v>
      </c>
      <c r="T70" s="27">
        <v>19</v>
      </c>
      <c r="U70" s="27">
        <v>14</v>
      </c>
      <c r="V70" s="51">
        <f t="shared" si="4"/>
        <v>995</v>
      </c>
    </row>
    <row r="71" spans="1:22" ht="26.25" thickBot="1">
      <c r="A71" s="25" t="s">
        <v>75</v>
      </c>
      <c r="B71" s="34">
        <v>269</v>
      </c>
      <c r="C71" s="27">
        <v>251</v>
      </c>
      <c r="D71" s="27">
        <v>252</v>
      </c>
      <c r="E71" s="27">
        <v>99</v>
      </c>
      <c r="F71" s="27">
        <v>359</v>
      </c>
      <c r="G71" s="27">
        <v>239</v>
      </c>
      <c r="H71" s="27">
        <v>210</v>
      </c>
      <c r="I71" s="27">
        <v>244</v>
      </c>
      <c r="J71" s="27">
        <v>233</v>
      </c>
      <c r="K71" s="27">
        <v>565</v>
      </c>
      <c r="L71" s="27">
        <v>406</v>
      </c>
      <c r="M71" s="27">
        <v>314</v>
      </c>
      <c r="N71" s="27">
        <v>429</v>
      </c>
      <c r="O71" s="27">
        <v>356</v>
      </c>
      <c r="P71" s="27">
        <v>12</v>
      </c>
      <c r="Q71" s="27">
        <v>453</v>
      </c>
      <c r="R71" s="27">
        <v>417</v>
      </c>
      <c r="S71" s="27">
        <v>424</v>
      </c>
      <c r="T71" s="27">
        <v>239</v>
      </c>
      <c r="U71" s="27">
        <v>156</v>
      </c>
      <c r="V71" s="51">
        <f t="shared" si="4"/>
        <v>5927</v>
      </c>
    </row>
    <row r="72" spans="1:22" ht="51.75" thickBot="1">
      <c r="A72" s="25" t="s">
        <v>77</v>
      </c>
      <c r="B72" s="34">
        <v>269</v>
      </c>
      <c r="C72" s="27">
        <v>251</v>
      </c>
      <c r="D72" s="27">
        <v>253</v>
      </c>
      <c r="E72" s="27">
        <v>99</v>
      </c>
      <c r="F72" s="27">
        <v>359</v>
      </c>
      <c r="G72" s="27">
        <v>238</v>
      </c>
      <c r="H72" s="27">
        <v>203</v>
      </c>
      <c r="I72" s="27">
        <v>243</v>
      </c>
      <c r="J72" s="27">
        <v>228</v>
      </c>
      <c r="K72" s="27">
        <v>445</v>
      </c>
      <c r="L72" s="27">
        <v>406</v>
      </c>
      <c r="M72" s="27">
        <v>288</v>
      </c>
      <c r="N72" s="27">
        <v>422</v>
      </c>
      <c r="O72" s="27">
        <v>343</v>
      </c>
      <c r="P72" s="27">
        <v>12</v>
      </c>
      <c r="Q72" s="27">
        <v>452</v>
      </c>
      <c r="R72" s="27">
        <v>417</v>
      </c>
      <c r="S72" s="27">
        <v>411</v>
      </c>
      <c r="T72" s="27">
        <v>238</v>
      </c>
      <c r="U72" s="27">
        <v>156</v>
      </c>
      <c r="V72" s="51">
        <f t="shared" si="4"/>
        <v>5733</v>
      </c>
    </row>
    <row r="73" spans="1:22" ht="39" thickBot="1">
      <c r="A73" s="25" t="s">
        <v>78</v>
      </c>
      <c r="B73" s="34">
        <v>22</v>
      </c>
      <c r="C73" s="27">
        <v>26</v>
      </c>
      <c r="D73" s="27">
        <v>20</v>
      </c>
      <c r="E73" s="27">
        <v>22</v>
      </c>
      <c r="F73" s="27">
        <v>25</v>
      </c>
      <c r="G73" s="27">
        <v>18</v>
      </c>
      <c r="H73" s="27">
        <v>21</v>
      </c>
      <c r="I73" s="27">
        <v>28</v>
      </c>
      <c r="J73" s="27">
        <v>27</v>
      </c>
      <c r="K73" s="27">
        <v>34</v>
      </c>
      <c r="L73" s="27">
        <v>26</v>
      </c>
      <c r="M73" s="27">
        <v>22</v>
      </c>
      <c r="N73" s="27">
        <v>28</v>
      </c>
      <c r="O73" s="27">
        <v>50</v>
      </c>
      <c r="P73" s="27">
        <v>13</v>
      </c>
      <c r="Q73" s="27">
        <v>38</v>
      </c>
      <c r="R73" s="27">
        <v>21</v>
      </c>
      <c r="S73" s="27">
        <v>43</v>
      </c>
      <c r="T73" s="27">
        <v>14</v>
      </c>
      <c r="U73" s="27">
        <v>13</v>
      </c>
      <c r="V73" s="51">
        <f t="shared" si="4"/>
        <v>511</v>
      </c>
    </row>
    <row r="74" spans="1:22" ht="26.25" thickBot="1">
      <c r="A74" s="25" t="s">
        <v>64</v>
      </c>
      <c r="B74" s="56">
        <v>440</v>
      </c>
      <c r="C74" s="29">
        <v>417</v>
      </c>
      <c r="D74" s="29">
        <v>402</v>
      </c>
      <c r="E74" s="29">
        <v>241</v>
      </c>
      <c r="F74" s="29">
        <v>601</v>
      </c>
      <c r="G74" s="29">
        <v>353</v>
      </c>
      <c r="H74" s="29">
        <v>327</v>
      </c>
      <c r="I74" s="29">
        <v>406</v>
      </c>
      <c r="J74" s="29">
        <v>440</v>
      </c>
      <c r="K74" s="29">
        <v>853</v>
      </c>
      <c r="L74" s="29">
        <v>548</v>
      </c>
      <c r="M74" s="29">
        <v>438</v>
      </c>
      <c r="N74" s="29">
        <v>590</v>
      </c>
      <c r="O74" s="29">
        <v>602</v>
      </c>
      <c r="P74" s="29">
        <v>78</v>
      </c>
      <c r="Q74" s="29">
        <v>628</v>
      </c>
      <c r="R74" s="29">
        <v>588</v>
      </c>
      <c r="S74" s="29">
        <v>695</v>
      </c>
      <c r="T74" s="29">
        <v>389</v>
      </c>
      <c r="U74" s="29">
        <v>267</v>
      </c>
      <c r="V74" s="57">
        <f t="shared" si="4"/>
        <v>9303</v>
      </c>
    </row>
    <row r="75" spans="2:22" ht="13.5" thickTop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2:22" ht="13.5" thickBo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17.25" thickBot="1" thickTop="1">
      <c r="B77" s="3"/>
      <c r="C77" s="3"/>
      <c r="D77" s="3"/>
      <c r="E77" s="3"/>
      <c r="F77" s="75"/>
      <c r="G77" s="3"/>
      <c r="H77" s="109" t="s">
        <v>83</v>
      </c>
      <c r="I77" s="110"/>
      <c r="J77" s="110"/>
      <c r="K77" s="110"/>
      <c r="L77" s="110"/>
      <c r="M77" s="110"/>
      <c r="N77" s="110"/>
      <c r="O77" s="110"/>
      <c r="P77" s="110"/>
      <c r="Q77" s="110"/>
      <c r="R77" s="111"/>
      <c r="S77" s="3"/>
      <c r="T77" s="3"/>
      <c r="U77" s="3"/>
      <c r="V77" s="3"/>
    </row>
    <row r="78" spans="1:22" ht="14.25" thickBot="1" thickTop="1">
      <c r="A78" s="43"/>
      <c r="B78" s="47" t="s">
        <v>1</v>
      </c>
      <c r="C78" s="48" t="s">
        <v>2</v>
      </c>
      <c r="D78" s="48" t="s">
        <v>3</v>
      </c>
      <c r="E78" s="48" t="s">
        <v>4</v>
      </c>
      <c r="F78" s="48" t="s">
        <v>5</v>
      </c>
      <c r="G78" s="48" t="s">
        <v>6</v>
      </c>
      <c r="H78" s="48" t="s">
        <v>7</v>
      </c>
      <c r="I78" s="48" t="s">
        <v>8</v>
      </c>
      <c r="J78" s="48" t="s">
        <v>9</v>
      </c>
      <c r="K78" s="48" t="s">
        <v>10</v>
      </c>
      <c r="L78" s="48" t="s">
        <v>11</v>
      </c>
      <c r="M78" s="48" t="s">
        <v>12</v>
      </c>
      <c r="N78" s="48" t="s">
        <v>13</v>
      </c>
      <c r="O78" s="48" t="s">
        <v>14</v>
      </c>
      <c r="P78" s="48" t="s">
        <v>15</v>
      </c>
      <c r="Q78" s="48" t="s">
        <v>16</v>
      </c>
      <c r="R78" s="48" t="s">
        <v>17</v>
      </c>
      <c r="S78" s="48" t="s">
        <v>18</v>
      </c>
      <c r="T78" s="48" t="s">
        <v>19</v>
      </c>
      <c r="U78" s="48" t="s">
        <v>20</v>
      </c>
      <c r="V78" s="49" t="s">
        <v>43</v>
      </c>
    </row>
    <row r="79" spans="1:22" ht="14.25" thickBot="1" thickTop="1">
      <c r="A79" s="44" t="s">
        <v>53</v>
      </c>
      <c r="B79" s="30">
        <v>170.24</v>
      </c>
      <c r="C79" s="31">
        <v>186.61</v>
      </c>
      <c r="D79" s="31">
        <v>173.706</v>
      </c>
      <c r="E79" s="31">
        <v>66.941</v>
      </c>
      <c r="F79" s="31">
        <v>207.284</v>
      </c>
      <c r="G79" s="31">
        <v>164.436</v>
      </c>
      <c r="H79" s="31">
        <v>126.51</v>
      </c>
      <c r="I79" s="31">
        <v>126.838</v>
      </c>
      <c r="J79" s="31">
        <v>102.425</v>
      </c>
      <c r="K79" s="31">
        <v>261.805</v>
      </c>
      <c r="L79" s="31">
        <v>316.451</v>
      </c>
      <c r="M79" s="31">
        <v>187.853</v>
      </c>
      <c r="N79" s="31">
        <v>261.749</v>
      </c>
      <c r="O79" s="31">
        <v>203.505</v>
      </c>
      <c r="P79" s="31">
        <v>8.356</v>
      </c>
      <c r="Q79" s="31">
        <v>260.114</v>
      </c>
      <c r="R79" s="31">
        <v>308.581</v>
      </c>
      <c r="S79" s="31">
        <v>217.673</v>
      </c>
      <c r="T79" s="31">
        <v>140.121</v>
      </c>
      <c r="U79" s="31">
        <v>72.911</v>
      </c>
      <c r="V79" s="50">
        <f aca="true" t="shared" si="5" ref="V79:V88">SUM(B79:U79)</f>
        <v>3564.1090000000004</v>
      </c>
    </row>
    <row r="80" spans="1:22" ht="13.5" thickBot="1">
      <c r="A80" s="45" t="s">
        <v>54</v>
      </c>
      <c r="B80" s="34">
        <v>0.4</v>
      </c>
      <c r="C80" s="27">
        <v>0.238</v>
      </c>
      <c r="D80" s="27">
        <v>0.303</v>
      </c>
      <c r="E80" s="27">
        <v>0.14</v>
      </c>
      <c r="F80" s="27">
        <v>0.369</v>
      </c>
      <c r="G80" s="27">
        <v>0.251</v>
      </c>
      <c r="H80" s="27">
        <v>0.342</v>
      </c>
      <c r="I80" s="27">
        <v>0.224</v>
      </c>
      <c r="J80" s="27">
        <v>0.341</v>
      </c>
      <c r="K80" s="27">
        <v>0.231</v>
      </c>
      <c r="L80" s="27">
        <v>0.081</v>
      </c>
      <c r="M80" s="27">
        <v>0.157</v>
      </c>
      <c r="N80" s="27">
        <v>0.225</v>
      </c>
      <c r="O80" s="27">
        <v>0.297</v>
      </c>
      <c r="P80" s="27">
        <v>0.054</v>
      </c>
      <c r="Q80" s="27">
        <v>0.246</v>
      </c>
      <c r="R80" s="27">
        <v>0.192</v>
      </c>
      <c r="S80" s="27">
        <v>0.241</v>
      </c>
      <c r="T80" s="27">
        <v>0.103</v>
      </c>
      <c r="U80" s="27">
        <v>0.092</v>
      </c>
      <c r="V80" s="51">
        <f t="shared" si="5"/>
        <v>4.526999999999999</v>
      </c>
    </row>
    <row r="81" spans="1:22" ht="13.5" thickBot="1">
      <c r="A81" s="45" t="s">
        <v>55</v>
      </c>
      <c r="B81" s="34">
        <v>0.902</v>
      </c>
      <c r="C81" s="27">
        <v>0.922</v>
      </c>
      <c r="D81" s="27">
        <v>1.42</v>
      </c>
      <c r="E81" s="27">
        <v>0.738</v>
      </c>
      <c r="F81" s="27">
        <v>1.742</v>
      </c>
      <c r="G81" s="27">
        <v>1.289</v>
      </c>
      <c r="H81" s="27">
        <v>1.806</v>
      </c>
      <c r="I81" s="27">
        <v>1.163</v>
      </c>
      <c r="J81" s="27">
        <v>3.041</v>
      </c>
      <c r="K81" s="27">
        <v>7.305</v>
      </c>
      <c r="L81" s="27">
        <v>0.996</v>
      </c>
      <c r="M81" s="27">
        <v>2.389</v>
      </c>
      <c r="N81" s="27">
        <v>1.957</v>
      </c>
      <c r="O81" s="27">
        <v>7.265</v>
      </c>
      <c r="P81" s="27">
        <v>0.278</v>
      </c>
      <c r="Q81" s="27">
        <v>22.594</v>
      </c>
      <c r="R81" s="27">
        <v>2.058</v>
      </c>
      <c r="S81" s="27">
        <v>3.047</v>
      </c>
      <c r="T81" s="27">
        <v>1.964</v>
      </c>
      <c r="U81" s="27">
        <v>1.992</v>
      </c>
      <c r="V81" s="51">
        <f t="shared" si="5"/>
        <v>64.868</v>
      </c>
    </row>
    <row r="82" spans="1:22" ht="13.5" thickBot="1">
      <c r="A82" s="45" t="s">
        <v>52</v>
      </c>
      <c r="B82" s="34">
        <v>0.972</v>
      </c>
      <c r="C82" s="27">
        <v>0.501</v>
      </c>
      <c r="D82" s="27">
        <v>1.106</v>
      </c>
      <c r="E82" s="27">
        <v>0.751</v>
      </c>
      <c r="F82" s="27">
        <v>0.778</v>
      </c>
      <c r="G82" s="27">
        <v>1.953</v>
      </c>
      <c r="H82" s="27">
        <v>0.296</v>
      </c>
      <c r="I82" s="27">
        <v>2.94</v>
      </c>
      <c r="J82" s="27">
        <v>0.781</v>
      </c>
      <c r="K82" s="27">
        <v>12.135</v>
      </c>
      <c r="L82" s="27">
        <v>0.086</v>
      </c>
      <c r="M82" s="27">
        <v>3.585</v>
      </c>
      <c r="N82" s="27">
        <v>1.324</v>
      </c>
      <c r="O82" s="27">
        <v>6.654</v>
      </c>
      <c r="P82" s="27">
        <v>0.414</v>
      </c>
      <c r="Q82" s="27">
        <v>1.273</v>
      </c>
      <c r="R82" s="27">
        <v>1.7</v>
      </c>
      <c r="S82" s="27">
        <v>3.101</v>
      </c>
      <c r="T82" s="27">
        <v>6.726</v>
      </c>
      <c r="U82" s="27">
        <v>0.523</v>
      </c>
      <c r="V82" s="51">
        <f t="shared" si="5"/>
        <v>47.59900000000001</v>
      </c>
    </row>
    <row r="83" spans="1:22" ht="13.5" thickBot="1">
      <c r="A83" s="45" t="s">
        <v>68</v>
      </c>
      <c r="B83" s="34">
        <v>40.13</v>
      </c>
      <c r="C83" s="27">
        <v>31.115</v>
      </c>
      <c r="D83" s="27">
        <v>35.898</v>
      </c>
      <c r="E83" s="27">
        <v>14.748</v>
      </c>
      <c r="F83" s="27">
        <v>59.408</v>
      </c>
      <c r="G83" s="27">
        <v>28.488</v>
      </c>
      <c r="H83" s="27">
        <v>25.738</v>
      </c>
      <c r="I83" s="27">
        <v>57.424</v>
      </c>
      <c r="J83" s="27">
        <v>53.094</v>
      </c>
      <c r="K83" s="27">
        <v>87.415</v>
      </c>
      <c r="L83" s="27">
        <v>40.453</v>
      </c>
      <c r="M83" s="27">
        <v>47.98</v>
      </c>
      <c r="N83" s="27">
        <v>94.258</v>
      </c>
      <c r="O83" s="27">
        <v>49.249</v>
      </c>
      <c r="P83" s="27">
        <v>0.7</v>
      </c>
      <c r="Q83" s="27">
        <v>64.42</v>
      </c>
      <c r="R83" s="27">
        <v>52.225</v>
      </c>
      <c r="S83" s="27">
        <v>100.719</v>
      </c>
      <c r="T83" s="27">
        <v>42.35</v>
      </c>
      <c r="U83" s="27">
        <v>37.826</v>
      </c>
      <c r="V83" s="51">
        <f t="shared" si="5"/>
        <v>963.6380000000003</v>
      </c>
    </row>
    <row r="84" spans="1:22" ht="13.5" thickBot="1">
      <c r="A84" s="45" t="s">
        <v>59</v>
      </c>
      <c r="B84" s="34">
        <v>30.05</v>
      </c>
      <c r="C84" s="27">
        <v>7.92</v>
      </c>
      <c r="D84" s="27">
        <v>15.654</v>
      </c>
      <c r="E84" s="27">
        <v>7.551</v>
      </c>
      <c r="F84" s="27">
        <v>42.742</v>
      </c>
      <c r="G84" s="27">
        <v>18.551</v>
      </c>
      <c r="H84" s="27">
        <v>25.484</v>
      </c>
      <c r="I84" s="27">
        <v>29.402</v>
      </c>
      <c r="J84" s="27">
        <v>34.785</v>
      </c>
      <c r="K84" s="27">
        <v>23.818</v>
      </c>
      <c r="L84" s="27">
        <v>4.444</v>
      </c>
      <c r="M84" s="27">
        <v>6.593</v>
      </c>
      <c r="N84" s="27">
        <v>15.025</v>
      </c>
      <c r="O84" s="27">
        <v>34.972</v>
      </c>
      <c r="P84" s="27">
        <v>1.496</v>
      </c>
      <c r="Q84" s="27">
        <v>27.897</v>
      </c>
      <c r="R84" s="27">
        <v>11.597</v>
      </c>
      <c r="S84" s="27">
        <v>37.125</v>
      </c>
      <c r="T84" s="27">
        <v>22.321</v>
      </c>
      <c r="U84" s="27">
        <v>28.156</v>
      </c>
      <c r="V84" s="51">
        <f t="shared" si="5"/>
        <v>425.5829999999999</v>
      </c>
    </row>
    <row r="85" spans="1:22" ht="13.5" thickBot="1">
      <c r="A85" s="45" t="s">
        <v>60</v>
      </c>
      <c r="B85" s="34">
        <v>0.66</v>
      </c>
      <c r="C85" s="27">
        <v>0.892</v>
      </c>
      <c r="D85" s="27">
        <v>0.525</v>
      </c>
      <c r="E85" s="27">
        <v>0.109</v>
      </c>
      <c r="F85" s="27">
        <v>1.117</v>
      </c>
      <c r="G85" s="27">
        <v>0.644</v>
      </c>
      <c r="H85" s="27">
        <v>0.002</v>
      </c>
      <c r="I85" s="27">
        <v>0.177</v>
      </c>
      <c r="J85" s="27">
        <v>0.035</v>
      </c>
      <c r="K85" s="27">
        <v>2.819</v>
      </c>
      <c r="L85" s="27">
        <v>0.454</v>
      </c>
      <c r="M85" s="27">
        <v>0.94</v>
      </c>
      <c r="N85" s="27">
        <v>2.071</v>
      </c>
      <c r="O85" s="27">
        <v>1.575</v>
      </c>
      <c r="P85" s="27">
        <v>0.016</v>
      </c>
      <c r="Q85" s="27">
        <v>0.955</v>
      </c>
      <c r="R85" s="27">
        <v>0.666</v>
      </c>
      <c r="S85" s="27">
        <v>0.971</v>
      </c>
      <c r="T85" s="27">
        <v>0.162</v>
      </c>
      <c r="U85" s="27">
        <v>0.111</v>
      </c>
      <c r="V85" s="51">
        <f t="shared" si="5"/>
        <v>14.901</v>
      </c>
    </row>
    <row r="86" spans="1:22" ht="13.5" thickBot="1">
      <c r="A86" s="45" t="s">
        <v>61</v>
      </c>
      <c r="B86" s="34">
        <v>0.634</v>
      </c>
      <c r="C86" s="27">
        <v>0.542</v>
      </c>
      <c r="D86" s="27">
        <v>0</v>
      </c>
      <c r="E86" s="27">
        <v>0.151</v>
      </c>
      <c r="F86" s="27">
        <v>0.831</v>
      </c>
      <c r="G86" s="27">
        <v>0.682</v>
      </c>
      <c r="H86" s="27">
        <v>0.007</v>
      </c>
      <c r="I86" s="27">
        <v>0.118</v>
      </c>
      <c r="J86" s="27">
        <v>0.094</v>
      </c>
      <c r="K86" s="27">
        <v>0.637</v>
      </c>
      <c r="L86" s="27">
        <v>0.098</v>
      </c>
      <c r="M86" s="27">
        <v>1.02</v>
      </c>
      <c r="N86" s="27">
        <v>0.235</v>
      </c>
      <c r="O86" s="27">
        <v>0.122</v>
      </c>
      <c r="P86" s="27">
        <v>0</v>
      </c>
      <c r="Q86" s="27">
        <v>0.389</v>
      </c>
      <c r="R86" s="27">
        <v>0.3</v>
      </c>
      <c r="S86" s="27">
        <v>0.139</v>
      </c>
      <c r="T86" s="27">
        <v>0.118</v>
      </c>
      <c r="U86" s="27">
        <v>0</v>
      </c>
      <c r="V86" s="51">
        <f t="shared" si="5"/>
        <v>6.117000000000001</v>
      </c>
    </row>
    <row r="87" spans="1:22" ht="26.25" thickBot="1">
      <c r="A87" s="45" t="s">
        <v>63</v>
      </c>
      <c r="B87" s="34">
        <v>6.844</v>
      </c>
      <c r="C87" s="27">
        <v>7.819</v>
      </c>
      <c r="D87" s="27">
        <v>8.956</v>
      </c>
      <c r="E87" s="27">
        <v>3.288</v>
      </c>
      <c r="F87" s="27">
        <v>9.244</v>
      </c>
      <c r="G87" s="27">
        <v>7.123</v>
      </c>
      <c r="H87" s="27">
        <v>7.07</v>
      </c>
      <c r="I87" s="27">
        <v>7.066</v>
      </c>
      <c r="J87" s="27">
        <v>6.761</v>
      </c>
      <c r="K87" s="27">
        <v>12.996</v>
      </c>
      <c r="L87" s="27">
        <v>12.915</v>
      </c>
      <c r="M87" s="27">
        <v>9.349</v>
      </c>
      <c r="N87" s="27">
        <v>13.096</v>
      </c>
      <c r="O87" s="27">
        <v>10.815</v>
      </c>
      <c r="P87" s="27">
        <v>0.619</v>
      </c>
      <c r="Q87" s="27">
        <v>14.646</v>
      </c>
      <c r="R87" s="27">
        <v>17.704</v>
      </c>
      <c r="S87" s="27">
        <v>9.507</v>
      </c>
      <c r="T87" s="27">
        <v>8.324</v>
      </c>
      <c r="U87" s="27">
        <v>3.165</v>
      </c>
      <c r="V87" s="51">
        <f t="shared" si="5"/>
        <v>177.30700000000002</v>
      </c>
    </row>
    <row r="88" spans="1:22" ht="26.25" thickBot="1">
      <c r="A88" s="46" t="s">
        <v>64</v>
      </c>
      <c r="B88" s="36">
        <v>250.832</v>
      </c>
      <c r="C88" s="37">
        <v>236.559</v>
      </c>
      <c r="D88" s="37">
        <v>237.568</v>
      </c>
      <c r="E88" s="37">
        <v>94.417</v>
      </c>
      <c r="F88" s="37">
        <v>323.515</v>
      </c>
      <c r="G88" s="37">
        <v>223.417</v>
      </c>
      <c r="H88" s="37">
        <v>187.255</v>
      </c>
      <c r="I88" s="37">
        <v>225.352</v>
      </c>
      <c r="J88" s="37">
        <v>201.357</v>
      </c>
      <c r="K88" s="37">
        <v>409.161</v>
      </c>
      <c r="L88" s="37">
        <v>375.978</v>
      </c>
      <c r="M88" s="37">
        <v>259.866</v>
      </c>
      <c r="N88" s="37">
        <v>389.94</v>
      </c>
      <c r="O88" s="37">
        <v>314.454</v>
      </c>
      <c r="P88" s="37">
        <v>11.933</v>
      </c>
      <c r="Q88" s="37">
        <v>392.534</v>
      </c>
      <c r="R88" s="37">
        <v>395.023</v>
      </c>
      <c r="S88" s="37">
        <v>372.523</v>
      </c>
      <c r="T88" s="37">
        <v>222.189</v>
      </c>
      <c r="U88" s="37">
        <v>144.776</v>
      </c>
      <c r="V88" s="52">
        <f t="shared" si="5"/>
        <v>5268.649</v>
      </c>
    </row>
    <row r="89" spans="1:22" ht="14.25" thickBot="1" thickTop="1">
      <c r="A89" s="7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</row>
    <row r="90" spans="1:22" ht="14.25" thickBot="1" thickTop="1">
      <c r="A90" s="106" t="s">
        <v>94</v>
      </c>
      <c r="B90" s="107"/>
      <c r="C90" s="108"/>
      <c r="D90" s="78" t="s">
        <v>98</v>
      </c>
      <c r="E90" s="79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</row>
    <row r="91" spans="1:22" ht="14.25" thickBot="1" thickTop="1">
      <c r="A91" s="101" t="s">
        <v>84</v>
      </c>
      <c r="B91" s="102"/>
      <c r="C91" s="103"/>
      <c r="D91" s="85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</row>
    <row r="92" spans="1:22" ht="14.25" thickBot="1" thickTop="1">
      <c r="A92" s="91" t="s">
        <v>85</v>
      </c>
      <c r="B92" s="105"/>
      <c r="C92" s="83">
        <v>9303</v>
      </c>
      <c r="D92" s="87">
        <f>C92-C93</f>
        <v>0</v>
      </c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</row>
    <row r="93" spans="1:22" ht="13.5" thickBot="1">
      <c r="A93" s="91" t="s">
        <v>86</v>
      </c>
      <c r="B93" s="92"/>
      <c r="C93" s="83">
        <f>V74</f>
        <v>9303</v>
      </c>
      <c r="D93" s="95">
        <f>C93-C94</f>
        <v>-0.4760000000005675</v>
      </c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</row>
    <row r="94" spans="1:22" ht="13.5" thickBot="1">
      <c r="A94" s="91" t="s">
        <v>87</v>
      </c>
      <c r="B94" s="104"/>
      <c r="C94" s="83">
        <f>W50</f>
        <v>9303.476</v>
      </c>
      <c r="D94" s="96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</row>
    <row r="95" spans="1:22" ht="13.5" thickBot="1">
      <c r="A95" s="88" t="s">
        <v>88</v>
      </c>
      <c r="B95" s="92"/>
      <c r="C95" s="98"/>
      <c r="D95" s="85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</row>
    <row r="96" spans="1:22" ht="14.25" thickBot="1" thickTop="1">
      <c r="A96" s="91" t="s">
        <v>89</v>
      </c>
      <c r="B96" s="92"/>
      <c r="C96" s="83">
        <f>B34</f>
        <v>4591.7154637287085</v>
      </c>
      <c r="D96" s="97">
        <f>C96-C97</f>
        <v>18.07881472220015</v>
      </c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</row>
    <row r="97" spans="1:22" ht="13.5" thickBot="1">
      <c r="A97" s="91" t="s">
        <v>90</v>
      </c>
      <c r="B97" s="92"/>
      <c r="C97" s="83">
        <f>W34</f>
        <v>4573.636649006508</v>
      </c>
      <c r="D97" s="96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</row>
    <row r="98" spans="1:22" ht="25.5" customHeight="1" thickBot="1">
      <c r="A98" s="88" t="s">
        <v>91</v>
      </c>
      <c r="B98" s="92"/>
      <c r="C98" s="98"/>
      <c r="D98" s="85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</row>
    <row r="99" spans="1:22" ht="13.5" thickBot="1">
      <c r="A99" s="91" t="s">
        <v>92</v>
      </c>
      <c r="B99" s="92"/>
      <c r="C99" s="83">
        <f>V72</f>
        <v>5733</v>
      </c>
      <c r="D99" s="85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</row>
    <row r="100" spans="1:22" ht="13.5" thickBot="1">
      <c r="A100" s="99" t="s">
        <v>93</v>
      </c>
      <c r="B100" s="100"/>
      <c r="C100" s="86">
        <f>V88</f>
        <v>5268.649</v>
      </c>
      <c r="D100" s="85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</row>
    <row r="101" spans="1:22" ht="36" customHeight="1" thickBot="1">
      <c r="A101" s="88" t="s">
        <v>95</v>
      </c>
      <c r="B101" s="89"/>
      <c r="C101" s="90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</row>
    <row r="102" spans="1:22" ht="14.25" thickBot="1" thickTop="1">
      <c r="A102" s="91" t="s">
        <v>96</v>
      </c>
      <c r="B102" s="92"/>
      <c r="C102" s="83">
        <f>B34</f>
        <v>4591.7154637287085</v>
      </c>
      <c r="D102" s="97">
        <f>C102-C103</f>
        <v>-2059.4805362712914</v>
      </c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</row>
    <row r="103" spans="1:22" ht="13.5" thickBot="1">
      <c r="A103" s="93" t="s">
        <v>97</v>
      </c>
      <c r="B103" s="94"/>
      <c r="C103" s="84">
        <f>W44</f>
        <v>6651.196</v>
      </c>
      <c r="D103" s="9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</row>
    <row r="104" ht="12.75" customHeight="1" thickTop="1"/>
    <row r="105" ht="12.75">
      <c r="A105"/>
    </row>
    <row r="106" ht="12.75"/>
    <row r="107" ht="12.75"/>
    <row r="108" ht="12.75"/>
    <row r="109" ht="12.75"/>
  </sheetData>
  <mergeCells count="28">
    <mergeCell ref="C1:J1"/>
    <mergeCell ref="C36:I36"/>
    <mergeCell ref="I53:L53"/>
    <mergeCell ref="Z14:AA15"/>
    <mergeCell ref="A90:C90"/>
    <mergeCell ref="H77:R77"/>
    <mergeCell ref="I60:M60"/>
    <mergeCell ref="C37:I37"/>
    <mergeCell ref="I67:M67"/>
    <mergeCell ref="O63:P63"/>
    <mergeCell ref="O62:P62"/>
    <mergeCell ref="A100:B100"/>
    <mergeCell ref="A91:C91"/>
    <mergeCell ref="A95:C95"/>
    <mergeCell ref="A96:B96"/>
    <mergeCell ref="A93:B93"/>
    <mergeCell ref="A94:B94"/>
    <mergeCell ref="A92:B92"/>
    <mergeCell ref="A101:C101"/>
    <mergeCell ref="A102:B102"/>
    <mergeCell ref="A103:B103"/>
    <mergeCell ref="D90:E90"/>
    <mergeCell ref="D93:D94"/>
    <mergeCell ref="D96:D97"/>
    <mergeCell ref="D102:D103"/>
    <mergeCell ref="A97:B97"/>
    <mergeCell ref="A98:C98"/>
    <mergeCell ref="A99:B99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" sqref="A1"/>
    </sheetView>
  </sheetViews>
  <sheetFormatPr defaultColWidth="9.140625" defaultRowHeight="12.75"/>
  <cols>
    <col min="25" max="25" width="25.00390625" style="0" customWidth="1"/>
  </cols>
  <sheetData>
    <row r="1" ht="14.25" thickBot="1" thickTop="1">
      <c r="Y1" s="131" t="s">
        <v>66</v>
      </c>
    </row>
    <row r="2" spans="3:25" ht="14.25" thickBot="1" thickTop="1">
      <c r="C2" s="134" t="s">
        <v>80</v>
      </c>
      <c r="D2" s="135"/>
      <c r="E2" s="135"/>
      <c r="F2" s="135"/>
      <c r="G2" s="135"/>
      <c r="H2" s="136"/>
      <c r="Y2" s="132"/>
    </row>
    <row r="3" spans="2:25" ht="14.25" thickBot="1" thickTop="1">
      <c r="B3" s="2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5" t="s">
        <v>43</v>
      </c>
      <c r="Y3" s="133"/>
    </row>
    <row r="4" spans="1:25" ht="14.25" thickBot="1" thickTop="1">
      <c r="A4" s="61" t="s">
        <v>44</v>
      </c>
      <c r="B4" s="34">
        <v>964</v>
      </c>
      <c r="C4" s="27">
        <v>8.467</v>
      </c>
      <c r="D4" s="27">
        <v>5.536</v>
      </c>
      <c r="E4" s="27">
        <v>12.659</v>
      </c>
      <c r="F4" s="27">
        <v>4.907</v>
      </c>
      <c r="G4" s="27">
        <v>18.945</v>
      </c>
      <c r="H4" s="27">
        <v>7.342</v>
      </c>
      <c r="I4" s="27">
        <v>17.714</v>
      </c>
      <c r="J4" s="27">
        <v>10.132</v>
      </c>
      <c r="K4" s="27">
        <v>38.783</v>
      </c>
      <c r="L4" s="27">
        <v>88.697</v>
      </c>
      <c r="M4" s="27">
        <v>13.37</v>
      </c>
      <c r="N4" s="27">
        <v>29.923</v>
      </c>
      <c r="O4" s="27">
        <v>53.332</v>
      </c>
      <c r="P4" s="27">
        <v>38.426</v>
      </c>
      <c r="Q4" s="27">
        <v>16.838</v>
      </c>
      <c r="R4" s="27">
        <v>490.786</v>
      </c>
      <c r="S4" s="27">
        <v>19.026</v>
      </c>
      <c r="T4" s="27">
        <v>57.689</v>
      </c>
      <c r="U4" s="27">
        <v>21.955</v>
      </c>
      <c r="V4" s="27">
        <v>9.429</v>
      </c>
      <c r="W4" s="51">
        <f aca="true" t="shared" si="0" ref="W4:W11">SUM(C4:V4)</f>
        <v>963.9559999999999</v>
      </c>
      <c r="Y4" s="70">
        <v>15575</v>
      </c>
    </row>
    <row r="5" spans="1:25" ht="13.5" thickBot="1">
      <c r="A5" s="62" t="s">
        <v>45</v>
      </c>
      <c r="B5" s="34">
        <v>78.3</v>
      </c>
      <c r="C5" s="27">
        <v>3.661</v>
      </c>
      <c r="D5" s="27">
        <v>3.657</v>
      </c>
      <c r="E5" s="27">
        <v>3.114</v>
      </c>
      <c r="F5" s="27">
        <v>3.949</v>
      </c>
      <c r="G5" s="27">
        <v>4.05</v>
      </c>
      <c r="H5" s="27">
        <v>0.789</v>
      </c>
      <c r="I5" s="27">
        <v>2.275</v>
      </c>
      <c r="J5" s="27">
        <v>3.113</v>
      </c>
      <c r="K5" s="27">
        <v>7.035</v>
      </c>
      <c r="L5" s="27">
        <v>8.543</v>
      </c>
      <c r="M5" s="27">
        <v>1.555</v>
      </c>
      <c r="N5" s="27">
        <v>2.634</v>
      </c>
      <c r="O5" s="27">
        <v>3.211</v>
      </c>
      <c r="P5" s="27">
        <v>6.524</v>
      </c>
      <c r="Q5" s="27">
        <v>3.786</v>
      </c>
      <c r="R5" s="27">
        <v>6.812</v>
      </c>
      <c r="S5" s="27">
        <v>3.541</v>
      </c>
      <c r="T5" s="27">
        <v>6.253</v>
      </c>
      <c r="U5" s="27">
        <v>1.9</v>
      </c>
      <c r="V5" s="27">
        <v>1.917</v>
      </c>
      <c r="W5" s="51">
        <f t="shared" si="0"/>
        <v>78.319</v>
      </c>
      <c r="Y5" s="64">
        <v>6955</v>
      </c>
    </row>
    <row r="6" spans="1:25" ht="26.25" thickBot="1">
      <c r="A6" s="62" t="s">
        <v>46</v>
      </c>
      <c r="B6" s="34">
        <v>31.7</v>
      </c>
      <c r="C6" s="27">
        <v>1.25</v>
      </c>
      <c r="D6" s="27">
        <v>1.672</v>
      </c>
      <c r="E6" s="27">
        <v>1.47</v>
      </c>
      <c r="F6" s="27">
        <v>0.675</v>
      </c>
      <c r="G6" s="27">
        <v>1.492</v>
      </c>
      <c r="H6" s="27">
        <v>1.251</v>
      </c>
      <c r="I6" s="27">
        <v>1.064</v>
      </c>
      <c r="J6" s="27">
        <v>1.918</v>
      </c>
      <c r="K6" s="27">
        <v>0.797</v>
      </c>
      <c r="L6" s="27">
        <v>2.776</v>
      </c>
      <c r="M6" s="27">
        <v>1.311</v>
      </c>
      <c r="N6" s="27">
        <v>1.229</v>
      </c>
      <c r="O6" s="27">
        <v>1.227</v>
      </c>
      <c r="P6" s="27">
        <v>3.319</v>
      </c>
      <c r="Q6" s="27">
        <v>3.5</v>
      </c>
      <c r="R6" s="27">
        <v>1.501</v>
      </c>
      <c r="S6" s="27">
        <v>2.904</v>
      </c>
      <c r="T6" s="27">
        <v>0.89</v>
      </c>
      <c r="U6" s="27">
        <v>0.809</v>
      </c>
      <c r="V6" s="27">
        <v>0.621</v>
      </c>
      <c r="W6" s="51">
        <f t="shared" si="0"/>
        <v>31.676</v>
      </c>
      <c r="Y6" s="64">
        <v>3540</v>
      </c>
    </row>
    <row r="7" spans="1:25" ht="13.5" thickBot="1">
      <c r="A7" s="62" t="s">
        <v>47</v>
      </c>
      <c r="B7" s="34">
        <v>42.1</v>
      </c>
      <c r="C7" s="27">
        <v>1.723</v>
      </c>
      <c r="D7" s="27">
        <v>2.348</v>
      </c>
      <c r="E7" s="27">
        <v>0.91</v>
      </c>
      <c r="F7" s="27">
        <v>0.371</v>
      </c>
      <c r="G7" s="27">
        <v>3.939</v>
      </c>
      <c r="H7" s="27">
        <v>1.876</v>
      </c>
      <c r="I7" s="27">
        <v>0.392</v>
      </c>
      <c r="J7" s="27">
        <v>0.807</v>
      </c>
      <c r="K7" s="27">
        <v>0.324</v>
      </c>
      <c r="L7" s="27">
        <v>7.338</v>
      </c>
      <c r="M7" s="27">
        <v>2.438</v>
      </c>
      <c r="N7" s="27">
        <v>1.67</v>
      </c>
      <c r="O7" s="27">
        <v>1.55</v>
      </c>
      <c r="P7" s="27">
        <v>5.322</v>
      </c>
      <c r="Q7" s="27">
        <v>2.412</v>
      </c>
      <c r="R7" s="27">
        <v>2.88</v>
      </c>
      <c r="S7" s="27">
        <v>3.016</v>
      </c>
      <c r="T7" s="27">
        <v>1.195</v>
      </c>
      <c r="U7" s="27">
        <v>1.325</v>
      </c>
      <c r="V7" s="27">
        <v>0.273</v>
      </c>
      <c r="W7" s="51">
        <f t="shared" si="0"/>
        <v>42.109</v>
      </c>
      <c r="Y7" s="64">
        <v>2295</v>
      </c>
    </row>
    <row r="8" spans="1:25" ht="39" thickBot="1">
      <c r="A8" s="62" t="s">
        <v>48</v>
      </c>
      <c r="B8" s="34">
        <v>116.3</v>
      </c>
      <c r="C8" s="27">
        <v>5.128</v>
      </c>
      <c r="D8" s="27">
        <v>4.159</v>
      </c>
      <c r="E8" s="27">
        <v>4.158</v>
      </c>
      <c r="F8" s="27">
        <v>3.489</v>
      </c>
      <c r="G8" s="27">
        <v>3.127</v>
      </c>
      <c r="H8" s="27">
        <v>2.729</v>
      </c>
      <c r="I8" s="27">
        <v>6.741</v>
      </c>
      <c r="J8" s="27">
        <v>4.824</v>
      </c>
      <c r="K8" s="27">
        <v>5.388</v>
      </c>
      <c r="L8" s="27">
        <v>7.45</v>
      </c>
      <c r="M8" s="27">
        <v>5.25</v>
      </c>
      <c r="N8" s="27">
        <v>2.915</v>
      </c>
      <c r="O8" s="27">
        <v>8.964</v>
      </c>
      <c r="P8" s="27">
        <v>10.425</v>
      </c>
      <c r="Q8" s="27">
        <v>2.546</v>
      </c>
      <c r="R8" s="27">
        <v>10.872</v>
      </c>
      <c r="S8" s="27">
        <v>8.224</v>
      </c>
      <c r="T8" s="27">
        <v>10.56</v>
      </c>
      <c r="U8" s="27">
        <v>2.854</v>
      </c>
      <c r="V8" s="27">
        <v>6.497</v>
      </c>
      <c r="W8" s="51">
        <f t="shared" si="0"/>
        <v>116.30000000000001</v>
      </c>
      <c r="Y8" s="64">
        <v>2275</v>
      </c>
    </row>
    <row r="9" spans="1:25" ht="13.5" thickBot="1">
      <c r="A9" s="62" t="s">
        <v>49</v>
      </c>
      <c r="B9" s="34">
        <v>27.3</v>
      </c>
      <c r="C9" s="27">
        <v>0.968</v>
      </c>
      <c r="D9" s="27">
        <v>2.962</v>
      </c>
      <c r="E9" s="27">
        <v>1.052</v>
      </c>
      <c r="F9" s="27">
        <v>0.732</v>
      </c>
      <c r="G9" s="27">
        <v>1.026</v>
      </c>
      <c r="H9" s="27">
        <v>0.83</v>
      </c>
      <c r="I9" s="27">
        <v>0.117</v>
      </c>
      <c r="J9" s="27">
        <v>1.104</v>
      </c>
      <c r="K9" s="27">
        <v>0.617</v>
      </c>
      <c r="L9" s="27">
        <v>3.916</v>
      </c>
      <c r="M9" s="27">
        <v>0.647</v>
      </c>
      <c r="N9" s="27">
        <v>1.319</v>
      </c>
      <c r="O9" s="27">
        <v>1.143</v>
      </c>
      <c r="P9" s="27">
        <v>4.664</v>
      </c>
      <c r="Q9" s="27">
        <v>1.815</v>
      </c>
      <c r="R9" s="27">
        <v>0.429</v>
      </c>
      <c r="S9" s="27">
        <v>1.026</v>
      </c>
      <c r="T9" s="27">
        <v>0.983</v>
      </c>
      <c r="U9" s="27">
        <v>1.581</v>
      </c>
      <c r="V9" s="27">
        <v>0.354</v>
      </c>
      <c r="W9" s="51">
        <f t="shared" si="0"/>
        <v>27.285</v>
      </c>
      <c r="Y9" s="64">
        <v>1550</v>
      </c>
    </row>
    <row r="10" spans="1:25" ht="26.25" thickBot="1">
      <c r="A10" s="62" t="s">
        <v>50</v>
      </c>
      <c r="B10" s="34">
        <v>72.5</v>
      </c>
      <c r="C10" s="27">
        <v>3.772</v>
      </c>
      <c r="D10" s="27">
        <v>1.733</v>
      </c>
      <c r="E10" s="27">
        <v>1.14</v>
      </c>
      <c r="F10" s="27">
        <v>1.313</v>
      </c>
      <c r="G10" s="27">
        <v>6.349</v>
      </c>
      <c r="H10" s="27">
        <v>3.159</v>
      </c>
      <c r="I10" s="27">
        <v>0.156</v>
      </c>
      <c r="J10" s="27">
        <v>1.77</v>
      </c>
      <c r="K10" s="27">
        <v>1.391</v>
      </c>
      <c r="L10" s="27">
        <v>6.767</v>
      </c>
      <c r="M10" s="27">
        <v>1.36</v>
      </c>
      <c r="N10" s="27">
        <v>13.315</v>
      </c>
      <c r="O10" s="27">
        <v>2.48</v>
      </c>
      <c r="P10" s="27">
        <v>12.841</v>
      </c>
      <c r="Q10" s="27">
        <v>7.786</v>
      </c>
      <c r="R10" s="27">
        <v>1.876</v>
      </c>
      <c r="S10" s="27">
        <v>1.342</v>
      </c>
      <c r="T10" s="27">
        <v>2.018</v>
      </c>
      <c r="U10" s="27">
        <v>1.651</v>
      </c>
      <c r="V10" s="27">
        <v>0.265</v>
      </c>
      <c r="W10" s="51">
        <f t="shared" si="0"/>
        <v>72.484</v>
      </c>
      <c r="Y10" s="64">
        <v>3555</v>
      </c>
    </row>
    <row r="11" spans="1:25" ht="13.5" thickBot="1">
      <c r="A11" s="63" t="s">
        <v>51</v>
      </c>
      <c r="B11" s="36">
        <v>17.6</v>
      </c>
      <c r="C11" s="37">
        <v>0.224</v>
      </c>
      <c r="D11" s="37">
        <v>0.23</v>
      </c>
      <c r="E11" s="37">
        <v>4.118</v>
      </c>
      <c r="F11" s="37">
        <v>0.354</v>
      </c>
      <c r="G11" s="37">
        <v>0.551</v>
      </c>
      <c r="H11" s="37">
        <v>0.057</v>
      </c>
      <c r="I11" s="37">
        <v>0.392</v>
      </c>
      <c r="J11" s="37">
        <v>0.87</v>
      </c>
      <c r="K11" s="37">
        <v>0.682</v>
      </c>
      <c r="L11" s="37">
        <v>0.083</v>
      </c>
      <c r="M11" s="37">
        <v>0.116</v>
      </c>
      <c r="N11" s="37">
        <v>0.075</v>
      </c>
      <c r="O11" s="37">
        <v>1.26</v>
      </c>
      <c r="P11" s="37">
        <v>2.872</v>
      </c>
      <c r="Q11" s="37">
        <v>0.466</v>
      </c>
      <c r="R11" s="37">
        <v>0.56</v>
      </c>
      <c r="S11" s="37">
        <v>0.071</v>
      </c>
      <c r="T11" s="37">
        <v>0.833</v>
      </c>
      <c r="U11" s="37">
        <v>0.928</v>
      </c>
      <c r="V11" s="37">
        <v>2.837</v>
      </c>
      <c r="W11" s="52">
        <f t="shared" si="0"/>
        <v>17.579000000000004</v>
      </c>
      <c r="Y11" s="65">
        <v>1430</v>
      </c>
    </row>
    <row r="12" ht="13.5" thickTop="1"/>
  </sheetData>
  <mergeCells count="2">
    <mergeCell ref="Y1:Y3"/>
    <mergeCell ref="C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Ágnes Éva</dc:creator>
  <cp:keywords/>
  <dc:description/>
  <cp:lastModifiedBy>Pitlik Laszlo</cp:lastModifiedBy>
  <dcterms:created xsi:type="dcterms:W3CDTF">2001-10-06T13:54:35Z</dcterms:created>
  <dcterms:modified xsi:type="dcterms:W3CDTF">2002-01-24T15:49:50Z</dcterms:modified>
  <cp:category/>
  <cp:version/>
  <cp:contentType/>
  <cp:contentStatus/>
</cp:coreProperties>
</file>