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llgato\Downloads\"/>
    </mc:Choice>
  </mc:AlternateContent>
  <bookViews>
    <workbookView xWindow="0" yWindow="0" windowWidth="25200" windowHeight="11880" tabRatio="791" firstSheet="5" activeTab="17"/>
  </bookViews>
  <sheets>
    <sheet name="x vs y" sheetId="6" r:id="rId1"/>
    <sheet name="i3" sheetId="1" r:id="rId2"/>
    <sheet name="i5" sheetId="2" r:id="rId3"/>
    <sheet name="i7" sheetId="3" r:id="rId4"/>
    <sheet name="db1" sheetId="4" r:id="rId5"/>
    <sheet name="db2" sheetId="5" r:id="rId6"/>
    <sheet name="OAM1" sheetId="7" r:id="rId7"/>
    <sheet name="OAM1_2" sheetId="8" r:id="rId8"/>
    <sheet name="pivot" sheetId="13" r:id="rId9"/>
    <sheet name="OAM1_3" sheetId="11" r:id="rId10"/>
    <sheet name="modell1" sheetId="12" r:id="rId11"/>
    <sheet name="OAM2" sheetId="14" r:id="rId12"/>
    <sheet name="modell2" sheetId="15" r:id="rId13"/>
    <sheet name="OAM3" sheetId="16" r:id="rId14"/>
    <sheet name="modell3" sheetId="17" r:id="rId15"/>
    <sheet name="OAM3 (2)" sheetId="19" r:id="rId16"/>
    <sheet name="modell3_2" sheetId="20" r:id="rId17"/>
    <sheet name="OAM4" sheetId="18" r:id="rId18"/>
    <sheet name="modell4" sheetId="21" r:id="rId19"/>
  </sheets>
  <definedNames>
    <definedName name="_xlnm._FilterDatabase" localSheetId="9" hidden="1">OAM1_3!$A$5:$Y$40</definedName>
    <definedName name="_xlnm._FilterDatabase" localSheetId="11" hidden="1">'OAM2'!$A$5:$Y$40</definedName>
    <definedName name="_xlnm._FilterDatabase" localSheetId="13" hidden="1">'OAM3'!$A$5:$Y$40</definedName>
    <definedName name="_xlnm._FilterDatabase" localSheetId="15" hidden="1">'OAM3 (2)'!$A$5:$Y$40</definedName>
    <definedName name="_xlnm._FilterDatabase" localSheetId="17" hidden="1">'OAM4'!$A$5:$Y$40</definedName>
  </definedNames>
  <calcPr calcId="162913"/>
  <pivotCaches>
    <pivotCache cacheId="4" r:id="rId2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18" l="1"/>
  <c r="Z8" i="18"/>
  <c r="Z9" i="18"/>
  <c r="Z10" i="18"/>
  <c r="Z11" i="18"/>
  <c r="Z12" i="18"/>
  <c r="Z13" i="18"/>
  <c r="Z14" i="18"/>
  <c r="Z15" i="18"/>
  <c r="Z16" i="18"/>
  <c r="Z17" i="18"/>
  <c r="Z18" i="18"/>
  <c r="Z19" i="18"/>
  <c r="Z20" i="18"/>
  <c r="Z21" i="18"/>
  <c r="Z22" i="18"/>
  <c r="Z23" i="18"/>
  <c r="Z24" i="18"/>
  <c r="Z25" i="18"/>
  <c r="Z26" i="18"/>
  <c r="Z27" i="18"/>
  <c r="Z28" i="18"/>
  <c r="Z29" i="18"/>
  <c r="Z30" i="18"/>
  <c r="Z31" i="18"/>
  <c r="Z32" i="18"/>
  <c r="Z33" i="18"/>
  <c r="Z34" i="18"/>
  <c r="Z35" i="18"/>
  <c r="Z36" i="18"/>
  <c r="Z37" i="18"/>
  <c r="Z38" i="18"/>
  <c r="Z39" i="18"/>
  <c r="Z40" i="18"/>
  <c r="Z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6" i="18"/>
  <c r="AB9" i="21"/>
  <c r="AB10" i="21"/>
  <c r="AB11" i="21"/>
  <c r="AB12" i="21"/>
  <c r="AB13" i="21"/>
  <c r="AB14" i="21"/>
  <c r="AB15" i="21"/>
  <c r="AB16" i="21"/>
  <c r="AB17" i="21"/>
  <c r="AB18" i="21"/>
  <c r="AB19" i="21"/>
  <c r="AB20" i="21"/>
  <c r="AB21" i="21"/>
  <c r="AB22" i="21"/>
  <c r="AB23" i="21"/>
  <c r="AB24" i="21"/>
  <c r="AB25" i="21"/>
  <c r="AB26" i="21"/>
  <c r="AB27" i="21"/>
  <c r="AB28" i="21"/>
  <c r="AB29" i="21"/>
  <c r="AB30" i="21"/>
  <c r="AB31" i="21"/>
  <c r="AB32" i="21"/>
  <c r="AB33" i="21"/>
  <c r="AB34" i="21"/>
  <c r="AB35" i="21"/>
  <c r="AB36" i="21"/>
  <c r="AB37" i="21"/>
  <c r="AB38" i="21"/>
  <c r="AB39" i="21"/>
  <c r="AB40" i="21"/>
  <c r="AB41" i="21"/>
  <c r="AB42" i="21"/>
  <c r="AB8" i="21"/>
  <c r="AA42" i="21"/>
  <c r="Z42" i="21"/>
  <c r="Y42" i="21"/>
  <c r="X42" i="21"/>
  <c r="W42" i="21"/>
  <c r="V42" i="21"/>
  <c r="U42" i="21"/>
  <c r="T42" i="21"/>
  <c r="S42" i="21"/>
  <c r="R42" i="21"/>
  <c r="Q42" i="21"/>
  <c r="P42" i="21"/>
  <c r="AA41" i="21"/>
  <c r="Z41" i="21"/>
  <c r="Y41" i="21"/>
  <c r="X41" i="21"/>
  <c r="W41" i="21"/>
  <c r="V41" i="21"/>
  <c r="U41" i="21"/>
  <c r="T41" i="21"/>
  <c r="S41" i="21"/>
  <c r="R41" i="21"/>
  <c r="Q41" i="21"/>
  <c r="P41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AA39" i="21"/>
  <c r="Z39" i="21"/>
  <c r="Y39" i="21"/>
  <c r="X39" i="21"/>
  <c r="W39" i="21"/>
  <c r="V39" i="21"/>
  <c r="U39" i="21"/>
  <c r="T39" i="21"/>
  <c r="S39" i="21"/>
  <c r="R39" i="21"/>
  <c r="Q39" i="21"/>
  <c r="P39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AA37" i="21"/>
  <c r="Z37" i="21"/>
  <c r="Y37" i="21"/>
  <c r="X37" i="21"/>
  <c r="W37" i="21"/>
  <c r="V37" i="21"/>
  <c r="U37" i="21"/>
  <c r="T37" i="21"/>
  <c r="S37" i="21"/>
  <c r="R37" i="21"/>
  <c r="Q37" i="21"/>
  <c r="P37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AA32" i="21"/>
  <c r="Z32" i="21"/>
  <c r="Y32" i="21"/>
  <c r="X32" i="21"/>
  <c r="W32" i="21"/>
  <c r="V32" i="21"/>
  <c r="U32" i="21"/>
  <c r="T32" i="21"/>
  <c r="S32" i="21"/>
  <c r="R32" i="21"/>
  <c r="Q32" i="21"/>
  <c r="P32" i="21"/>
  <c r="AA31" i="21"/>
  <c r="Z31" i="21"/>
  <c r="Y31" i="21"/>
  <c r="X31" i="21"/>
  <c r="W31" i="21"/>
  <c r="V31" i="21"/>
  <c r="U31" i="21"/>
  <c r="T31" i="21"/>
  <c r="S31" i="21"/>
  <c r="R31" i="21"/>
  <c r="Q31" i="21"/>
  <c r="P31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AA27" i="21"/>
  <c r="Z27" i="21"/>
  <c r="Y27" i="21"/>
  <c r="X27" i="21"/>
  <c r="W27" i="21"/>
  <c r="V27" i="21"/>
  <c r="U27" i="21"/>
  <c r="T27" i="21"/>
  <c r="S27" i="21"/>
  <c r="R27" i="21"/>
  <c r="Q27" i="21"/>
  <c r="P27" i="21"/>
  <c r="AA26" i="21"/>
  <c r="Z26" i="21"/>
  <c r="Y26" i="21"/>
  <c r="X26" i="21"/>
  <c r="W26" i="21"/>
  <c r="V26" i="21"/>
  <c r="U26" i="21"/>
  <c r="T26" i="21"/>
  <c r="S26" i="21"/>
  <c r="R26" i="21"/>
  <c r="Q26" i="21"/>
  <c r="P26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AA24" i="21"/>
  <c r="Z24" i="21"/>
  <c r="Y24" i="21"/>
  <c r="X24" i="21"/>
  <c r="W24" i="21"/>
  <c r="V24" i="21"/>
  <c r="U24" i="21"/>
  <c r="T24" i="21"/>
  <c r="S24" i="21"/>
  <c r="R24" i="21"/>
  <c r="Q24" i="21"/>
  <c r="P24" i="21"/>
  <c r="AA23" i="21"/>
  <c r="Z23" i="21"/>
  <c r="Y23" i="21"/>
  <c r="X23" i="21"/>
  <c r="W23" i="21"/>
  <c r="V23" i="21"/>
  <c r="U23" i="21"/>
  <c r="T23" i="21"/>
  <c r="S23" i="21"/>
  <c r="R23" i="21"/>
  <c r="Q23" i="21"/>
  <c r="P23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AA19" i="21"/>
  <c r="Z19" i="21"/>
  <c r="Y19" i="21"/>
  <c r="X19" i="21"/>
  <c r="W19" i="21"/>
  <c r="V19" i="21"/>
  <c r="U19" i="21"/>
  <c r="T19" i="21"/>
  <c r="S19" i="21"/>
  <c r="R19" i="21"/>
  <c r="Q19" i="21"/>
  <c r="P19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AA16" i="21"/>
  <c r="Z16" i="21"/>
  <c r="Y16" i="21"/>
  <c r="X16" i="21"/>
  <c r="W16" i="21"/>
  <c r="V16" i="21"/>
  <c r="U16" i="21"/>
  <c r="T16" i="21"/>
  <c r="S16" i="21"/>
  <c r="R16" i="21"/>
  <c r="Q16" i="21"/>
  <c r="P16" i="21"/>
  <c r="AA15" i="21"/>
  <c r="Z15" i="21"/>
  <c r="Y15" i="21"/>
  <c r="X15" i="21"/>
  <c r="W15" i="21"/>
  <c r="V15" i="21"/>
  <c r="U15" i="21"/>
  <c r="T15" i="21"/>
  <c r="S15" i="21"/>
  <c r="R15" i="21"/>
  <c r="Q15" i="21"/>
  <c r="P15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AA13" i="21"/>
  <c r="Z13" i="21"/>
  <c r="Y13" i="21"/>
  <c r="X13" i="21"/>
  <c r="W13" i="21"/>
  <c r="V13" i="21"/>
  <c r="U13" i="21"/>
  <c r="T13" i="21"/>
  <c r="S13" i="21"/>
  <c r="R13" i="21"/>
  <c r="Q13" i="21"/>
  <c r="P13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AA11" i="21"/>
  <c r="Z11" i="21"/>
  <c r="Y11" i="21"/>
  <c r="X11" i="21"/>
  <c r="W11" i="21"/>
  <c r="V11" i="21"/>
  <c r="U11" i="21"/>
  <c r="T11" i="21"/>
  <c r="S11" i="21"/>
  <c r="R11" i="21"/>
  <c r="Q11" i="21"/>
  <c r="P11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AA9" i="21"/>
  <c r="Z9" i="21"/>
  <c r="Y9" i="21"/>
  <c r="X9" i="21"/>
  <c r="W9" i="21"/>
  <c r="V9" i="21"/>
  <c r="U9" i="21"/>
  <c r="T9" i="21"/>
  <c r="S9" i="21"/>
  <c r="R9" i="21"/>
  <c r="Q9" i="21"/>
  <c r="P9" i="21"/>
  <c r="AA8" i="21"/>
  <c r="Z8" i="21"/>
  <c r="Y8" i="21"/>
  <c r="X8" i="21"/>
  <c r="W8" i="21"/>
  <c r="V8" i="21"/>
  <c r="U8" i="21"/>
  <c r="T8" i="21"/>
  <c r="S8" i="21"/>
  <c r="R8" i="21"/>
  <c r="Q8" i="21"/>
  <c r="P8" i="21"/>
  <c r="R7" i="18"/>
  <c r="R8" i="18"/>
  <c r="R9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R36" i="18"/>
  <c r="R37" i="18"/>
  <c r="R38" i="18"/>
  <c r="R39" i="18"/>
  <c r="R40" i="18"/>
  <c r="R6" i="18"/>
  <c r="Q7" i="18"/>
  <c r="Q8" i="18"/>
  <c r="S8" i="18" s="1"/>
  <c r="Q9" i="18"/>
  <c r="Q10" i="18"/>
  <c r="Q11" i="18"/>
  <c r="Q12" i="18"/>
  <c r="S12" i="18" s="1"/>
  <c r="Q13" i="18"/>
  <c r="Q14" i="18"/>
  <c r="Q15" i="18"/>
  <c r="Q16" i="18"/>
  <c r="S16" i="18" s="1"/>
  <c r="Q17" i="18"/>
  <c r="Q18" i="18"/>
  <c r="Q19" i="18"/>
  <c r="Q20" i="18"/>
  <c r="S20" i="18" s="1"/>
  <c r="Q21" i="18"/>
  <c r="Q22" i="18"/>
  <c r="S22" i="18" s="1"/>
  <c r="Q23" i="18"/>
  <c r="Q24" i="18"/>
  <c r="S24" i="18" s="1"/>
  <c r="Q25" i="18"/>
  <c r="Q26" i="18"/>
  <c r="S26" i="18" s="1"/>
  <c r="Q27" i="18"/>
  <c r="Q28" i="18"/>
  <c r="S28" i="18" s="1"/>
  <c r="Q29" i="18"/>
  <c r="Q30" i="18"/>
  <c r="Q31" i="18"/>
  <c r="Q32" i="18"/>
  <c r="S32" i="18" s="1"/>
  <c r="Q33" i="18"/>
  <c r="Q34" i="18"/>
  <c r="Q35" i="18"/>
  <c r="Q36" i="18"/>
  <c r="S36" i="18" s="1"/>
  <c r="Q37" i="18"/>
  <c r="Q38" i="18"/>
  <c r="S38" i="18" s="1"/>
  <c r="Q39" i="18"/>
  <c r="Q40" i="18"/>
  <c r="S40" i="18" s="1"/>
  <c r="Q6" i="18"/>
  <c r="S7" i="18"/>
  <c r="S9" i="18"/>
  <c r="S11" i="18"/>
  <c r="S13" i="18"/>
  <c r="S15" i="18"/>
  <c r="S17" i="18"/>
  <c r="S19" i="18"/>
  <c r="S21" i="18"/>
  <c r="S23" i="18"/>
  <c r="S25" i="18"/>
  <c r="S27" i="18"/>
  <c r="S29" i="18"/>
  <c r="S31" i="18"/>
  <c r="S33" i="18"/>
  <c r="S35" i="18"/>
  <c r="S37" i="18"/>
  <c r="S39" i="18"/>
  <c r="S6" i="18"/>
  <c r="P7" i="18"/>
  <c r="O7" i="18" s="1"/>
  <c r="P8" i="18"/>
  <c r="P9" i="18"/>
  <c r="P10" i="18"/>
  <c r="O10" i="18" s="1"/>
  <c r="P11" i="18"/>
  <c r="O11" i="18" s="1"/>
  <c r="P12" i="18"/>
  <c r="P13" i="18"/>
  <c r="P14" i="18"/>
  <c r="O14" i="18" s="1"/>
  <c r="P15" i="18"/>
  <c r="O15" i="18" s="1"/>
  <c r="P16" i="18"/>
  <c r="P17" i="18"/>
  <c r="P18" i="18"/>
  <c r="O18" i="18" s="1"/>
  <c r="P19" i="18"/>
  <c r="O19" i="18" s="1"/>
  <c r="P20" i="18"/>
  <c r="P21" i="18"/>
  <c r="P22" i="18"/>
  <c r="O22" i="18" s="1"/>
  <c r="P23" i="18"/>
  <c r="O23" i="18" s="1"/>
  <c r="P24" i="18"/>
  <c r="P25" i="18"/>
  <c r="P26" i="18"/>
  <c r="O26" i="18" s="1"/>
  <c r="P27" i="18"/>
  <c r="O27" i="18" s="1"/>
  <c r="P28" i="18"/>
  <c r="P29" i="18"/>
  <c r="P30" i="18"/>
  <c r="O30" i="18" s="1"/>
  <c r="P31" i="18"/>
  <c r="O31" i="18" s="1"/>
  <c r="P32" i="18"/>
  <c r="P33" i="18"/>
  <c r="P34" i="18"/>
  <c r="O34" i="18" s="1"/>
  <c r="P35" i="18"/>
  <c r="O35" i="18" s="1"/>
  <c r="P36" i="18"/>
  <c r="X36" i="18" s="1"/>
  <c r="P37" i="18"/>
  <c r="P38" i="18"/>
  <c r="O38" i="18" s="1"/>
  <c r="P39" i="18"/>
  <c r="O39" i="18" s="1"/>
  <c r="P40" i="18"/>
  <c r="P6" i="18"/>
  <c r="O6" i="18" s="1"/>
  <c r="P1" i="16"/>
  <c r="M3" i="18"/>
  <c r="L3" i="18"/>
  <c r="K3" i="18"/>
  <c r="J3" i="18"/>
  <c r="I3" i="18"/>
  <c r="H3" i="18"/>
  <c r="G3" i="18"/>
  <c r="F3" i="18"/>
  <c r="E3" i="18"/>
  <c r="D3" i="18"/>
  <c r="C3" i="18"/>
  <c r="B3" i="18"/>
  <c r="N7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6" i="18"/>
  <c r="O8" i="18"/>
  <c r="O9" i="18"/>
  <c r="O12" i="18"/>
  <c r="O13" i="18"/>
  <c r="O16" i="18"/>
  <c r="O17" i="18"/>
  <c r="O20" i="18"/>
  <c r="O21" i="18"/>
  <c r="O24" i="18"/>
  <c r="O25" i="18"/>
  <c r="O28" i="18"/>
  <c r="O29" i="18"/>
  <c r="O32" i="18"/>
  <c r="O33" i="18"/>
  <c r="O36" i="18"/>
  <c r="O37" i="18"/>
  <c r="O40" i="18"/>
  <c r="Q7" i="19"/>
  <c r="Q8" i="19"/>
  <c r="Q9" i="19"/>
  <c r="Q10" i="19"/>
  <c r="R4" i="19" s="1"/>
  <c r="Q11" i="19"/>
  <c r="Q12" i="19"/>
  <c r="Q13" i="19"/>
  <c r="Q14" i="19"/>
  <c r="Q15" i="19"/>
  <c r="Q16" i="19"/>
  <c r="Q17" i="19"/>
  <c r="Q18" i="19"/>
  <c r="Q19" i="19"/>
  <c r="Q20" i="19"/>
  <c r="Q21" i="19"/>
  <c r="Q22" i="19"/>
  <c r="AA22" i="19" s="1"/>
  <c r="Q23" i="19"/>
  <c r="Q24" i="19"/>
  <c r="Q25" i="19"/>
  <c r="Q26" i="19"/>
  <c r="AA26" i="19" s="1"/>
  <c r="Q27" i="19"/>
  <c r="Q28" i="19"/>
  <c r="Q29" i="19"/>
  <c r="Q30" i="19"/>
  <c r="AA30" i="19" s="1"/>
  <c r="Q31" i="19"/>
  <c r="Q32" i="19"/>
  <c r="Q33" i="19"/>
  <c r="Q34" i="19"/>
  <c r="Q35" i="19"/>
  <c r="Q36" i="19"/>
  <c r="Q37" i="19"/>
  <c r="Q38" i="19"/>
  <c r="Q39" i="19"/>
  <c r="Q40" i="19"/>
  <c r="Q6" i="19"/>
  <c r="O7" i="19"/>
  <c r="O8" i="19"/>
  <c r="O9" i="19"/>
  <c r="O10" i="19"/>
  <c r="AE10" i="19" s="1"/>
  <c r="O11" i="19"/>
  <c r="O12" i="19"/>
  <c r="O13" i="19"/>
  <c r="O14" i="19"/>
  <c r="O15" i="19"/>
  <c r="O16" i="19"/>
  <c r="O17" i="19"/>
  <c r="AE17" i="19" s="1"/>
  <c r="O18" i="19"/>
  <c r="AE18" i="19" s="1"/>
  <c r="O19" i="19"/>
  <c r="O20" i="19"/>
  <c r="O21" i="19"/>
  <c r="AE21" i="19" s="1"/>
  <c r="O22" i="19"/>
  <c r="AE22" i="19" s="1"/>
  <c r="O23" i="19"/>
  <c r="O24" i="19"/>
  <c r="O25" i="19"/>
  <c r="O26" i="19"/>
  <c r="O27" i="19"/>
  <c r="O28" i="19"/>
  <c r="O29" i="19"/>
  <c r="O30" i="19"/>
  <c r="AE30" i="19" s="1"/>
  <c r="O31" i="19"/>
  <c r="O32" i="19"/>
  <c r="O33" i="19"/>
  <c r="AE33" i="19" s="1"/>
  <c r="O34" i="19"/>
  <c r="O35" i="19"/>
  <c r="O36" i="19"/>
  <c r="O37" i="19"/>
  <c r="O38" i="19"/>
  <c r="O39" i="19"/>
  <c r="O40" i="19"/>
  <c r="O6" i="19"/>
  <c r="AB40" i="19"/>
  <c r="W40" i="19"/>
  <c r="T40" i="19"/>
  <c r="AA40" i="19"/>
  <c r="P40" i="19"/>
  <c r="AD40" i="19" s="1"/>
  <c r="AE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A40" i="19"/>
  <c r="AB39" i="19"/>
  <c r="AA39" i="19"/>
  <c r="W39" i="19"/>
  <c r="T39" i="19"/>
  <c r="P39" i="19"/>
  <c r="S39" i="19" s="1"/>
  <c r="AE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A39" i="19"/>
  <c r="AB38" i="19"/>
  <c r="AA38" i="19"/>
  <c r="X38" i="19"/>
  <c r="W38" i="19"/>
  <c r="T38" i="19"/>
  <c r="S38" i="19"/>
  <c r="Y38" i="19" s="1"/>
  <c r="P38" i="19"/>
  <c r="AE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A38" i="19"/>
  <c r="AE37" i="19"/>
  <c r="AB37" i="19"/>
  <c r="W37" i="19"/>
  <c r="T37" i="19"/>
  <c r="S37" i="19"/>
  <c r="AA37" i="19"/>
  <c r="P37" i="19"/>
  <c r="AD37" i="19" s="1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37" i="19"/>
  <c r="AB36" i="19"/>
  <c r="X36" i="19"/>
  <c r="W36" i="19"/>
  <c r="T36" i="19"/>
  <c r="AA36" i="19"/>
  <c r="P36" i="19"/>
  <c r="S36" i="19" s="1"/>
  <c r="Y36" i="19" s="1"/>
  <c r="AE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A36" i="19"/>
  <c r="AE35" i="19"/>
  <c r="AB35" i="19"/>
  <c r="AA35" i="19"/>
  <c r="W35" i="19"/>
  <c r="T35" i="19"/>
  <c r="P35" i="19"/>
  <c r="S35" i="19" s="1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AB34" i="19"/>
  <c r="AA34" i="19"/>
  <c r="W34" i="19"/>
  <c r="T34" i="19"/>
  <c r="P34" i="19"/>
  <c r="AD34" i="19" s="1"/>
  <c r="AE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B33" i="19"/>
  <c r="AA33" i="19"/>
  <c r="X33" i="19"/>
  <c r="W33" i="19"/>
  <c r="T33" i="19"/>
  <c r="S33" i="19"/>
  <c r="Y33" i="19" s="1"/>
  <c r="P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AE32" i="19"/>
  <c r="AB32" i="19"/>
  <c r="W32" i="19"/>
  <c r="T32" i="19"/>
  <c r="S32" i="19"/>
  <c r="AA32" i="19"/>
  <c r="P32" i="19"/>
  <c r="AD32" i="19" s="1"/>
  <c r="AF32" i="19" s="1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A32" i="19"/>
  <c r="AB31" i="19"/>
  <c r="X31" i="19"/>
  <c r="W31" i="19"/>
  <c r="T31" i="19"/>
  <c r="AA31" i="19"/>
  <c r="P31" i="19"/>
  <c r="S31" i="19" s="1"/>
  <c r="Y31" i="19" s="1"/>
  <c r="AE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31" i="19"/>
  <c r="AB30" i="19"/>
  <c r="W30" i="19"/>
  <c r="T30" i="19"/>
  <c r="P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A30" i="19"/>
  <c r="AB29" i="19"/>
  <c r="AA29" i="19"/>
  <c r="X29" i="19"/>
  <c r="W29" i="19"/>
  <c r="T29" i="19"/>
  <c r="S29" i="19"/>
  <c r="Y29" i="19" s="1"/>
  <c r="P29" i="19"/>
  <c r="AE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A29" i="19"/>
  <c r="AE28" i="19"/>
  <c r="AB28" i="19"/>
  <c r="W28" i="19"/>
  <c r="T28" i="19"/>
  <c r="S28" i="19"/>
  <c r="AA28" i="19"/>
  <c r="P28" i="19"/>
  <c r="AD28" i="19" s="1"/>
  <c r="AF28" i="19" s="1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A28" i="19"/>
  <c r="AB27" i="19"/>
  <c r="X27" i="19"/>
  <c r="W27" i="19"/>
  <c r="T27" i="19"/>
  <c r="AA27" i="19"/>
  <c r="P27" i="19"/>
  <c r="S27" i="19" s="1"/>
  <c r="Y27" i="19" s="1"/>
  <c r="AE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AE26" i="19"/>
  <c r="AB26" i="19"/>
  <c r="W26" i="19"/>
  <c r="T26" i="19"/>
  <c r="P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AB25" i="19"/>
  <c r="AA25" i="19"/>
  <c r="X25" i="19"/>
  <c r="W25" i="19"/>
  <c r="T25" i="19"/>
  <c r="S25" i="19"/>
  <c r="Y25" i="19" s="1"/>
  <c r="P25" i="19"/>
  <c r="AE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AE24" i="19"/>
  <c r="AB24" i="19"/>
  <c r="W24" i="19"/>
  <c r="T24" i="19"/>
  <c r="S24" i="19"/>
  <c r="AA24" i="19"/>
  <c r="P24" i="19"/>
  <c r="AD24" i="19" s="1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A24" i="19"/>
  <c r="AB23" i="19"/>
  <c r="X23" i="19"/>
  <c r="W23" i="19"/>
  <c r="T23" i="19"/>
  <c r="AA23" i="19"/>
  <c r="P23" i="19"/>
  <c r="S23" i="19" s="1"/>
  <c r="Y23" i="19" s="1"/>
  <c r="AE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A23" i="19"/>
  <c r="AB22" i="19"/>
  <c r="W22" i="19"/>
  <c r="T22" i="19"/>
  <c r="P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A22" i="19"/>
  <c r="AB21" i="19"/>
  <c r="AA21" i="19"/>
  <c r="X21" i="19"/>
  <c r="W21" i="19"/>
  <c r="T21" i="19"/>
  <c r="S21" i="19"/>
  <c r="Y21" i="19" s="1"/>
  <c r="P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21" i="19"/>
  <c r="AE20" i="19"/>
  <c r="AB20" i="19"/>
  <c r="W20" i="19"/>
  <c r="T20" i="19"/>
  <c r="S20" i="19"/>
  <c r="AA20" i="19"/>
  <c r="P20" i="19"/>
  <c r="AD20" i="19" s="1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20" i="19"/>
  <c r="AB19" i="19"/>
  <c r="X19" i="19"/>
  <c r="W19" i="19"/>
  <c r="T19" i="19"/>
  <c r="AA19" i="19"/>
  <c r="P19" i="19"/>
  <c r="S19" i="19" s="1"/>
  <c r="Y19" i="19" s="1"/>
  <c r="AE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19" i="19"/>
  <c r="AB18" i="19"/>
  <c r="AA18" i="19"/>
  <c r="W18" i="19"/>
  <c r="T18" i="19"/>
  <c r="P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18" i="19"/>
  <c r="AB17" i="19"/>
  <c r="AA17" i="19"/>
  <c r="X17" i="19"/>
  <c r="W17" i="19"/>
  <c r="T17" i="19"/>
  <c r="S17" i="19"/>
  <c r="P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AB16" i="19"/>
  <c r="W16" i="19"/>
  <c r="X16" i="19" s="1"/>
  <c r="T16" i="19"/>
  <c r="S16" i="19"/>
  <c r="Y16" i="19" s="1"/>
  <c r="P16" i="19"/>
  <c r="AE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AE15" i="19"/>
  <c r="AB15" i="19"/>
  <c r="W15" i="19"/>
  <c r="T15" i="19"/>
  <c r="S15" i="19"/>
  <c r="AA15" i="19"/>
  <c r="P15" i="19"/>
  <c r="AD15" i="19" s="1"/>
  <c r="AF15" i="19" s="1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15" i="19"/>
  <c r="AB14" i="19"/>
  <c r="X14" i="19"/>
  <c r="W14" i="19"/>
  <c r="T14" i="19"/>
  <c r="AA14" i="19"/>
  <c r="P14" i="19"/>
  <c r="AE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AE13" i="19"/>
  <c r="AB13" i="19"/>
  <c r="AA13" i="19"/>
  <c r="W13" i="19"/>
  <c r="T13" i="19"/>
  <c r="P13" i="19"/>
  <c r="S13" i="19" s="1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13" i="19"/>
  <c r="AB12" i="19"/>
  <c r="AA12" i="19"/>
  <c r="X12" i="19"/>
  <c r="W12" i="19"/>
  <c r="T12" i="19"/>
  <c r="S12" i="19"/>
  <c r="Y12" i="19" s="1"/>
  <c r="P12" i="19"/>
  <c r="AE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AE11" i="19"/>
  <c r="AB11" i="19"/>
  <c r="W11" i="19"/>
  <c r="T11" i="19"/>
  <c r="S11" i="19"/>
  <c r="AA11" i="19"/>
  <c r="P11" i="19"/>
  <c r="AD11" i="19" s="1"/>
  <c r="AF11" i="19" s="1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11" i="19"/>
  <c r="AB10" i="19"/>
  <c r="X10" i="19"/>
  <c r="W10" i="19"/>
  <c r="T10" i="19"/>
  <c r="AA10" i="19"/>
  <c r="P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AE9" i="19"/>
  <c r="AB9" i="19"/>
  <c r="AA9" i="19"/>
  <c r="W9" i="19"/>
  <c r="T9" i="19"/>
  <c r="P9" i="19"/>
  <c r="AD23" i="19" s="1"/>
  <c r="N9" i="19"/>
  <c r="M9" i="19"/>
  <c r="L9" i="19"/>
  <c r="L3" i="19" s="1"/>
  <c r="K9" i="19"/>
  <c r="J9" i="19"/>
  <c r="I9" i="19"/>
  <c r="H9" i="19"/>
  <c r="H3" i="19" s="1"/>
  <c r="G9" i="19"/>
  <c r="F9" i="19"/>
  <c r="E9" i="19"/>
  <c r="D9" i="19"/>
  <c r="D3" i="19" s="1"/>
  <c r="C9" i="19"/>
  <c r="B9" i="19"/>
  <c r="A9" i="19"/>
  <c r="AB8" i="19"/>
  <c r="AA8" i="19"/>
  <c r="X8" i="19"/>
  <c r="W8" i="19"/>
  <c r="T8" i="19"/>
  <c r="S8" i="19"/>
  <c r="Y8" i="19" s="1"/>
  <c r="P8" i="19"/>
  <c r="AE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AE7" i="19"/>
  <c r="AB7" i="19"/>
  <c r="W7" i="19"/>
  <c r="T7" i="19"/>
  <c r="S7" i="19"/>
  <c r="AA7" i="19"/>
  <c r="P7" i="19"/>
  <c r="AD7" i="19" s="1"/>
  <c r="N7" i="19"/>
  <c r="N3" i="19" s="1"/>
  <c r="M7" i="19"/>
  <c r="L7" i="19"/>
  <c r="K7" i="19"/>
  <c r="J7" i="19"/>
  <c r="J3" i="19" s="1"/>
  <c r="I7" i="19"/>
  <c r="H7" i="19"/>
  <c r="G7" i="19"/>
  <c r="F7" i="19"/>
  <c r="F3" i="19" s="1"/>
  <c r="E7" i="19"/>
  <c r="D7" i="19"/>
  <c r="C7" i="19"/>
  <c r="B7" i="19"/>
  <c r="B3" i="19" s="1"/>
  <c r="A7" i="19"/>
  <c r="AD6" i="19"/>
  <c r="AB6" i="19"/>
  <c r="X6" i="19"/>
  <c r="W6" i="19"/>
  <c r="T6" i="19"/>
  <c r="P6" i="19"/>
  <c r="AD16" i="19" s="1"/>
  <c r="AF16" i="19" s="1"/>
  <c r="AE6" i="19"/>
  <c r="N6" i="19"/>
  <c r="M6" i="19"/>
  <c r="M3" i="19" s="1"/>
  <c r="L6" i="19"/>
  <c r="K6" i="19"/>
  <c r="J6" i="19"/>
  <c r="I6" i="19"/>
  <c r="I3" i="19" s="1"/>
  <c r="H6" i="19"/>
  <c r="G6" i="19"/>
  <c r="F6" i="19"/>
  <c r="E6" i="19"/>
  <c r="E3" i="19" s="1"/>
  <c r="D6" i="19"/>
  <c r="C6" i="19"/>
  <c r="B6" i="19"/>
  <c r="A6" i="19"/>
  <c r="W5" i="19"/>
  <c r="T5" i="19"/>
  <c r="Q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O3" i="19"/>
  <c r="K3" i="19"/>
  <c r="G3" i="19"/>
  <c r="C3" i="19"/>
  <c r="AF7" i="16"/>
  <c r="AF8" i="16"/>
  <c r="AF9" i="16"/>
  <c r="AF10" i="16"/>
  <c r="AF11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25" i="16"/>
  <c r="AF26" i="16"/>
  <c r="AF27" i="16"/>
  <c r="AF28" i="16"/>
  <c r="AF29" i="16"/>
  <c r="AF30" i="16"/>
  <c r="AF31" i="16"/>
  <c r="AF32" i="16"/>
  <c r="AF33" i="16"/>
  <c r="AF34" i="16"/>
  <c r="AF35" i="16"/>
  <c r="AF36" i="16"/>
  <c r="AF37" i="16"/>
  <c r="AF38" i="16"/>
  <c r="AF39" i="16"/>
  <c r="AF40" i="16"/>
  <c r="AF6" i="16"/>
  <c r="AE7" i="16"/>
  <c r="AE8" i="16"/>
  <c r="AE9" i="16"/>
  <c r="AE10" i="16"/>
  <c r="AE11" i="16"/>
  <c r="AE12" i="16"/>
  <c r="AE13" i="16"/>
  <c r="AE14" i="16"/>
  <c r="AE15" i="16"/>
  <c r="AE16" i="16"/>
  <c r="AE17" i="16"/>
  <c r="AE18" i="16"/>
  <c r="AE19" i="16"/>
  <c r="AE20" i="16"/>
  <c r="AE21" i="16"/>
  <c r="AE22" i="16"/>
  <c r="AE23" i="16"/>
  <c r="AE24" i="16"/>
  <c r="AE25" i="16"/>
  <c r="AE26" i="16"/>
  <c r="AE27" i="16"/>
  <c r="AE28" i="16"/>
  <c r="AE29" i="16"/>
  <c r="AE30" i="16"/>
  <c r="AE31" i="16"/>
  <c r="AE32" i="16"/>
  <c r="AE33" i="16"/>
  <c r="AE34" i="16"/>
  <c r="AE35" i="16"/>
  <c r="AE36" i="16"/>
  <c r="AE37" i="16"/>
  <c r="AE38" i="16"/>
  <c r="AE39" i="16"/>
  <c r="AE40" i="16"/>
  <c r="AE6" i="16"/>
  <c r="AD40" i="16"/>
  <c r="AD39" i="16"/>
  <c r="AD38" i="16"/>
  <c r="AD37" i="16"/>
  <c r="AD36" i="16"/>
  <c r="AD35" i="16"/>
  <c r="AD34" i="16"/>
  <c r="AD33" i="16"/>
  <c r="AD32" i="16"/>
  <c r="AD31" i="16"/>
  <c r="AD30" i="16"/>
  <c r="AD29" i="16"/>
  <c r="AD28" i="16"/>
  <c r="AD27" i="16"/>
  <c r="AD26" i="16"/>
  <c r="AD25" i="16"/>
  <c r="AD24" i="16"/>
  <c r="AD23" i="16"/>
  <c r="AD22" i="16"/>
  <c r="AD21" i="16"/>
  <c r="AD20" i="16"/>
  <c r="AD19" i="16"/>
  <c r="AD18" i="16"/>
  <c r="AD17" i="16"/>
  <c r="AD16" i="16"/>
  <c r="AD15" i="16"/>
  <c r="AD14" i="16"/>
  <c r="AD13" i="16"/>
  <c r="AD12" i="16"/>
  <c r="AD11" i="16"/>
  <c r="AD10" i="16"/>
  <c r="AD9" i="16"/>
  <c r="AD8" i="16"/>
  <c r="AD7" i="16"/>
  <c r="AD6" i="16"/>
  <c r="X40" i="18"/>
  <c r="T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A40" i="18"/>
  <c r="X39" i="18"/>
  <c r="T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A39" i="18"/>
  <c r="T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A38" i="18"/>
  <c r="X37" i="18"/>
  <c r="T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A37" i="18"/>
  <c r="T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A36" i="18"/>
  <c r="X35" i="18"/>
  <c r="T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A35" i="18"/>
  <c r="T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A34" i="18"/>
  <c r="T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T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A32" i="18"/>
  <c r="T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A31" i="18"/>
  <c r="T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A30" i="18"/>
  <c r="T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A29" i="18"/>
  <c r="T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A28" i="18"/>
  <c r="T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A27" i="18"/>
  <c r="T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T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T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T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A23" i="18"/>
  <c r="T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A22" i="18"/>
  <c r="T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A21" i="18"/>
  <c r="T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A20" i="18"/>
  <c r="T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A19" i="18"/>
  <c r="T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A18" i="18"/>
  <c r="T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A17" i="18"/>
  <c r="T16" i="18"/>
  <c r="X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T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15" i="18"/>
  <c r="T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14" i="18"/>
  <c r="T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13" i="18"/>
  <c r="T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12" i="18"/>
  <c r="T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11" i="18"/>
  <c r="T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10" i="18"/>
  <c r="T9" i="18"/>
  <c r="M9" i="18"/>
  <c r="L9" i="18"/>
  <c r="K9" i="18"/>
  <c r="J9" i="18"/>
  <c r="I9" i="18"/>
  <c r="H9" i="18"/>
  <c r="G9" i="18"/>
  <c r="F9" i="18"/>
  <c r="E9" i="18"/>
  <c r="D9" i="18"/>
  <c r="C9" i="18"/>
  <c r="B9" i="18"/>
  <c r="A9" i="18"/>
  <c r="T8" i="18"/>
  <c r="M8" i="18"/>
  <c r="L8" i="18"/>
  <c r="K8" i="18"/>
  <c r="J8" i="18"/>
  <c r="I8" i="18"/>
  <c r="H8" i="18"/>
  <c r="G8" i="18"/>
  <c r="F8" i="18"/>
  <c r="E8" i="18"/>
  <c r="D8" i="18"/>
  <c r="C8" i="18"/>
  <c r="B8" i="18"/>
  <c r="A8" i="18"/>
  <c r="T7" i="18"/>
  <c r="M7" i="18"/>
  <c r="L7" i="18"/>
  <c r="K7" i="18"/>
  <c r="J7" i="18"/>
  <c r="I7" i="18"/>
  <c r="H7" i="18"/>
  <c r="G7" i="18"/>
  <c r="F7" i="18"/>
  <c r="E7" i="18"/>
  <c r="D7" i="18"/>
  <c r="C7" i="18"/>
  <c r="B7" i="18"/>
  <c r="A7" i="18"/>
  <c r="T6" i="18"/>
  <c r="M6" i="18"/>
  <c r="L6" i="18"/>
  <c r="K6" i="18"/>
  <c r="J6" i="18"/>
  <c r="I6" i="18"/>
  <c r="H6" i="18"/>
  <c r="G6" i="18"/>
  <c r="F6" i="18"/>
  <c r="E6" i="18"/>
  <c r="D6" i="18"/>
  <c r="C6" i="18"/>
  <c r="B6" i="18"/>
  <c r="A6" i="18"/>
  <c r="W5" i="18"/>
  <c r="T5" i="18"/>
  <c r="Q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Q45" i="16"/>
  <c r="W7" i="16"/>
  <c r="W8" i="16"/>
  <c r="W9" i="16"/>
  <c r="W10" i="16"/>
  <c r="W11" i="16"/>
  <c r="W12" i="16"/>
  <c r="W13" i="16"/>
  <c r="W14" i="16"/>
  <c r="W15" i="16"/>
  <c r="W16" i="16"/>
  <c r="W17" i="16"/>
  <c r="W18" i="16"/>
  <c r="W19" i="16"/>
  <c r="W20" i="16"/>
  <c r="W21" i="16"/>
  <c r="W22" i="16"/>
  <c r="W23" i="16"/>
  <c r="W24" i="16"/>
  <c r="W25" i="16"/>
  <c r="W26" i="16"/>
  <c r="W27" i="16"/>
  <c r="W28" i="16"/>
  <c r="W29" i="16"/>
  <c r="W30" i="16"/>
  <c r="W31" i="16"/>
  <c r="W32" i="16"/>
  <c r="W33" i="16"/>
  <c r="W34" i="16"/>
  <c r="W35" i="16"/>
  <c r="W36" i="16"/>
  <c r="W37" i="16"/>
  <c r="W38" i="16"/>
  <c r="W39" i="16"/>
  <c r="W40" i="16"/>
  <c r="X40" i="16" s="1"/>
  <c r="W6" i="16"/>
  <c r="AF9" i="17"/>
  <c r="AF10" i="17"/>
  <c r="AF11" i="17"/>
  <c r="AF12" i="17"/>
  <c r="AF13" i="17"/>
  <c r="AF14" i="17"/>
  <c r="AF15" i="17"/>
  <c r="AF16" i="17"/>
  <c r="AF17" i="17"/>
  <c r="AF18" i="17"/>
  <c r="AF19" i="17"/>
  <c r="AF20" i="17"/>
  <c r="AF21" i="17"/>
  <c r="AF22" i="17"/>
  <c r="AF23" i="17"/>
  <c r="AF24" i="17"/>
  <c r="AF25" i="17"/>
  <c r="AF26" i="17"/>
  <c r="AF27" i="17"/>
  <c r="AF28" i="17"/>
  <c r="AF29" i="17"/>
  <c r="AF30" i="17"/>
  <c r="AF31" i="17"/>
  <c r="AF32" i="17"/>
  <c r="AF33" i="17"/>
  <c r="AF34" i="17"/>
  <c r="AF35" i="17"/>
  <c r="AF36" i="17"/>
  <c r="AF37" i="17"/>
  <c r="AF38" i="17"/>
  <c r="AF39" i="17"/>
  <c r="AF40" i="17"/>
  <c r="AF41" i="17"/>
  <c r="AF42" i="17"/>
  <c r="AF8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AE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AE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AE27" i="17"/>
  <c r="AD27" i="17"/>
  <c r="AC27" i="17"/>
  <c r="AB27" i="17"/>
  <c r="AA27" i="17"/>
  <c r="Z27" i="17"/>
  <c r="Y27" i="17"/>
  <c r="X27" i="17"/>
  <c r="W27" i="17"/>
  <c r="V27" i="17"/>
  <c r="U27" i="17"/>
  <c r="T27" i="17"/>
  <c r="S27" i="17"/>
  <c r="R27" i="17"/>
  <c r="AE26" i="17"/>
  <c r="AD26" i="17"/>
  <c r="AC26" i="17"/>
  <c r="AB26" i="17"/>
  <c r="AA26" i="17"/>
  <c r="Z26" i="17"/>
  <c r="Y26" i="17"/>
  <c r="X26" i="17"/>
  <c r="W26" i="17"/>
  <c r="V26" i="17"/>
  <c r="U26" i="17"/>
  <c r="T26" i="17"/>
  <c r="S26" i="17"/>
  <c r="R26" i="17"/>
  <c r="AE25" i="17"/>
  <c r="AD25" i="17"/>
  <c r="AC25" i="17"/>
  <c r="AB25" i="17"/>
  <c r="AA25" i="17"/>
  <c r="Z25" i="17"/>
  <c r="Y25" i="17"/>
  <c r="X25" i="17"/>
  <c r="W25" i="17"/>
  <c r="V25" i="17"/>
  <c r="U25" i="17"/>
  <c r="T25" i="17"/>
  <c r="S25" i="17"/>
  <c r="R25" i="17"/>
  <c r="AE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AE23" i="17"/>
  <c r="AD23" i="17"/>
  <c r="AC23" i="17"/>
  <c r="AB23" i="17"/>
  <c r="AA23" i="17"/>
  <c r="Z23" i="17"/>
  <c r="Y23" i="17"/>
  <c r="X23" i="17"/>
  <c r="W23" i="17"/>
  <c r="V23" i="17"/>
  <c r="U23" i="17"/>
  <c r="T23" i="17"/>
  <c r="S23" i="17"/>
  <c r="R23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AE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AE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AE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7" i="16"/>
  <c r="Q8" i="16"/>
  <c r="Q9" i="16"/>
  <c r="Q10" i="16"/>
  <c r="AA10" i="16" s="1"/>
  <c r="Q11" i="16"/>
  <c r="Q12" i="16"/>
  <c r="Q13" i="16"/>
  <c r="Q14" i="16"/>
  <c r="Q15" i="16"/>
  <c r="Q16" i="16"/>
  <c r="S16" i="16" s="1"/>
  <c r="Q17" i="16"/>
  <c r="Q18" i="16"/>
  <c r="S18" i="16" s="1"/>
  <c r="Q19" i="16"/>
  <c r="Q20" i="16"/>
  <c r="Q21" i="16"/>
  <c r="Q22" i="16"/>
  <c r="S22" i="16" s="1"/>
  <c r="Q23" i="16"/>
  <c r="Q24" i="16"/>
  <c r="Q25" i="16"/>
  <c r="Q26" i="16"/>
  <c r="S26" i="16" s="1"/>
  <c r="Q27" i="16"/>
  <c r="Q28" i="16"/>
  <c r="Q29" i="16"/>
  <c r="Q30" i="16"/>
  <c r="S30" i="16" s="1"/>
  <c r="Q31" i="16"/>
  <c r="Q32" i="16"/>
  <c r="Q33" i="16"/>
  <c r="Q34" i="16"/>
  <c r="Q35" i="16"/>
  <c r="Q36" i="16"/>
  <c r="AA36" i="16" s="1"/>
  <c r="Q37" i="16"/>
  <c r="Q38" i="16"/>
  <c r="S38" i="16" s="1"/>
  <c r="Q39" i="16"/>
  <c r="Q40" i="16"/>
  <c r="AA40" i="16" s="1"/>
  <c r="Q6" i="16"/>
  <c r="R3" i="16"/>
  <c r="R7" i="14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6" i="14"/>
  <c r="P7" i="16"/>
  <c r="P8" i="16"/>
  <c r="P9" i="16"/>
  <c r="P10" i="16"/>
  <c r="E3" i="16" s="1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S37" i="16" s="1"/>
  <c r="Y37" i="16" s="1"/>
  <c r="P38" i="16"/>
  <c r="P39" i="16"/>
  <c r="S39" i="16" s="1"/>
  <c r="Y39" i="16" s="1"/>
  <c r="P40" i="16"/>
  <c r="P6" i="16"/>
  <c r="P42" i="16"/>
  <c r="AB40" i="16"/>
  <c r="T40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B40" i="16"/>
  <c r="A40" i="16"/>
  <c r="AB39" i="16"/>
  <c r="X39" i="16"/>
  <c r="T39" i="16"/>
  <c r="AA39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B39" i="16"/>
  <c r="A39" i="16"/>
  <c r="AB38" i="16"/>
  <c r="T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B38" i="16"/>
  <c r="A38" i="16"/>
  <c r="AB37" i="16"/>
  <c r="X37" i="16"/>
  <c r="T37" i="16"/>
  <c r="AA37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B37" i="16"/>
  <c r="A37" i="16"/>
  <c r="AB36" i="16"/>
  <c r="X36" i="16"/>
  <c r="T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A36" i="16"/>
  <c r="AB35" i="16"/>
  <c r="AA35" i="16"/>
  <c r="X35" i="16"/>
  <c r="T35" i="16"/>
  <c r="S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A35" i="16"/>
  <c r="AB34" i="16"/>
  <c r="T34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A34" i="16"/>
  <c r="AB33" i="16"/>
  <c r="AA33" i="16"/>
  <c r="X33" i="16"/>
  <c r="T33" i="16"/>
  <c r="S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C33" i="16"/>
  <c r="B33" i="16"/>
  <c r="A33" i="16"/>
  <c r="AB32" i="16"/>
  <c r="AA32" i="16"/>
  <c r="X32" i="16"/>
  <c r="T32" i="16"/>
  <c r="S32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B32" i="16"/>
  <c r="A32" i="16"/>
  <c r="AB31" i="16"/>
  <c r="AA31" i="16"/>
  <c r="X31" i="16"/>
  <c r="T31" i="16"/>
  <c r="S31" i="16"/>
  <c r="Y31" i="16" s="1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B31" i="16"/>
  <c r="A31" i="16"/>
  <c r="AB30" i="16"/>
  <c r="AA30" i="16"/>
  <c r="T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C30" i="16"/>
  <c r="B30" i="16"/>
  <c r="A30" i="16"/>
  <c r="AB29" i="16"/>
  <c r="AA29" i="16"/>
  <c r="X29" i="16"/>
  <c r="T29" i="16"/>
  <c r="S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A29" i="16"/>
  <c r="AB28" i="16"/>
  <c r="AA28" i="16"/>
  <c r="X28" i="16"/>
  <c r="T28" i="16"/>
  <c r="S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A28" i="16"/>
  <c r="AB27" i="16"/>
  <c r="AA27" i="16"/>
  <c r="X27" i="16"/>
  <c r="T27" i="16"/>
  <c r="S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B27" i="16"/>
  <c r="A27" i="16"/>
  <c r="AB26" i="16"/>
  <c r="T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A26" i="16"/>
  <c r="AB25" i="16"/>
  <c r="AA25" i="16"/>
  <c r="X25" i="16"/>
  <c r="T25" i="16"/>
  <c r="S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A25" i="16"/>
  <c r="AB24" i="16"/>
  <c r="AA24" i="16"/>
  <c r="X24" i="16"/>
  <c r="T24" i="16"/>
  <c r="S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A24" i="16"/>
  <c r="AB23" i="16"/>
  <c r="AA23" i="16"/>
  <c r="X23" i="16"/>
  <c r="T23" i="16"/>
  <c r="S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A23" i="16"/>
  <c r="AB22" i="16"/>
  <c r="AA22" i="16"/>
  <c r="T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A22" i="16"/>
  <c r="AB21" i="16"/>
  <c r="AA21" i="16"/>
  <c r="X21" i="16"/>
  <c r="T21" i="16"/>
  <c r="S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A21" i="16"/>
  <c r="AB20" i="16"/>
  <c r="AA20" i="16"/>
  <c r="X20" i="16"/>
  <c r="T20" i="16"/>
  <c r="S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A20" i="16"/>
  <c r="AB19" i="16"/>
  <c r="AA19" i="16"/>
  <c r="X19" i="16"/>
  <c r="T19" i="16"/>
  <c r="S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19" i="16"/>
  <c r="AB18" i="16"/>
  <c r="T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A18" i="16"/>
  <c r="AB17" i="16"/>
  <c r="AA17" i="16"/>
  <c r="X17" i="16"/>
  <c r="T17" i="16"/>
  <c r="S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A17" i="16"/>
  <c r="AB16" i="16"/>
  <c r="X16" i="16"/>
  <c r="T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A16" i="16"/>
  <c r="AB15" i="16"/>
  <c r="AA15" i="16"/>
  <c r="X15" i="16"/>
  <c r="T15" i="16"/>
  <c r="S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A15" i="16"/>
  <c r="AB14" i="16"/>
  <c r="AA14" i="16"/>
  <c r="T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A14" i="16"/>
  <c r="AB13" i="16"/>
  <c r="AA13" i="16"/>
  <c r="X13" i="16"/>
  <c r="T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A13" i="16"/>
  <c r="AB12" i="16"/>
  <c r="AA12" i="16"/>
  <c r="X12" i="16"/>
  <c r="T12" i="16"/>
  <c r="S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A12" i="16"/>
  <c r="AB11" i="16"/>
  <c r="AA11" i="16"/>
  <c r="X11" i="16"/>
  <c r="T11" i="16"/>
  <c r="S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A11" i="16"/>
  <c r="AB10" i="16"/>
  <c r="T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A10" i="16"/>
  <c r="AB9" i="16"/>
  <c r="AA9" i="16"/>
  <c r="X9" i="16"/>
  <c r="T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A9" i="16"/>
  <c r="AB8" i="16"/>
  <c r="AA8" i="16"/>
  <c r="X8" i="16"/>
  <c r="T8" i="16"/>
  <c r="S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B8" i="16"/>
  <c r="A8" i="16"/>
  <c r="AB7" i="16"/>
  <c r="AA7" i="16"/>
  <c r="X7" i="16"/>
  <c r="T7" i="16"/>
  <c r="S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A7" i="16"/>
  <c r="AB6" i="16"/>
  <c r="AA6" i="16"/>
  <c r="X6" i="16"/>
  <c r="T6" i="16"/>
  <c r="S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B6" i="16"/>
  <c r="A6" i="16"/>
  <c r="W5" i="16"/>
  <c r="T5" i="16"/>
  <c r="Q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I3" i="16"/>
  <c r="AB4" i="14"/>
  <c r="AB40" i="14"/>
  <c r="AA40" i="14"/>
  <c r="AB39" i="14"/>
  <c r="AA39" i="14"/>
  <c r="AB38" i="14"/>
  <c r="AA38" i="14"/>
  <c r="AB37" i="14"/>
  <c r="AA37" i="14"/>
  <c r="AB36" i="14"/>
  <c r="AA36" i="14"/>
  <c r="AB35" i="14"/>
  <c r="AA35" i="14"/>
  <c r="AB34" i="14"/>
  <c r="AA34" i="14"/>
  <c r="AB33" i="14"/>
  <c r="AA33" i="14"/>
  <c r="AB32" i="14"/>
  <c r="AA32" i="14"/>
  <c r="AB31" i="14"/>
  <c r="AA31" i="14"/>
  <c r="AB30" i="14"/>
  <c r="AA30" i="14"/>
  <c r="AB29" i="14"/>
  <c r="AA29" i="14"/>
  <c r="AB28" i="14"/>
  <c r="AA28" i="14"/>
  <c r="AB27" i="14"/>
  <c r="AA27" i="14"/>
  <c r="AB26" i="14"/>
  <c r="AA26" i="14"/>
  <c r="AB25" i="14"/>
  <c r="AA25" i="14"/>
  <c r="AB24" i="14"/>
  <c r="AA24" i="14"/>
  <c r="AB23" i="14"/>
  <c r="AA23" i="14"/>
  <c r="AB22" i="14"/>
  <c r="AA22" i="14"/>
  <c r="AB21" i="14"/>
  <c r="AA21" i="14"/>
  <c r="AB20" i="14"/>
  <c r="AA20" i="14"/>
  <c r="AB19" i="14"/>
  <c r="AA19" i="14"/>
  <c r="AB18" i="14"/>
  <c r="AA18" i="14"/>
  <c r="AB17" i="14"/>
  <c r="AA17" i="14"/>
  <c r="AB16" i="14"/>
  <c r="AA16" i="14"/>
  <c r="AB15" i="14"/>
  <c r="AA15" i="14"/>
  <c r="AB14" i="14"/>
  <c r="AA14" i="14"/>
  <c r="AB13" i="14"/>
  <c r="AA13" i="14"/>
  <c r="AB12" i="14"/>
  <c r="AA12" i="14"/>
  <c r="AB11" i="14"/>
  <c r="AA11" i="14"/>
  <c r="AB10" i="14"/>
  <c r="AA10" i="14"/>
  <c r="AB9" i="14"/>
  <c r="AA9" i="14"/>
  <c r="AB8" i="14"/>
  <c r="AA8" i="14"/>
  <c r="AB7" i="14"/>
  <c r="AA7" i="14"/>
  <c r="AA6" i="14"/>
  <c r="AB6" i="14"/>
  <c r="W7" i="14"/>
  <c r="W8" i="14"/>
  <c r="W9" i="14"/>
  <c r="W10" i="14"/>
  <c r="X10" i="14" s="1"/>
  <c r="W11" i="14"/>
  <c r="W12" i="14"/>
  <c r="W13" i="14"/>
  <c r="W14" i="14"/>
  <c r="X14" i="14" s="1"/>
  <c r="W15" i="14"/>
  <c r="W16" i="14"/>
  <c r="W17" i="14"/>
  <c r="W18" i="14"/>
  <c r="X18" i="14" s="1"/>
  <c r="W19" i="14"/>
  <c r="W20" i="14"/>
  <c r="W21" i="14"/>
  <c r="W22" i="14"/>
  <c r="X22" i="14" s="1"/>
  <c r="W23" i="14"/>
  <c r="W24" i="14"/>
  <c r="W25" i="14"/>
  <c r="W26" i="14"/>
  <c r="W27" i="14"/>
  <c r="W28" i="14"/>
  <c r="W29" i="14"/>
  <c r="W30" i="14"/>
  <c r="X30" i="14" s="1"/>
  <c r="W31" i="14"/>
  <c r="W32" i="14"/>
  <c r="W33" i="14"/>
  <c r="W34" i="14"/>
  <c r="X34" i="14" s="1"/>
  <c r="W35" i="14"/>
  <c r="W36" i="14"/>
  <c r="W37" i="14"/>
  <c r="W38" i="14"/>
  <c r="W39" i="14"/>
  <c r="X39" i="14" s="1"/>
  <c r="W40" i="14"/>
  <c r="W6" i="14"/>
  <c r="Q7" i="14"/>
  <c r="Q8" i="14"/>
  <c r="Q9" i="14"/>
  <c r="Q10" i="14"/>
  <c r="S10" i="14" s="1"/>
  <c r="Q11" i="14"/>
  <c r="Q12" i="14"/>
  <c r="Q13" i="14"/>
  <c r="Q14" i="14"/>
  <c r="S14" i="14" s="1"/>
  <c r="Q15" i="14"/>
  <c r="Q16" i="14"/>
  <c r="Q17" i="14"/>
  <c r="Q18" i="14"/>
  <c r="S18" i="14" s="1"/>
  <c r="Q19" i="14"/>
  <c r="Q20" i="14"/>
  <c r="Q21" i="14"/>
  <c r="Q22" i="14"/>
  <c r="S22" i="14" s="1"/>
  <c r="Q23" i="14"/>
  <c r="Q24" i="14"/>
  <c r="Q25" i="14"/>
  <c r="Q26" i="14"/>
  <c r="S26" i="14" s="1"/>
  <c r="Q27" i="14"/>
  <c r="Q28" i="14"/>
  <c r="Q29" i="14"/>
  <c r="Q30" i="14"/>
  <c r="S30" i="14" s="1"/>
  <c r="Q31" i="14"/>
  <c r="Q32" i="14"/>
  <c r="Q33" i="14"/>
  <c r="Q34" i="14"/>
  <c r="S34" i="14" s="1"/>
  <c r="Q35" i="14"/>
  <c r="Q36" i="14"/>
  <c r="Q37" i="14"/>
  <c r="Q38" i="14"/>
  <c r="Q39" i="14"/>
  <c r="Q40" i="14"/>
  <c r="S40" i="14" s="1"/>
  <c r="Q6" i="14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F83" i="15"/>
  <c r="G83" i="15"/>
  <c r="F84" i="15"/>
  <c r="G84" i="15"/>
  <c r="F85" i="15"/>
  <c r="G85" i="15"/>
  <c r="F86" i="15"/>
  <c r="G86" i="15"/>
  <c r="F87" i="15"/>
  <c r="G87" i="15"/>
  <c r="F88" i="15"/>
  <c r="G88" i="15"/>
  <c r="F89" i="15"/>
  <c r="G89" i="15"/>
  <c r="F90" i="15"/>
  <c r="G90" i="15"/>
  <c r="F91" i="15"/>
  <c r="G91" i="15"/>
  <c r="F92" i="15"/>
  <c r="G92" i="15"/>
  <c r="F93" i="15"/>
  <c r="G93" i="15"/>
  <c r="F94" i="15"/>
  <c r="G94" i="15"/>
  <c r="F95" i="15"/>
  <c r="G95" i="15"/>
  <c r="F96" i="15"/>
  <c r="G96" i="15"/>
  <c r="F97" i="15"/>
  <c r="G97" i="15"/>
  <c r="F98" i="15"/>
  <c r="G98" i="15"/>
  <c r="F99" i="15"/>
  <c r="G99" i="15"/>
  <c r="F100" i="15"/>
  <c r="G100" i="15"/>
  <c r="F101" i="15"/>
  <c r="G101" i="15"/>
  <c r="F102" i="15"/>
  <c r="G102" i="15"/>
  <c r="F103" i="15"/>
  <c r="G103" i="15"/>
  <c r="F104" i="15"/>
  <c r="G104" i="15"/>
  <c r="F105" i="15"/>
  <c r="G105" i="15"/>
  <c r="F106" i="15"/>
  <c r="G106" i="15"/>
  <c r="F107" i="15"/>
  <c r="G107" i="15"/>
  <c r="F108" i="15"/>
  <c r="G108" i="15"/>
  <c r="F109" i="15"/>
  <c r="G109" i="15"/>
  <c r="F110" i="15"/>
  <c r="G110" i="15"/>
  <c r="F111" i="15"/>
  <c r="G111" i="15"/>
  <c r="F112" i="15"/>
  <c r="G112" i="15"/>
  <c r="F113" i="15"/>
  <c r="G113" i="15"/>
  <c r="F114" i="15"/>
  <c r="G114" i="15"/>
  <c r="F115" i="15"/>
  <c r="G115" i="15"/>
  <c r="F116" i="15"/>
  <c r="G116" i="15"/>
  <c r="G82" i="15"/>
  <c r="F82" i="15"/>
  <c r="G81" i="15"/>
  <c r="F81" i="15"/>
  <c r="X40" i="14"/>
  <c r="T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40" i="14"/>
  <c r="T39" i="14"/>
  <c r="S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39" i="14"/>
  <c r="T38" i="14"/>
  <c r="S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38" i="14"/>
  <c r="T37" i="14"/>
  <c r="S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37" i="14"/>
  <c r="X36" i="14"/>
  <c r="T36" i="14"/>
  <c r="S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36" i="14"/>
  <c r="X35" i="14"/>
  <c r="T35" i="14"/>
  <c r="S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35" i="14"/>
  <c r="T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34" i="14"/>
  <c r="T33" i="14"/>
  <c r="S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33" i="14"/>
  <c r="T32" i="14"/>
  <c r="S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32" i="14"/>
  <c r="X31" i="14"/>
  <c r="T31" i="14"/>
  <c r="S31" i="14"/>
  <c r="Y31" i="14" s="1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31" i="14"/>
  <c r="T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30" i="14"/>
  <c r="T29" i="14"/>
  <c r="S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29" i="14"/>
  <c r="T28" i="14"/>
  <c r="S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28" i="14"/>
  <c r="X27" i="14"/>
  <c r="T27" i="14"/>
  <c r="S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27" i="14"/>
  <c r="X26" i="14"/>
  <c r="T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26" i="14"/>
  <c r="T25" i="14"/>
  <c r="S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25" i="14"/>
  <c r="T24" i="14"/>
  <c r="S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24" i="14"/>
  <c r="X23" i="14"/>
  <c r="T23" i="14"/>
  <c r="S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23" i="14"/>
  <c r="T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T21" i="14"/>
  <c r="S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S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X19" i="14"/>
  <c r="T19" i="14"/>
  <c r="S19" i="14"/>
  <c r="Y19" i="14" s="1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S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X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S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X13" i="14"/>
  <c r="T13" i="14"/>
  <c r="S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S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S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X9" i="14"/>
  <c r="T9" i="14"/>
  <c r="S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T8" i="14"/>
  <c r="S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T7" i="14"/>
  <c r="S7" i="14"/>
  <c r="O7" i="14"/>
  <c r="N7" i="14"/>
  <c r="M7" i="14"/>
  <c r="L7" i="14"/>
  <c r="L3" i="14" s="1"/>
  <c r="K7" i="14"/>
  <c r="J7" i="14"/>
  <c r="I7" i="14"/>
  <c r="H7" i="14"/>
  <c r="H3" i="14" s="1"/>
  <c r="G7" i="14"/>
  <c r="F7" i="14"/>
  <c r="E7" i="14"/>
  <c r="D7" i="14"/>
  <c r="D3" i="14" s="1"/>
  <c r="C7" i="14"/>
  <c r="B7" i="14"/>
  <c r="A7" i="14"/>
  <c r="X6" i="14"/>
  <c r="T6" i="14"/>
  <c r="S6" i="14"/>
  <c r="Q42" i="14"/>
  <c r="P42" i="14"/>
  <c r="O6" i="14"/>
  <c r="O3" i="14" s="1"/>
  <c r="N6" i="14"/>
  <c r="N3" i="14" s="1"/>
  <c r="M6" i="14"/>
  <c r="L6" i="14"/>
  <c r="K6" i="14"/>
  <c r="K3" i="14" s="1"/>
  <c r="J6" i="14"/>
  <c r="J3" i="14" s="1"/>
  <c r="I6" i="14"/>
  <c r="H6" i="14"/>
  <c r="G6" i="14"/>
  <c r="G3" i="14" s="1"/>
  <c r="F6" i="14"/>
  <c r="F3" i="14" s="1"/>
  <c r="E6" i="14"/>
  <c r="D6" i="14"/>
  <c r="C6" i="14"/>
  <c r="C3" i="14" s="1"/>
  <c r="B6" i="14"/>
  <c r="B3" i="14" s="1"/>
  <c r="A6" i="14"/>
  <c r="W5" i="14"/>
  <c r="T5" i="14"/>
  <c r="Q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M3" i="14"/>
  <c r="I3" i="14"/>
  <c r="E3" i="14"/>
  <c r="Y21" i="11"/>
  <c r="X7" i="11"/>
  <c r="X8" i="11"/>
  <c r="X9" i="11"/>
  <c r="X10" i="11"/>
  <c r="X11" i="11"/>
  <c r="X12" i="11"/>
  <c r="X13" i="11"/>
  <c r="X14" i="11"/>
  <c r="X15" i="11"/>
  <c r="X16" i="11"/>
  <c r="X17" i="11"/>
  <c r="Y17" i="11" s="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Y33" i="11" s="1"/>
  <c r="X34" i="11"/>
  <c r="X35" i="11"/>
  <c r="X36" i="11"/>
  <c r="X37" i="11"/>
  <c r="Y37" i="11" s="1"/>
  <c r="X38" i="11"/>
  <c r="X39" i="11"/>
  <c r="X40" i="11"/>
  <c r="X6" i="11"/>
  <c r="W40" i="11"/>
  <c r="W39" i="11"/>
  <c r="W38" i="11"/>
  <c r="W37" i="11"/>
  <c r="W36" i="11"/>
  <c r="W35" i="11"/>
  <c r="W34" i="11"/>
  <c r="W33" i="11"/>
  <c r="W32" i="11"/>
  <c r="W31" i="11"/>
  <c r="W30" i="11"/>
  <c r="W29" i="11"/>
  <c r="W28" i="11"/>
  <c r="W27" i="11"/>
  <c r="W26" i="11"/>
  <c r="W25" i="11"/>
  <c r="W24" i="11"/>
  <c r="W23" i="11"/>
  <c r="W22" i="11"/>
  <c r="W21" i="11"/>
  <c r="W20" i="11"/>
  <c r="W19" i="11"/>
  <c r="W18" i="11"/>
  <c r="W17" i="11"/>
  <c r="W16" i="11"/>
  <c r="W15" i="11"/>
  <c r="W14" i="11"/>
  <c r="W13" i="11"/>
  <c r="W12" i="11"/>
  <c r="W11" i="11"/>
  <c r="W10" i="11"/>
  <c r="W9" i="11"/>
  <c r="W8" i="11"/>
  <c r="W7" i="11"/>
  <c r="W6" i="11"/>
  <c r="W5" i="11"/>
  <c r="AF9" i="12"/>
  <c r="AF10" i="12"/>
  <c r="AF11" i="12"/>
  <c r="AF12" i="12"/>
  <c r="AF13" i="12"/>
  <c r="AF14" i="12"/>
  <c r="AF15" i="12"/>
  <c r="AF16" i="12"/>
  <c r="AF17" i="12"/>
  <c r="AF18" i="12"/>
  <c r="AF19" i="12"/>
  <c r="AF20" i="12"/>
  <c r="AF21" i="12"/>
  <c r="AF22" i="12"/>
  <c r="AF23" i="12"/>
  <c r="AF24" i="12"/>
  <c r="AF25" i="12"/>
  <c r="AF26" i="12"/>
  <c r="AF27" i="12"/>
  <c r="AF28" i="12"/>
  <c r="AF29" i="12"/>
  <c r="AF30" i="12"/>
  <c r="AF31" i="12"/>
  <c r="AF32" i="12"/>
  <c r="AF33" i="12"/>
  <c r="AF34" i="12"/>
  <c r="AF35" i="12"/>
  <c r="AF36" i="12"/>
  <c r="AF37" i="12"/>
  <c r="AF38" i="12"/>
  <c r="AF39" i="12"/>
  <c r="AF40" i="12"/>
  <c r="AF41" i="12"/>
  <c r="AF42" i="12"/>
  <c r="AF8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42" i="11"/>
  <c r="P42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5" i="11"/>
  <c r="S7" i="11"/>
  <c r="Y7" i="11" s="1"/>
  <c r="S8" i="11"/>
  <c r="S9" i="11"/>
  <c r="Y9" i="11" s="1"/>
  <c r="S10" i="11"/>
  <c r="Y10" i="11" s="1"/>
  <c r="S11" i="11"/>
  <c r="Y11" i="11" s="1"/>
  <c r="S12" i="11"/>
  <c r="S13" i="11"/>
  <c r="Y13" i="11" s="1"/>
  <c r="S14" i="11"/>
  <c r="Y14" i="11" s="1"/>
  <c r="S15" i="11"/>
  <c r="Y15" i="11" s="1"/>
  <c r="S16" i="11"/>
  <c r="S17" i="11"/>
  <c r="S18" i="11"/>
  <c r="Y18" i="11" s="1"/>
  <c r="S19" i="11"/>
  <c r="Y19" i="11" s="1"/>
  <c r="S20" i="11"/>
  <c r="S21" i="11"/>
  <c r="S22" i="11"/>
  <c r="Y22" i="11" s="1"/>
  <c r="S23" i="11"/>
  <c r="Y23" i="11" s="1"/>
  <c r="S24" i="11"/>
  <c r="S25" i="11"/>
  <c r="Y25" i="11" s="1"/>
  <c r="S26" i="11"/>
  <c r="Y26" i="11" s="1"/>
  <c r="S27" i="11"/>
  <c r="Y27" i="11" s="1"/>
  <c r="S28" i="11"/>
  <c r="S29" i="11"/>
  <c r="Y29" i="11" s="1"/>
  <c r="S30" i="11"/>
  <c r="Y30" i="11" s="1"/>
  <c r="S31" i="11"/>
  <c r="Y31" i="11" s="1"/>
  <c r="S32" i="11"/>
  <c r="S33" i="11"/>
  <c r="S34" i="11"/>
  <c r="Y34" i="11" s="1"/>
  <c r="S35" i="11"/>
  <c r="U40" i="11" s="1"/>
  <c r="S36" i="11"/>
  <c r="S37" i="11"/>
  <c r="S38" i="11"/>
  <c r="Y38" i="11" s="1"/>
  <c r="S39" i="11"/>
  <c r="Y39" i="11" s="1"/>
  <c r="S40" i="11"/>
  <c r="S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6" i="11"/>
  <c r="R4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5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B38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B32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O7" i="11"/>
  <c r="N7" i="11"/>
  <c r="N3" i="11" s="1"/>
  <c r="M7" i="11"/>
  <c r="L7" i="11"/>
  <c r="K7" i="11"/>
  <c r="J7" i="11"/>
  <c r="I7" i="11"/>
  <c r="H7" i="11"/>
  <c r="G7" i="11"/>
  <c r="F7" i="11"/>
  <c r="F3" i="11" s="1"/>
  <c r="E7" i="11"/>
  <c r="D7" i="11"/>
  <c r="C7" i="11"/>
  <c r="B7" i="11"/>
  <c r="B3" i="11" s="1"/>
  <c r="O6" i="11"/>
  <c r="N6" i="11"/>
  <c r="M6" i="11"/>
  <c r="L6" i="11"/>
  <c r="L3" i="11" s="1"/>
  <c r="K6" i="11"/>
  <c r="J6" i="11"/>
  <c r="I6" i="11"/>
  <c r="H6" i="11"/>
  <c r="H3" i="11" s="1"/>
  <c r="G6" i="11"/>
  <c r="F6" i="11"/>
  <c r="E6" i="11"/>
  <c r="D6" i="11"/>
  <c r="C6" i="11"/>
  <c r="B6" i="11"/>
  <c r="P40" i="11"/>
  <c r="A40" i="11"/>
  <c r="P39" i="11"/>
  <c r="A39" i="11"/>
  <c r="P38" i="11"/>
  <c r="A38" i="11"/>
  <c r="P37" i="11"/>
  <c r="A37" i="11"/>
  <c r="P36" i="11"/>
  <c r="A36" i="11"/>
  <c r="P35" i="11"/>
  <c r="A35" i="11"/>
  <c r="P34" i="11"/>
  <c r="A34" i="11"/>
  <c r="P33" i="11"/>
  <c r="A33" i="11"/>
  <c r="P32" i="11"/>
  <c r="A32" i="11"/>
  <c r="P31" i="11"/>
  <c r="A31" i="11"/>
  <c r="P30" i="11"/>
  <c r="A30" i="11"/>
  <c r="P29" i="11"/>
  <c r="A29" i="11"/>
  <c r="P28" i="11"/>
  <c r="A28" i="11"/>
  <c r="P27" i="11"/>
  <c r="A27" i="11"/>
  <c r="P26" i="11"/>
  <c r="A26" i="11"/>
  <c r="P25" i="11"/>
  <c r="A25" i="11"/>
  <c r="P24" i="11"/>
  <c r="A24" i="11"/>
  <c r="P23" i="11"/>
  <c r="A23" i="11"/>
  <c r="P22" i="11"/>
  <c r="A22" i="11"/>
  <c r="P21" i="11"/>
  <c r="A21" i="11"/>
  <c r="P20" i="11"/>
  <c r="A20" i="11"/>
  <c r="P19" i="11"/>
  <c r="A19" i="11"/>
  <c r="P18" i="11"/>
  <c r="A18" i="11"/>
  <c r="P17" i="11"/>
  <c r="A17" i="11"/>
  <c r="P16" i="11"/>
  <c r="A16" i="11"/>
  <c r="P15" i="11"/>
  <c r="A15" i="11"/>
  <c r="P14" i="11"/>
  <c r="A14" i="11"/>
  <c r="P13" i="11"/>
  <c r="A13" i="11"/>
  <c r="P12" i="11"/>
  <c r="A12" i="11"/>
  <c r="P11" i="11"/>
  <c r="A11" i="11"/>
  <c r="P10" i="11"/>
  <c r="A10" i="11"/>
  <c r="P9" i="11"/>
  <c r="A9" i="11"/>
  <c r="P8" i="11"/>
  <c r="A8" i="11"/>
  <c r="P7" i="11"/>
  <c r="A7" i="11"/>
  <c r="P6" i="11"/>
  <c r="M3" i="11"/>
  <c r="I3" i="11"/>
  <c r="E3" i="11"/>
  <c r="A6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P3" i="11"/>
  <c r="O3" i="11"/>
  <c r="K3" i="11"/>
  <c r="J3" i="11"/>
  <c r="G3" i="11"/>
  <c r="D3" i="11"/>
  <c r="C3" i="11"/>
  <c r="R3" i="8"/>
  <c r="Q3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40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39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38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37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36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35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34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33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32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31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30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29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28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27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26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25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24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23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22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21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20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19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17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16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15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14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13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12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11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10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9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8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7" i="8"/>
  <c r="P6" i="8"/>
  <c r="O6" i="8"/>
  <c r="N6" i="8"/>
  <c r="M6" i="8"/>
  <c r="L6" i="8"/>
  <c r="K6" i="8"/>
  <c r="K3" i="8" s="1"/>
  <c r="J6" i="8"/>
  <c r="I6" i="8"/>
  <c r="H6" i="8"/>
  <c r="G6" i="8"/>
  <c r="G3" i="8" s="1"/>
  <c r="F6" i="8"/>
  <c r="E6" i="8"/>
  <c r="D6" i="8"/>
  <c r="C6" i="8"/>
  <c r="C3" i="8" s="1"/>
  <c r="B6" i="8"/>
  <c r="A6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P3" i="8"/>
  <c r="L3" i="8"/>
  <c r="H3" i="8"/>
  <c r="D3" i="8"/>
  <c r="C1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P6" i="7"/>
  <c r="O6" i="7"/>
  <c r="O3" i="7" s="1"/>
  <c r="N6" i="7"/>
  <c r="N3" i="7" s="1"/>
  <c r="M6" i="7"/>
  <c r="L6" i="7"/>
  <c r="K6" i="7"/>
  <c r="K3" i="7" s="1"/>
  <c r="J6" i="7"/>
  <c r="J3" i="7" s="1"/>
  <c r="I6" i="7"/>
  <c r="H6" i="7"/>
  <c r="G6" i="7"/>
  <c r="G3" i="7" s="1"/>
  <c r="F6" i="7"/>
  <c r="F3" i="7" s="1"/>
  <c r="E6" i="7"/>
  <c r="D6" i="7"/>
  <c r="C6" i="7"/>
  <c r="B6" i="7"/>
  <c r="B3" i="7" s="1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Q7" i="7"/>
  <c r="Q6" i="7"/>
  <c r="Q3" i="7" s="1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O3" i="5"/>
  <c r="N3" i="5"/>
  <c r="M3" i="5"/>
  <c r="L3" i="5"/>
  <c r="K3" i="5"/>
  <c r="J3" i="5"/>
  <c r="I2" i="5"/>
  <c r="I3" i="5"/>
  <c r="A22" i="6"/>
  <c r="S34" i="18" l="1"/>
  <c r="S30" i="18"/>
  <c r="S18" i="18"/>
  <c r="S14" i="18"/>
  <c r="S10" i="18"/>
  <c r="Q45" i="18"/>
  <c r="Y40" i="18"/>
  <c r="Y37" i="18"/>
  <c r="Y39" i="18"/>
  <c r="X34" i="18"/>
  <c r="Y36" i="18"/>
  <c r="X38" i="18"/>
  <c r="Y35" i="18"/>
  <c r="R4" i="18"/>
  <c r="S18" i="19"/>
  <c r="Q45" i="19"/>
  <c r="S26" i="19"/>
  <c r="S30" i="19"/>
  <c r="S10" i="19"/>
  <c r="Y10" i="19" s="1"/>
  <c r="S14" i="19"/>
  <c r="Y14" i="19" s="1"/>
  <c r="S22" i="19"/>
  <c r="AF34" i="19"/>
  <c r="AF20" i="19"/>
  <c r="AF7" i="19"/>
  <c r="AF24" i="19"/>
  <c r="AF37" i="19"/>
  <c r="AF6" i="19"/>
  <c r="AF23" i="19"/>
  <c r="Y11" i="19"/>
  <c r="Y17" i="19"/>
  <c r="Y28" i="19"/>
  <c r="R3" i="19"/>
  <c r="Y18" i="19"/>
  <c r="Y20" i="19"/>
  <c r="AF40" i="19"/>
  <c r="AD10" i="19"/>
  <c r="AF10" i="19" s="1"/>
  <c r="AD36" i="19"/>
  <c r="AF36" i="19" s="1"/>
  <c r="P42" i="19"/>
  <c r="P3" i="19"/>
  <c r="Q3" i="19" s="1"/>
  <c r="S6" i="19"/>
  <c r="X9" i="19"/>
  <c r="AD9" i="19"/>
  <c r="AF9" i="19" s="1"/>
  <c r="X13" i="19"/>
  <c r="Y13" i="19" s="1"/>
  <c r="AD13" i="19"/>
  <c r="AF13" i="19" s="1"/>
  <c r="AA16" i="19"/>
  <c r="X18" i="19"/>
  <c r="AD18" i="19"/>
  <c r="AF18" i="19" s="1"/>
  <c r="X22" i="19"/>
  <c r="AD22" i="19"/>
  <c r="AF22" i="19" s="1"/>
  <c r="X26" i="19"/>
  <c r="Y26" i="19" s="1"/>
  <c r="AD26" i="19"/>
  <c r="AF26" i="19" s="1"/>
  <c r="X30" i="19"/>
  <c r="AD30" i="19"/>
  <c r="AF30" i="19" s="1"/>
  <c r="X35" i="19"/>
  <c r="Y35" i="19" s="1"/>
  <c r="AD35" i="19"/>
  <c r="AF35" i="19" s="1"/>
  <c r="X39" i="19"/>
  <c r="Y39" i="19" s="1"/>
  <c r="AD39" i="19"/>
  <c r="AF39" i="19" s="1"/>
  <c r="S40" i="19"/>
  <c r="X40" i="19"/>
  <c r="Q42" i="19"/>
  <c r="AD14" i="19"/>
  <c r="AF14" i="19" s="1"/>
  <c r="AD27" i="19"/>
  <c r="AF27" i="19" s="1"/>
  <c r="AD31" i="19"/>
  <c r="AF31" i="19" s="1"/>
  <c r="AA6" i="19"/>
  <c r="AD8" i="19"/>
  <c r="AF8" i="19" s="1"/>
  <c r="S9" i="19"/>
  <c r="Y9" i="19" s="1"/>
  <c r="AD12" i="19"/>
  <c r="AF12" i="19" s="1"/>
  <c r="AD17" i="19"/>
  <c r="AF17" i="19" s="1"/>
  <c r="AD21" i="19"/>
  <c r="AF21" i="19" s="1"/>
  <c r="AD25" i="19"/>
  <c r="AF25" i="19" s="1"/>
  <c r="AD29" i="19"/>
  <c r="AF29" i="19" s="1"/>
  <c r="AD33" i="19"/>
  <c r="AF33" i="19" s="1"/>
  <c r="S34" i="19"/>
  <c r="Y34" i="19" s="1"/>
  <c r="X34" i="19"/>
  <c r="AD38" i="19"/>
  <c r="AF38" i="19" s="1"/>
  <c r="AD19" i="19"/>
  <c r="AF19" i="19" s="1"/>
  <c r="X7" i="19"/>
  <c r="Y7" i="19" s="1"/>
  <c r="X11" i="19"/>
  <c r="X15" i="19"/>
  <c r="Y15" i="19" s="1"/>
  <c r="X20" i="19"/>
  <c r="X24" i="19"/>
  <c r="Y24" i="19" s="1"/>
  <c r="X28" i="19"/>
  <c r="X32" i="19"/>
  <c r="Y32" i="19" s="1"/>
  <c r="X37" i="19"/>
  <c r="Y37" i="19" s="1"/>
  <c r="Y10" i="18"/>
  <c r="Y15" i="18"/>
  <c r="X6" i="18"/>
  <c r="X7" i="18"/>
  <c r="Y7" i="18" s="1"/>
  <c r="X8" i="18"/>
  <c r="Y8" i="18" s="1"/>
  <c r="X9" i="18"/>
  <c r="Y9" i="18" s="1"/>
  <c r="X10" i="18"/>
  <c r="X11" i="18"/>
  <c r="Y11" i="18" s="1"/>
  <c r="X13" i="18"/>
  <c r="Y13" i="18" s="1"/>
  <c r="X14" i="18"/>
  <c r="Y14" i="18" s="1"/>
  <c r="X15" i="18"/>
  <c r="Q42" i="18"/>
  <c r="P42" i="18"/>
  <c r="O3" i="18"/>
  <c r="Q3" i="18" s="1"/>
  <c r="X12" i="18"/>
  <c r="Y12" i="18" s="1"/>
  <c r="P3" i="18"/>
  <c r="Y16" i="18"/>
  <c r="X17" i="18"/>
  <c r="Y17" i="18" s="1"/>
  <c r="X18" i="18"/>
  <c r="Y18" i="18" s="1"/>
  <c r="X19" i="18"/>
  <c r="Y19" i="18" s="1"/>
  <c r="X20" i="18"/>
  <c r="Y20" i="18" s="1"/>
  <c r="X21" i="18"/>
  <c r="Y21" i="18" s="1"/>
  <c r="X22" i="18"/>
  <c r="X23" i="18"/>
  <c r="Y23" i="18" s="1"/>
  <c r="X24" i="18"/>
  <c r="Y24" i="18" s="1"/>
  <c r="X25" i="18"/>
  <c r="Y25" i="18" s="1"/>
  <c r="X26" i="18"/>
  <c r="X27" i="18"/>
  <c r="Y27" i="18" s="1"/>
  <c r="X28" i="18"/>
  <c r="Y28" i="18" s="1"/>
  <c r="X29" i="18"/>
  <c r="Y29" i="18" s="1"/>
  <c r="X30" i="18"/>
  <c r="Y30" i="18" s="1"/>
  <c r="X31" i="18"/>
  <c r="Y31" i="18" s="1"/>
  <c r="X32" i="18"/>
  <c r="Y32" i="18" s="1"/>
  <c r="X33" i="18"/>
  <c r="Y33" i="18" s="1"/>
  <c r="Y23" i="16"/>
  <c r="X38" i="16"/>
  <c r="X30" i="16"/>
  <c r="X26" i="16"/>
  <c r="X22" i="16"/>
  <c r="X18" i="16"/>
  <c r="Y18" i="16" s="1"/>
  <c r="Y27" i="16"/>
  <c r="Y16" i="16"/>
  <c r="S36" i="16"/>
  <c r="Y36" i="16" s="1"/>
  <c r="S40" i="16"/>
  <c r="U40" i="16" s="1"/>
  <c r="S34" i="16"/>
  <c r="AA18" i="16"/>
  <c r="AA26" i="16"/>
  <c r="AA38" i="16"/>
  <c r="Y26" i="16"/>
  <c r="M3" i="16"/>
  <c r="X10" i="16"/>
  <c r="X14" i="16"/>
  <c r="B3" i="16"/>
  <c r="F3" i="16"/>
  <c r="J3" i="16"/>
  <c r="N3" i="16"/>
  <c r="U34" i="16"/>
  <c r="Y21" i="16"/>
  <c r="Y25" i="16"/>
  <c r="Y29" i="16"/>
  <c r="Y33" i="16"/>
  <c r="Y30" i="16"/>
  <c r="P3" i="16"/>
  <c r="C3" i="16"/>
  <c r="G3" i="16"/>
  <c r="K3" i="16"/>
  <c r="O3" i="16"/>
  <c r="Y20" i="16"/>
  <c r="Y24" i="16"/>
  <c r="Y28" i="16"/>
  <c r="Y32" i="16"/>
  <c r="X34" i="16"/>
  <c r="Y34" i="16" s="1"/>
  <c r="Y22" i="16"/>
  <c r="Y38" i="16"/>
  <c r="D3" i="16"/>
  <c r="H3" i="16"/>
  <c r="L3" i="16"/>
  <c r="S9" i="16"/>
  <c r="Y9" i="16" s="1"/>
  <c r="S10" i="16"/>
  <c r="S13" i="16"/>
  <c r="S42" i="16" s="1"/>
  <c r="S14" i="16"/>
  <c r="Y14" i="16" s="1"/>
  <c r="Y19" i="16"/>
  <c r="Y6" i="16"/>
  <c r="Y7" i="16"/>
  <c r="Y8" i="16"/>
  <c r="Y10" i="16"/>
  <c r="Y11" i="16"/>
  <c r="Y12" i="16"/>
  <c r="Y15" i="16"/>
  <c r="Y17" i="16"/>
  <c r="Y35" i="16"/>
  <c r="R4" i="16"/>
  <c r="AA34" i="16"/>
  <c r="Q42" i="16"/>
  <c r="AA16" i="16"/>
  <c r="AB4" i="16" s="1"/>
  <c r="Y13" i="14"/>
  <c r="Y27" i="14"/>
  <c r="Y34" i="14"/>
  <c r="Y30" i="14"/>
  <c r="Y26" i="14"/>
  <c r="Y22" i="14"/>
  <c r="Y18" i="14"/>
  <c r="Y14" i="14"/>
  <c r="Y39" i="14"/>
  <c r="Y9" i="14"/>
  <c r="Y40" i="14"/>
  <c r="Y10" i="14"/>
  <c r="Y23" i="14"/>
  <c r="Y36" i="14"/>
  <c r="R3" i="14"/>
  <c r="U40" i="14"/>
  <c r="Y35" i="14"/>
  <c r="U34" i="14"/>
  <c r="S42" i="14"/>
  <c r="X8" i="14"/>
  <c r="Y8" i="14" s="1"/>
  <c r="X12" i="14"/>
  <c r="Y12" i="14" s="1"/>
  <c r="X17" i="14"/>
  <c r="Y17" i="14" s="1"/>
  <c r="X21" i="14"/>
  <c r="Y21" i="14" s="1"/>
  <c r="X25" i="14"/>
  <c r="Y25" i="14" s="1"/>
  <c r="X29" i="14"/>
  <c r="Y29" i="14" s="1"/>
  <c r="X33" i="14"/>
  <c r="Y33" i="14" s="1"/>
  <c r="X38" i="14"/>
  <c r="Y38" i="14" s="1"/>
  <c r="Y6" i="14"/>
  <c r="R4" i="14"/>
  <c r="X7" i="14"/>
  <c r="Y7" i="14" s="1"/>
  <c r="X11" i="14"/>
  <c r="Y11" i="14" s="1"/>
  <c r="X15" i="14"/>
  <c r="Y15" i="14" s="1"/>
  <c r="S16" i="14"/>
  <c r="Y16" i="14" s="1"/>
  <c r="X20" i="14"/>
  <c r="Y20" i="14" s="1"/>
  <c r="X24" i="14"/>
  <c r="Y24" i="14" s="1"/>
  <c r="X28" i="14"/>
  <c r="Y28" i="14" s="1"/>
  <c r="X32" i="14"/>
  <c r="Y32" i="14" s="1"/>
  <c r="X37" i="14"/>
  <c r="Y37" i="14" s="1"/>
  <c r="P3" i="14"/>
  <c r="Q3" i="14" s="1"/>
  <c r="U16" i="11"/>
  <c r="Y40" i="11"/>
  <c r="Y36" i="11"/>
  <c r="Y32" i="11"/>
  <c r="Y28" i="11"/>
  <c r="Y24" i="11"/>
  <c r="Y20" i="11"/>
  <c r="Y16" i="11"/>
  <c r="Y12" i="11"/>
  <c r="Y8" i="11"/>
  <c r="Y6" i="11"/>
  <c r="S42" i="11"/>
  <c r="U34" i="11"/>
  <c r="Y35" i="11"/>
  <c r="Q3" i="11"/>
  <c r="R3" i="11"/>
  <c r="E3" i="8"/>
  <c r="F3" i="8"/>
  <c r="J3" i="8"/>
  <c r="N3" i="8"/>
  <c r="B3" i="8"/>
  <c r="M3" i="8"/>
  <c r="O3" i="8"/>
  <c r="I3" i="8"/>
  <c r="C3" i="7"/>
  <c r="H3" i="7"/>
  <c r="L3" i="7"/>
  <c r="P3" i="7"/>
  <c r="D3" i="7"/>
  <c r="E3" i="7"/>
  <c r="I3" i="7"/>
  <c r="M3" i="7"/>
  <c r="Y34" i="18" l="1"/>
  <c r="Y22" i="18"/>
  <c r="Y38" i="18"/>
  <c r="U40" i="18"/>
  <c r="Y26" i="18"/>
  <c r="R3" i="18"/>
  <c r="AB4" i="19"/>
  <c r="Y30" i="19"/>
  <c r="Y22" i="19"/>
  <c r="S42" i="19"/>
  <c r="U16" i="19"/>
  <c r="Y6" i="19"/>
  <c r="Y40" i="19"/>
  <c r="U40" i="19"/>
  <c r="U34" i="19"/>
  <c r="S42" i="18"/>
  <c r="Y6" i="18"/>
  <c r="U16" i="18"/>
  <c r="U34" i="18"/>
  <c r="Y40" i="16"/>
  <c r="U16" i="16"/>
  <c r="Y13" i="16"/>
  <c r="Q3" i="16"/>
  <c r="Y4" i="16"/>
  <c r="Y4" i="14"/>
  <c r="U16" i="14"/>
  <c r="Y4" i="11"/>
  <c r="Y4" i="18" l="1"/>
  <c r="Y4" i="19"/>
</calcChain>
</file>

<file path=xl/sharedStrings.xml><?xml version="1.0" encoding="utf-8"?>
<sst xmlns="http://schemas.openxmlformats.org/spreadsheetml/2006/main" count="8554" uniqueCount="1595">
  <si>
    <t>Intel Core i3-6100 @ 3.70GHz</t>
  </si>
  <si>
    <r>
      <t>Class: </t>
    </r>
    <r>
      <rPr>
        <sz val="12"/>
        <color rgb="FF444444"/>
        <rFont val="Arial"/>
        <family val="2"/>
        <charset val="238"/>
      </rPr>
      <t>Desktop</t>
    </r>
  </si>
  <si>
    <r>
      <t>Socket:</t>
    </r>
    <r>
      <rPr>
        <sz val="12"/>
        <color rgb="FF444444"/>
        <rFont val="Arial"/>
        <family val="2"/>
        <charset val="238"/>
      </rPr>
      <t> LGA 1151</t>
    </r>
  </si>
  <si>
    <r>
      <t>Clockspeed:</t>
    </r>
    <r>
      <rPr>
        <sz val="12"/>
        <color rgb="FF444444"/>
        <rFont val="Arial"/>
        <family val="2"/>
        <charset val="238"/>
      </rPr>
      <t> 3.7 GHz</t>
    </r>
  </si>
  <si>
    <r>
      <t>Cores:</t>
    </r>
    <r>
      <rPr>
        <sz val="12"/>
        <color rgb="FF444444"/>
        <rFont val="Arial"/>
        <family val="2"/>
        <charset val="238"/>
      </rPr>
      <t> 2 </t>
    </r>
    <r>
      <rPr>
        <b/>
        <sz val="12"/>
        <color rgb="FF444444"/>
        <rFont val="Arial"/>
        <family val="2"/>
        <charset val="238"/>
      </rPr>
      <t>Threads:</t>
    </r>
    <r>
      <rPr>
        <sz val="12"/>
        <color rgb="FF444444"/>
        <rFont val="Arial"/>
        <family val="2"/>
        <charset val="238"/>
      </rPr>
      <t> 4</t>
    </r>
  </si>
  <si>
    <r>
      <t>Typical TDP:</t>
    </r>
    <r>
      <rPr>
        <sz val="12"/>
        <color rgb="FF444444"/>
        <rFont val="Arial"/>
        <family val="2"/>
        <charset val="238"/>
      </rPr>
      <t> 51 W</t>
    </r>
  </si>
  <si>
    <r>
      <t>Other names: </t>
    </r>
    <r>
      <rPr>
        <i/>
        <sz val="12"/>
        <color rgb="FF444444"/>
        <rFont val="Arial"/>
        <family val="2"/>
        <charset val="238"/>
      </rPr>
      <t>Intel(R) Core(TM) i3-6100 CPU @ 3.70GHz</t>
    </r>
  </si>
  <si>
    <r>
      <t>CPU First Seen on Charts:</t>
    </r>
    <r>
      <rPr>
        <sz val="12"/>
        <color rgb="FF444444"/>
        <rFont val="Arial"/>
        <family val="2"/>
        <charset val="238"/>
      </rPr>
      <t>  Q4 2015</t>
    </r>
  </si>
  <si>
    <r>
      <t>CPUmark/$Price:</t>
    </r>
    <r>
      <rPr>
        <sz val="12"/>
        <color rgb="FF444444"/>
        <rFont val="Arial"/>
        <family val="2"/>
        <charset val="238"/>
      </rPr>
      <t>  23.94     </t>
    </r>
  </si>
  <si>
    <r>
      <t>Overall Rank:</t>
    </r>
    <r>
      <rPr>
        <sz val="12"/>
        <color rgb="FF444444"/>
        <rFont val="Arial"/>
        <family val="2"/>
        <charset val="238"/>
      </rPr>
      <t>  1170</t>
    </r>
  </si>
  <si>
    <t>Last Price Change:  $173.81 USD (2021-09-23)</t>
  </si>
  <si>
    <t>Average CPU Mark</t>
  </si>
  <si>
    <r>
      <t>Single Thread Rating: </t>
    </r>
    <r>
      <rPr>
        <sz val="12"/>
        <color rgb="FF444444"/>
        <rFont val="Open Sans"/>
        <family val="2"/>
      </rPr>
      <t>2219</t>
    </r>
  </si>
  <si>
    <r>
      <t>Cross-Platform Rating: </t>
    </r>
    <r>
      <rPr>
        <sz val="12"/>
        <color rgb="FF444444"/>
        <rFont val="Open Sans"/>
        <family val="2"/>
      </rPr>
      <t>7375</t>
    </r>
  </si>
  <si>
    <r>
      <t>Samples: </t>
    </r>
    <r>
      <rPr>
        <sz val="12"/>
        <color rgb="FF444444"/>
        <rFont val="Open Sans"/>
        <family val="2"/>
      </rPr>
      <t>3373*</t>
    </r>
  </si>
  <si>
    <t>*Margin for error: Low</t>
  </si>
  <si>
    <t>Integer Math</t>
  </si>
  <si>
    <t>12,779 MOps/Sec</t>
  </si>
  <si>
    <t>Floating Point Math</t>
  </si>
  <si>
    <t>7,953 MOps/Sec</t>
  </si>
  <si>
    <t>Find Prime Numbers</t>
  </si>
  <si>
    <t>14 Million Primes/Sec</t>
  </si>
  <si>
    <t>Random String Sorting</t>
  </si>
  <si>
    <t>7 Thousand Strings/Sec</t>
  </si>
  <si>
    <t>Data Encryption</t>
  </si>
  <si>
    <t>1,332 MBytes/Sec</t>
  </si>
  <si>
    <t>Data Compression</t>
  </si>
  <si>
    <t>55.1 MBytes/Sec</t>
  </si>
  <si>
    <t>Physics</t>
  </si>
  <si>
    <t>319 Frames/Sec</t>
  </si>
  <si>
    <t>Extended Instructions</t>
  </si>
  <si>
    <t>3,834 Million Matrices/Sec</t>
  </si>
  <si>
    <t>Single Thread</t>
  </si>
  <si>
    <t>2,219 MOps/Sec</t>
  </si>
  <si>
    <t>Intel Core i3-6300 @ 3.80GHz</t>
  </si>
  <si>
    <r>
      <t>Clockspeed:</t>
    </r>
    <r>
      <rPr>
        <sz val="12"/>
        <color rgb="FF444444"/>
        <rFont val="Arial"/>
        <family val="2"/>
        <charset val="238"/>
      </rPr>
      <t> 3.8 GHz</t>
    </r>
  </si>
  <si>
    <r>
      <t>Other names: </t>
    </r>
    <r>
      <rPr>
        <i/>
        <sz val="12"/>
        <color rgb="FF444444"/>
        <rFont val="Arial"/>
        <family val="2"/>
        <charset val="238"/>
      </rPr>
      <t>Intel(R) Core(TM) i3-6300 CPU @ 3.80GHz</t>
    </r>
  </si>
  <si>
    <r>
      <t>CPUmark/$Price:</t>
    </r>
    <r>
      <rPr>
        <sz val="12"/>
        <color rgb="FF444444"/>
        <rFont val="Arial"/>
        <family val="2"/>
        <charset val="238"/>
      </rPr>
      <t>  25.97     </t>
    </r>
  </si>
  <si>
    <r>
      <t>Overall Rank:</t>
    </r>
    <r>
      <rPr>
        <sz val="12"/>
        <color rgb="FF444444"/>
        <rFont val="Arial"/>
        <family val="2"/>
        <charset val="238"/>
      </rPr>
      <t>  1131</t>
    </r>
  </si>
  <si>
    <t>Last Price Change:  $169.88 USD (2021-09-07)</t>
  </si>
  <si>
    <r>
      <t>Single Thread Rating: </t>
    </r>
    <r>
      <rPr>
        <sz val="12"/>
        <color rgb="FF444444"/>
        <rFont val="Open Sans"/>
        <family val="2"/>
      </rPr>
      <t>2356</t>
    </r>
  </si>
  <si>
    <r>
      <t>Cross-Platform Rating: </t>
    </r>
    <r>
      <rPr>
        <sz val="12"/>
        <color rgb="FF444444"/>
        <rFont val="Open Sans"/>
        <family val="2"/>
      </rPr>
      <t>8325</t>
    </r>
  </si>
  <si>
    <r>
      <t>Samples: </t>
    </r>
    <r>
      <rPr>
        <sz val="12"/>
        <color rgb="FF444444"/>
        <rFont val="Open Sans"/>
        <family val="2"/>
      </rPr>
      <t>190*</t>
    </r>
  </si>
  <si>
    <t>13,375 MOps/Sec</t>
  </si>
  <si>
    <t>8,366 MOps/Sec</t>
  </si>
  <si>
    <t>18 Million Primes/Sec</t>
  </si>
  <si>
    <t>8 Thousand Strings/Sec</t>
  </si>
  <si>
    <t>1,359 MBytes/Sec</t>
  </si>
  <si>
    <t>58.5 MBytes/Sec</t>
  </si>
  <si>
    <t>381 Frames/Sec</t>
  </si>
  <si>
    <t>4,030 Million Matrices/Sec</t>
  </si>
  <si>
    <t>2,356 MOps/Sec</t>
  </si>
  <si>
    <t>Intel Core i3-7100 @ 3.90GHz</t>
  </si>
  <si>
    <r>
      <t>Description:</t>
    </r>
    <r>
      <rPr>
        <sz val="12"/>
        <color rgb="FF444444"/>
        <rFont val="Arial"/>
        <family val="2"/>
        <charset val="238"/>
      </rPr>
      <t> Intel HD Graphics 630</t>
    </r>
  </si>
  <si>
    <r>
      <t>Socket:</t>
    </r>
    <r>
      <rPr>
        <sz val="12"/>
        <color rgb="FF444444"/>
        <rFont val="Arial"/>
        <family val="2"/>
        <charset val="238"/>
      </rPr>
      <t> FCLGA1151</t>
    </r>
  </si>
  <si>
    <r>
      <t>Clockspeed:</t>
    </r>
    <r>
      <rPr>
        <sz val="12"/>
        <color rgb="FF444444"/>
        <rFont val="Arial"/>
        <family val="2"/>
        <charset val="238"/>
      </rPr>
      <t> 3.9 GHz</t>
    </r>
  </si>
  <si>
    <r>
      <t>Other names: </t>
    </r>
    <r>
      <rPr>
        <i/>
        <sz val="12"/>
        <color rgb="FF444444"/>
        <rFont val="Arial"/>
        <family val="2"/>
        <charset val="238"/>
      </rPr>
      <t>Intel(R) Core(TM) i3-7100 CPU @ 3.90GHz</t>
    </r>
  </si>
  <si>
    <r>
      <t>CPU First Seen on Charts:</t>
    </r>
    <r>
      <rPr>
        <sz val="12"/>
        <color rgb="FF444444"/>
        <rFont val="Arial"/>
        <family val="2"/>
        <charset val="238"/>
      </rPr>
      <t>  Q1 2017</t>
    </r>
  </si>
  <si>
    <r>
      <t>CPUmark/$Price:</t>
    </r>
    <r>
      <rPr>
        <sz val="12"/>
        <color rgb="FF444444"/>
        <rFont val="Arial"/>
        <family val="2"/>
        <charset val="238"/>
      </rPr>
      <t>  23.00     </t>
    </r>
  </si>
  <si>
    <r>
      <t>Overall Rank:</t>
    </r>
    <r>
      <rPr>
        <sz val="12"/>
        <color rgb="FF444444"/>
        <rFont val="Arial"/>
        <family val="2"/>
        <charset val="238"/>
      </rPr>
      <t>  1146</t>
    </r>
  </si>
  <si>
    <t>Last Price Change:  $187.38 USD (2021-09-02)</t>
  </si>
  <si>
    <r>
      <t>Single Thread Rating: </t>
    </r>
    <r>
      <rPr>
        <sz val="12"/>
        <color rgb="FF444444"/>
        <rFont val="Open Sans"/>
        <family val="2"/>
      </rPr>
      <t>2330</t>
    </r>
  </si>
  <si>
    <r>
      <t>Cross-Platform Rating: </t>
    </r>
    <r>
      <rPr>
        <sz val="12"/>
        <color rgb="FF444444"/>
        <rFont val="Open Sans"/>
        <family val="2"/>
      </rPr>
      <t>7503</t>
    </r>
  </si>
  <si>
    <r>
      <t>Samples: </t>
    </r>
    <r>
      <rPr>
        <sz val="12"/>
        <color rgb="FF444444"/>
        <rFont val="Open Sans"/>
        <family val="2"/>
      </rPr>
      <t>1541*</t>
    </r>
  </si>
  <si>
    <t>13,356 MOps/Sec</t>
  </si>
  <si>
    <t>8,338 MOps/Sec</t>
  </si>
  <si>
    <t>1,391 MBytes/Sec</t>
  </si>
  <si>
    <t>57.5 MBytes/Sec</t>
  </si>
  <si>
    <t>312 Frames/Sec</t>
  </si>
  <si>
    <t>4,005 Million Matrices/Sec</t>
  </si>
  <si>
    <t>2,330 MOps/Sec</t>
  </si>
  <si>
    <t>Intel Core i3-7300 @ 4.00GHz</t>
  </si>
  <si>
    <r>
      <t>Clockspeed:</t>
    </r>
    <r>
      <rPr>
        <sz val="12"/>
        <color rgb="FF444444"/>
        <rFont val="Arial"/>
        <family val="2"/>
        <charset val="238"/>
      </rPr>
      <t> 4.0 GHz</t>
    </r>
  </si>
  <si>
    <r>
      <t>Other names: </t>
    </r>
    <r>
      <rPr>
        <i/>
        <sz val="12"/>
        <color rgb="FF444444"/>
        <rFont val="Arial"/>
        <family val="2"/>
        <charset val="238"/>
      </rPr>
      <t>Intel(R) Core(TM) i3-7300 CPU @ 4.00GHz</t>
    </r>
  </si>
  <si>
    <r>
      <t>CPUmark/$Price:</t>
    </r>
    <r>
      <rPr>
        <sz val="12"/>
        <color rgb="FF444444"/>
        <rFont val="Arial"/>
        <family val="2"/>
        <charset val="238"/>
      </rPr>
      <t>  24.31     </t>
    </r>
  </si>
  <si>
    <r>
      <t>Overall Rank:</t>
    </r>
    <r>
      <rPr>
        <sz val="12"/>
        <color rgb="FF444444"/>
        <rFont val="Arial"/>
        <family val="2"/>
        <charset val="238"/>
      </rPr>
      <t>  1075</t>
    </r>
  </si>
  <si>
    <t>Last Price Change:  $195.85 USD (2021-07-24)</t>
  </si>
  <si>
    <r>
      <t>Single Thread Rating: </t>
    </r>
    <r>
      <rPr>
        <sz val="12"/>
        <color rgb="FF444444"/>
        <rFont val="Open Sans"/>
        <family val="2"/>
      </rPr>
      <t>2378</t>
    </r>
  </si>
  <si>
    <r>
      <t>Cross-Platform Rating: </t>
    </r>
    <r>
      <rPr>
        <sz val="12"/>
        <color rgb="FF444444"/>
        <rFont val="Open Sans"/>
        <family val="2"/>
      </rPr>
      <t>8915</t>
    </r>
  </si>
  <si>
    <r>
      <t>Samples: </t>
    </r>
    <r>
      <rPr>
        <sz val="12"/>
        <color rgb="FF444444"/>
        <rFont val="Open Sans"/>
        <family val="2"/>
      </rPr>
      <t>102*</t>
    </r>
  </si>
  <si>
    <t>14,186 MOps/Sec</t>
  </si>
  <si>
    <t>8,772 MOps/Sec</t>
  </si>
  <si>
    <t>19 Million Primes/Sec</t>
  </si>
  <si>
    <t>1,491 MBytes/Sec</t>
  </si>
  <si>
    <t>61.2 MBytes/Sec</t>
  </si>
  <si>
    <t>406 Frames/Sec</t>
  </si>
  <si>
    <t>4,267 Million Matrices/Sec</t>
  </si>
  <si>
    <t>2,378 MOps/Sec</t>
  </si>
  <si>
    <r>
      <t>Samples: </t>
    </r>
    <r>
      <rPr>
        <sz val="12"/>
        <color rgb="FF444444"/>
        <rFont val="Open Sans"/>
        <family val="2"/>
      </rPr>
      <t>45*</t>
    </r>
  </si>
  <si>
    <t>Intel Core i3-8100 @ 3.60GHz</t>
  </si>
  <si>
    <r>
      <t>Description:</t>
    </r>
    <r>
      <rPr>
        <sz val="12"/>
        <color rgb="FF444444"/>
        <rFont val="Arial"/>
        <family val="2"/>
        <charset val="238"/>
      </rPr>
      <t> Intel UHD Graphics 630</t>
    </r>
  </si>
  <si>
    <r>
      <t>Socket:</t>
    </r>
    <r>
      <rPr>
        <sz val="12"/>
        <color rgb="FF444444"/>
        <rFont val="Arial"/>
        <family val="2"/>
        <charset val="238"/>
      </rPr>
      <t> FCLGA1151-2</t>
    </r>
  </si>
  <si>
    <r>
      <t>Clockspeed:</t>
    </r>
    <r>
      <rPr>
        <sz val="12"/>
        <color rgb="FF444444"/>
        <rFont val="Arial"/>
        <family val="2"/>
        <charset val="238"/>
      </rPr>
      <t> 3.6 GHz</t>
    </r>
  </si>
  <si>
    <r>
      <t>Cores:</t>
    </r>
    <r>
      <rPr>
        <sz val="12"/>
        <color rgb="FF444444"/>
        <rFont val="Arial"/>
        <family val="2"/>
        <charset val="238"/>
      </rPr>
      <t> 4 </t>
    </r>
    <r>
      <rPr>
        <b/>
        <sz val="12"/>
        <color rgb="FF444444"/>
        <rFont val="Arial"/>
        <family val="2"/>
        <charset val="238"/>
      </rPr>
      <t>Threads:</t>
    </r>
    <r>
      <rPr>
        <sz val="12"/>
        <color rgb="FF444444"/>
        <rFont val="Arial"/>
        <family val="2"/>
        <charset val="238"/>
      </rPr>
      <t> 4</t>
    </r>
  </si>
  <si>
    <r>
      <t>Typical TDP:</t>
    </r>
    <r>
      <rPr>
        <sz val="12"/>
        <color rgb="FF444444"/>
        <rFont val="Arial"/>
        <family val="2"/>
        <charset val="238"/>
      </rPr>
      <t> 65 W</t>
    </r>
  </si>
  <si>
    <r>
      <t>Other names: </t>
    </r>
    <r>
      <rPr>
        <i/>
        <sz val="12"/>
        <color rgb="FF444444"/>
        <rFont val="Arial"/>
        <family val="2"/>
        <charset val="238"/>
      </rPr>
      <t>Intel(R) Core(TM) i3-8100 CPU @ 3.60GHz</t>
    </r>
  </si>
  <si>
    <r>
      <t>CPU First Seen on Charts:</t>
    </r>
    <r>
      <rPr>
        <sz val="12"/>
        <color rgb="FF444444"/>
        <rFont val="Arial"/>
        <family val="2"/>
        <charset val="238"/>
      </rPr>
      <t>  Q4 2017</t>
    </r>
  </si>
  <si>
    <r>
      <t>CPUmark/$Price:</t>
    </r>
    <r>
      <rPr>
        <sz val="12"/>
        <color rgb="FF444444"/>
        <rFont val="Arial"/>
        <family val="2"/>
        <charset val="238"/>
      </rPr>
      <t>  35.05     </t>
    </r>
  </si>
  <si>
    <r>
      <t>Overall Rank:</t>
    </r>
    <r>
      <rPr>
        <sz val="12"/>
        <color rgb="FF444444"/>
        <rFont val="Arial"/>
        <family val="2"/>
        <charset val="238"/>
      </rPr>
      <t>  890</t>
    </r>
  </si>
  <si>
    <t>Last Price Change:  $174.98 USD (2021-09-14)</t>
  </si>
  <si>
    <r>
      <t>Single Thread Rating: </t>
    </r>
    <r>
      <rPr>
        <sz val="12"/>
        <color rgb="FF444444"/>
        <rFont val="Open Sans"/>
        <family val="2"/>
      </rPr>
      <t>2243</t>
    </r>
  </si>
  <si>
    <r>
      <t>Cross-Platform Rating: </t>
    </r>
    <r>
      <rPr>
        <sz val="12"/>
        <color rgb="FF444444"/>
        <rFont val="Open Sans"/>
        <family val="2"/>
      </rPr>
      <t>11,845</t>
    </r>
  </si>
  <si>
    <r>
      <t>Samples: </t>
    </r>
    <r>
      <rPr>
        <sz val="12"/>
        <color rgb="FF444444"/>
        <rFont val="Open Sans"/>
        <family val="2"/>
      </rPr>
      <t>2248*</t>
    </r>
  </si>
  <si>
    <t>16,576 MOps/Sec</t>
  </si>
  <si>
    <t>14,043 MOps/Sec</t>
  </si>
  <si>
    <t>28 Million Primes/Sec</t>
  </si>
  <si>
    <t>11 Thousand Strings/Sec</t>
  </si>
  <si>
    <t>1,741 MBytes/Sec</t>
  </si>
  <si>
    <t>82.7 MBytes/Sec</t>
  </si>
  <si>
    <t>469 Frames/Sec</t>
  </si>
  <si>
    <t>7,381 Million Matrices/Sec</t>
  </si>
  <si>
    <t>2,243 MOps/Sec</t>
  </si>
  <si>
    <t>Intel Core i3-8300 @ 3.70GHz</t>
  </si>
  <si>
    <r>
      <t>Typical TDP:</t>
    </r>
    <r>
      <rPr>
        <sz val="12"/>
        <color rgb="FF444444"/>
        <rFont val="Arial"/>
        <family val="2"/>
        <charset val="238"/>
      </rPr>
      <t> 62 W</t>
    </r>
  </si>
  <si>
    <r>
      <t>Other names: </t>
    </r>
    <r>
      <rPr>
        <i/>
        <sz val="12"/>
        <color rgb="FF444444"/>
        <rFont val="Arial"/>
        <family val="2"/>
        <charset val="238"/>
      </rPr>
      <t>Intel(R) Core(TM) i3-8300 CPU @ 3.70GHz</t>
    </r>
  </si>
  <si>
    <r>
      <t>CPU First Seen on Charts:</t>
    </r>
    <r>
      <rPr>
        <sz val="12"/>
        <color rgb="FF444444"/>
        <rFont val="Arial"/>
        <family val="2"/>
        <charset val="238"/>
      </rPr>
      <t>  Q2 2018</t>
    </r>
  </si>
  <si>
    <r>
      <t>CPUmark/$Price:</t>
    </r>
    <r>
      <rPr>
        <sz val="12"/>
        <color rgb="FF444444"/>
        <rFont val="Arial"/>
        <family val="2"/>
        <charset val="238"/>
      </rPr>
      <t>  37.31     </t>
    </r>
  </si>
  <si>
    <r>
      <t>Overall Rank:</t>
    </r>
    <r>
      <rPr>
        <sz val="12"/>
        <color rgb="FF444444"/>
        <rFont val="Arial"/>
        <family val="2"/>
        <charset val="238"/>
      </rPr>
      <t>  862</t>
    </r>
  </si>
  <si>
    <t>Last Price Change:  $169.98 USD (2021-09-23)</t>
  </si>
  <si>
    <r>
      <t>Single Thread Rating: </t>
    </r>
    <r>
      <rPr>
        <sz val="12"/>
        <color rgb="FF444444"/>
        <rFont val="Open Sans"/>
        <family val="2"/>
      </rPr>
      <t>2309</t>
    </r>
  </si>
  <si>
    <r>
      <t>Cross-Platform Rating: </t>
    </r>
    <r>
      <rPr>
        <sz val="12"/>
        <color rgb="FF444444"/>
        <rFont val="Open Sans"/>
        <family val="2"/>
      </rPr>
      <t>12,926</t>
    </r>
  </si>
  <si>
    <r>
      <t>Samples: </t>
    </r>
    <r>
      <rPr>
        <sz val="12"/>
        <color rgb="FF444444"/>
        <rFont val="Open Sans"/>
        <family val="2"/>
      </rPr>
      <t>51*</t>
    </r>
  </si>
  <si>
    <t>16,762 MOps/Sec</t>
  </si>
  <si>
    <t>14,268 MOps/Sec</t>
  </si>
  <si>
    <t>35 Million Primes/Sec</t>
  </si>
  <si>
    <t>1,766 MBytes/Sec</t>
  </si>
  <si>
    <t>83.6 MBytes/Sec</t>
  </si>
  <si>
    <t>531 Frames/Sec</t>
  </si>
  <si>
    <t>7,720 Million Matrices/Sec</t>
  </si>
  <si>
    <t>2,309 MOps/Sec</t>
  </si>
  <si>
    <t>Intel Core i3-9100 @ 3.60GHz</t>
  </si>
  <si>
    <r>
      <t>Turbo Speed:</t>
    </r>
    <r>
      <rPr>
        <sz val="12"/>
        <color rgb="FF444444"/>
        <rFont val="Arial"/>
        <family val="2"/>
        <charset val="238"/>
      </rPr>
      <t> 4.2 GHz</t>
    </r>
  </si>
  <si>
    <r>
      <t>Other names: </t>
    </r>
    <r>
      <rPr>
        <i/>
        <sz val="12"/>
        <color rgb="FF444444"/>
        <rFont val="Arial"/>
        <family val="2"/>
        <charset val="238"/>
      </rPr>
      <t>Intel(R) Core(TM) i3-9100 CPU @ 3.60GHz</t>
    </r>
  </si>
  <si>
    <r>
      <t>CPU First Seen on Charts:</t>
    </r>
    <r>
      <rPr>
        <sz val="12"/>
        <color rgb="FF444444"/>
        <rFont val="Arial"/>
        <family val="2"/>
        <charset val="238"/>
      </rPr>
      <t>  Q2 2019</t>
    </r>
  </si>
  <si>
    <r>
      <t>CPUmark/$Price:</t>
    </r>
    <r>
      <rPr>
        <sz val="12"/>
        <color rgb="FF444444"/>
        <rFont val="Arial"/>
        <family val="2"/>
        <charset val="238"/>
      </rPr>
      <t>  41.61     </t>
    </r>
  </si>
  <si>
    <r>
      <t>Overall Rank:</t>
    </r>
    <r>
      <rPr>
        <sz val="12"/>
        <color rgb="FF444444"/>
        <rFont val="Arial"/>
        <family val="2"/>
        <charset val="238"/>
      </rPr>
      <t>  822</t>
    </r>
  </si>
  <si>
    <t>Last Price Change:  $159.50 USD (2021-09-23)</t>
  </si>
  <si>
    <r>
      <t>Single Thread Rating: </t>
    </r>
    <r>
      <rPr>
        <sz val="12"/>
        <color rgb="FF444444"/>
        <rFont val="Open Sans"/>
        <family val="2"/>
      </rPr>
      <t>2526</t>
    </r>
  </si>
  <si>
    <r>
      <t>Cross-Platform Rating: </t>
    </r>
    <r>
      <rPr>
        <sz val="12"/>
        <color rgb="FF444444"/>
        <rFont val="Open Sans"/>
        <family val="2"/>
      </rPr>
      <t>12,595</t>
    </r>
  </si>
  <si>
    <r>
      <t>Samples: </t>
    </r>
    <r>
      <rPr>
        <sz val="12"/>
        <color rgb="FF444444"/>
        <rFont val="Open Sans"/>
        <family val="2"/>
      </rPr>
      <t>306*</t>
    </r>
  </si>
  <si>
    <t>18,415 MOps/Sec</t>
  </si>
  <si>
    <t>15,609 MOps/Sec</t>
  </si>
  <si>
    <t>12 Thousand Strings/Sec</t>
  </si>
  <si>
    <t>1,880 MBytes/Sec</t>
  </si>
  <si>
    <t>91.3 MBytes/Sec</t>
  </si>
  <si>
    <t>449 Frames/Sec</t>
  </si>
  <si>
    <t>8,156 Million Matrices/Sec</t>
  </si>
  <si>
    <t>2,526 MOps/Sec</t>
  </si>
  <si>
    <t>Intel Core i3-9300 @ 3.70GHz</t>
  </si>
  <si>
    <r>
      <t>Turbo Speed:</t>
    </r>
    <r>
      <rPr>
        <sz val="12"/>
        <color rgb="FF444444"/>
        <rFont val="Arial"/>
        <family val="2"/>
        <charset val="238"/>
      </rPr>
      <t> 4.3 GHz</t>
    </r>
  </si>
  <si>
    <r>
      <t>Other names: </t>
    </r>
    <r>
      <rPr>
        <i/>
        <sz val="12"/>
        <color rgb="FF444444"/>
        <rFont val="Arial"/>
        <family val="2"/>
        <charset val="238"/>
      </rPr>
      <t>Intel(R) Core(TM) i3-9300 CPU @ 3.70GHz</t>
    </r>
  </si>
  <si>
    <r>
      <t>CPUmark/$Price:</t>
    </r>
    <r>
      <rPr>
        <sz val="12"/>
        <color rgb="FF444444"/>
        <rFont val="Arial"/>
        <family val="2"/>
        <charset val="238"/>
      </rPr>
      <t>  40.90     </t>
    </r>
  </si>
  <si>
    <r>
      <t>Overall Rank:</t>
    </r>
    <r>
      <rPr>
        <sz val="12"/>
        <color rgb="FF444444"/>
        <rFont val="Arial"/>
        <family val="2"/>
        <charset val="238"/>
      </rPr>
      <t>  740</t>
    </r>
  </si>
  <si>
    <t>Last Price Change:  $177.98 USD (2021-09-22)</t>
  </si>
  <si>
    <r>
      <t>Single Thread Rating: </t>
    </r>
    <r>
      <rPr>
        <sz val="12"/>
        <color rgb="FF444444"/>
        <rFont val="Open Sans"/>
        <family val="2"/>
      </rPr>
      <t>2666</t>
    </r>
  </si>
  <si>
    <r>
      <t>Cross-Platform Rating: </t>
    </r>
    <r>
      <rPr>
        <sz val="12"/>
        <color rgb="FF444444"/>
        <rFont val="Open Sans"/>
        <family val="2"/>
      </rPr>
      <t>16,161</t>
    </r>
  </si>
  <si>
    <r>
      <t>Samples: </t>
    </r>
    <r>
      <rPr>
        <sz val="12"/>
        <color rgb="FF444444"/>
        <rFont val="Open Sans"/>
        <family val="2"/>
      </rPr>
      <t>3*</t>
    </r>
  </si>
  <si>
    <t>*Margin for error: High</t>
  </si>
  <si>
    <t>19,725 MOps/Sec</t>
  </si>
  <si>
    <t>15,227 MOps/Sec</t>
  </si>
  <si>
    <t>54 Million Primes/Sec</t>
  </si>
  <si>
    <t>13 Thousand Strings/Sec</t>
  </si>
  <si>
    <t>1,913 MBytes/Sec</t>
  </si>
  <si>
    <t>93.6 MBytes/Sec</t>
  </si>
  <si>
    <t>722 Frames/Sec</t>
  </si>
  <si>
    <t>8,608 Million Matrices/Sec</t>
  </si>
  <si>
    <t>2,666 MOps/Sec</t>
  </si>
  <si>
    <r>
      <t>Socket:</t>
    </r>
    <r>
      <rPr>
        <sz val="12"/>
        <color rgb="FF444444"/>
        <rFont val="Arial"/>
        <family val="2"/>
        <charset val="238"/>
      </rPr>
      <t> FCLGA1200</t>
    </r>
  </si>
  <si>
    <r>
      <t>Turbo Speed:</t>
    </r>
    <r>
      <rPr>
        <sz val="12"/>
        <color rgb="FF444444"/>
        <rFont val="Arial"/>
        <family val="2"/>
        <charset val="238"/>
      </rPr>
      <t> 4.4 GHz</t>
    </r>
  </si>
  <si>
    <r>
      <t>Cores:</t>
    </r>
    <r>
      <rPr>
        <sz val="12"/>
        <color rgb="FF444444"/>
        <rFont val="Arial"/>
        <family val="2"/>
        <charset val="238"/>
      </rPr>
      <t> 4 </t>
    </r>
    <r>
      <rPr>
        <b/>
        <sz val="12"/>
        <color rgb="FF444444"/>
        <rFont val="Arial"/>
        <family val="2"/>
        <charset val="238"/>
      </rPr>
      <t>Threads:</t>
    </r>
    <r>
      <rPr>
        <sz val="12"/>
        <color rgb="FF444444"/>
        <rFont val="Arial"/>
        <family val="2"/>
        <charset val="238"/>
      </rPr>
      <t> 8</t>
    </r>
  </si>
  <si>
    <t>*Margin for error: Medium</t>
  </si>
  <si>
    <t>17 Thousand Strings/Sec</t>
  </si>
  <si>
    <t>29 Million Primes/Sec</t>
  </si>
  <si>
    <t>18 Thousand Strings/Sec</t>
  </si>
  <si>
    <t>Intel Core i3-10100 @ 3.60GHz</t>
  </si>
  <si>
    <r>
      <t>Other names: </t>
    </r>
    <r>
      <rPr>
        <i/>
        <sz val="12"/>
        <color rgb="FF444444"/>
        <rFont val="Arial"/>
        <family val="2"/>
        <charset val="238"/>
      </rPr>
      <t>Intel(R) Core(TM) i3-10100 CPU @ 3.60GHz</t>
    </r>
  </si>
  <si>
    <r>
      <t>CPU First Seen on Charts:</t>
    </r>
    <r>
      <rPr>
        <sz val="12"/>
        <color rgb="FF444444"/>
        <rFont val="Arial"/>
        <family val="2"/>
        <charset val="238"/>
      </rPr>
      <t>  Q2 2020</t>
    </r>
  </si>
  <si>
    <r>
      <t>CPUmark/$Price:</t>
    </r>
    <r>
      <rPr>
        <sz val="12"/>
        <color rgb="FF444444"/>
        <rFont val="Arial"/>
        <family val="2"/>
        <charset val="238"/>
      </rPr>
      <t>  54.24     </t>
    </r>
  </si>
  <si>
    <r>
      <t>Overall Rank:</t>
    </r>
    <r>
      <rPr>
        <sz val="12"/>
        <color rgb="FF444444"/>
        <rFont val="Arial"/>
        <family val="2"/>
        <charset val="238"/>
      </rPr>
      <t>  585</t>
    </r>
  </si>
  <si>
    <t>Last Price Change:  $168.89 USD (2021-09-19)</t>
  </si>
  <si>
    <r>
      <t>Single Thread Rating: </t>
    </r>
    <r>
      <rPr>
        <sz val="12"/>
        <color rgb="FF444444"/>
        <rFont val="Open Sans"/>
        <family val="2"/>
      </rPr>
      <t>2670</t>
    </r>
  </si>
  <si>
    <r>
      <t>Cross-Platform Rating: </t>
    </r>
    <r>
      <rPr>
        <sz val="12"/>
        <color rgb="FF444444"/>
        <rFont val="Open Sans"/>
        <family val="2"/>
      </rPr>
      <t>16,992</t>
    </r>
  </si>
  <si>
    <r>
      <t>Samples: </t>
    </r>
    <r>
      <rPr>
        <sz val="12"/>
        <color rgb="FF444444"/>
        <rFont val="Open Sans"/>
        <family val="2"/>
      </rPr>
      <t>731*</t>
    </r>
  </si>
  <si>
    <t>29,329 MOps/Sec</t>
  </si>
  <si>
    <t>18,264 MOps/Sec</t>
  </si>
  <si>
    <t>3,061 MBytes/Sec</t>
  </si>
  <si>
    <t>127.6 MBytes/Sec</t>
  </si>
  <si>
    <t>636 Frames/Sec</t>
  </si>
  <si>
    <t>8,839 Million Matrices/Sec</t>
  </si>
  <si>
    <t>2,670 MOps/Sec</t>
  </si>
  <si>
    <r>
      <t>Turbo Speed:</t>
    </r>
    <r>
      <rPr>
        <sz val="12"/>
        <color rgb="FF444444"/>
        <rFont val="Arial"/>
        <family val="2"/>
        <charset val="238"/>
      </rPr>
      <t> 4.6 GHz</t>
    </r>
  </si>
  <si>
    <r>
      <t>CPU First Seen on Charts:</t>
    </r>
    <r>
      <rPr>
        <sz val="12"/>
        <color rgb="FF444444"/>
        <rFont val="Arial"/>
        <family val="2"/>
        <charset val="238"/>
      </rPr>
      <t>  Q4 2020</t>
    </r>
  </si>
  <si>
    <t>Intel Core i3-1115G4 @ 3.00GHz</t>
  </si>
  <si>
    <r>
      <t>Description:</t>
    </r>
    <r>
      <rPr>
        <sz val="12"/>
        <color rgb="FF444444"/>
        <rFont val="Arial"/>
        <family val="2"/>
        <charset val="238"/>
      </rPr>
      <t> Intel UHD Graphics for 11th Gen Intel Processors</t>
    </r>
  </si>
  <si>
    <r>
      <t>Class: </t>
    </r>
    <r>
      <rPr>
        <sz val="12"/>
        <color rgb="FF444444"/>
        <rFont val="Arial"/>
        <family val="2"/>
        <charset val="238"/>
      </rPr>
      <t>Laptop</t>
    </r>
  </si>
  <si>
    <r>
      <t>Socket:</t>
    </r>
    <r>
      <rPr>
        <sz val="12"/>
        <color rgb="FF444444"/>
        <rFont val="Arial"/>
        <family val="2"/>
        <charset val="238"/>
      </rPr>
      <t> FCBGA1449</t>
    </r>
  </si>
  <si>
    <r>
      <t>Clockspeed:</t>
    </r>
    <r>
      <rPr>
        <sz val="12"/>
        <color rgb="FF444444"/>
        <rFont val="Arial"/>
        <family val="2"/>
        <charset val="238"/>
      </rPr>
      <t> 3.0 GHz</t>
    </r>
  </si>
  <si>
    <r>
      <t>Turbo Speed:</t>
    </r>
    <r>
      <rPr>
        <sz val="12"/>
        <color rgb="FF444444"/>
        <rFont val="Arial"/>
        <family val="2"/>
        <charset val="238"/>
      </rPr>
      <t> 4.1 GHz</t>
    </r>
  </si>
  <si>
    <r>
      <t>TDP Down:</t>
    </r>
    <r>
      <rPr>
        <sz val="12"/>
        <color rgb="FF444444"/>
        <rFont val="Arial"/>
        <family val="2"/>
        <charset val="238"/>
      </rPr>
      <t> 12 W</t>
    </r>
  </si>
  <si>
    <r>
      <t>TDP Up</t>
    </r>
    <r>
      <rPr>
        <sz val="12"/>
        <color rgb="FF444444"/>
        <rFont val="Arial"/>
        <family val="2"/>
        <charset val="238"/>
      </rPr>
      <t>: 28 W</t>
    </r>
  </si>
  <si>
    <r>
      <t>Other names: </t>
    </r>
    <r>
      <rPr>
        <i/>
        <sz val="12"/>
        <color rgb="FF444444"/>
        <rFont val="Arial"/>
        <family val="2"/>
        <charset val="238"/>
      </rPr>
      <t>11th Gen Intel(R) Core(TM) i3-1115G4 @ 3.00GHz</t>
    </r>
  </si>
  <si>
    <r>
      <t>CPUmark/$Price:</t>
    </r>
    <r>
      <rPr>
        <sz val="12"/>
        <color rgb="FF444444"/>
        <rFont val="Arial"/>
        <family val="2"/>
        <charset val="238"/>
      </rPr>
      <t>  23.05     </t>
    </r>
  </si>
  <si>
    <r>
      <t>Overall Rank:</t>
    </r>
    <r>
      <rPr>
        <sz val="12"/>
        <color rgb="FF444444"/>
        <rFont val="Arial"/>
        <family val="2"/>
        <charset val="238"/>
      </rPr>
      <t>  840</t>
    </r>
  </si>
  <si>
    <t>Last Price Change:  $281.00 USD (2020-07-01)</t>
  </si>
  <si>
    <r>
      <t>Single Thread Rating: </t>
    </r>
    <r>
      <rPr>
        <sz val="12"/>
        <color rgb="FF444444"/>
        <rFont val="Open Sans"/>
        <family val="2"/>
      </rPr>
      <t>2751</t>
    </r>
  </si>
  <si>
    <r>
      <t>Cross-Platform Rating: </t>
    </r>
    <r>
      <rPr>
        <sz val="12"/>
        <color rgb="FF444444"/>
        <rFont val="Open Sans"/>
        <family val="2"/>
      </rPr>
      <t>11,489</t>
    </r>
  </si>
  <si>
    <r>
      <t>Samples: </t>
    </r>
    <r>
      <rPr>
        <sz val="12"/>
        <color rgb="FF444444"/>
        <rFont val="Open Sans"/>
        <family val="2"/>
      </rPr>
      <t>164*</t>
    </r>
  </si>
  <si>
    <t>18,901 MOps/Sec</t>
  </si>
  <si>
    <t>11,434 MOps/Sec</t>
  </si>
  <si>
    <t>27 Million Primes/Sec</t>
  </si>
  <si>
    <t>3,695 MBytes/Sec</t>
  </si>
  <si>
    <t>66.7 MBytes/Sec</t>
  </si>
  <si>
    <t>463 Frames/Sec</t>
  </si>
  <si>
    <t>5,045 Million Matrices/Sec</t>
  </si>
  <si>
    <t>2,751 MOps/Sec</t>
  </si>
  <si>
    <t>Intel Core i5-6400 @ 2.70GHz</t>
  </si>
  <si>
    <r>
      <t>Other names: </t>
    </r>
    <r>
      <rPr>
        <i/>
        <sz val="12"/>
        <color rgb="FF444444"/>
        <rFont val="Arial"/>
        <family val="2"/>
        <charset val="238"/>
      </rPr>
      <t>Intel(R) Core(TM) i5-6400 CPU @ 2.70GHz</t>
    </r>
  </si>
  <si>
    <r>
      <t>CPU First Seen on Charts:</t>
    </r>
    <r>
      <rPr>
        <sz val="12"/>
        <color rgb="FF444444"/>
        <rFont val="Arial"/>
        <family val="2"/>
        <charset val="238"/>
      </rPr>
      <t>  Q2 2015</t>
    </r>
  </si>
  <si>
    <t>Last Price Change:  $129.99 USD (2021-09-19)</t>
  </si>
  <si>
    <r>
      <t>Single Thread Rating: </t>
    </r>
    <r>
      <rPr>
        <sz val="12"/>
        <color rgb="FF444444"/>
        <rFont val="Open Sans"/>
        <family val="2"/>
      </rPr>
      <t>1967</t>
    </r>
  </si>
  <si>
    <r>
      <t>Cross-Platform Rating: </t>
    </r>
    <r>
      <rPr>
        <sz val="12"/>
        <color rgb="FF444444"/>
        <rFont val="Open Sans"/>
        <family val="2"/>
      </rPr>
      <t>10,273</t>
    </r>
  </si>
  <si>
    <r>
      <t>Samples: </t>
    </r>
    <r>
      <rPr>
        <sz val="12"/>
        <color rgb="FF444444"/>
        <rFont val="Open Sans"/>
        <family val="2"/>
      </rPr>
      <t>3668*</t>
    </r>
  </si>
  <si>
    <t>13,950 MOps/Sec</t>
  </si>
  <si>
    <t>11,841 MOps/Sec</t>
  </si>
  <si>
    <t>26 Million Primes/Sec</t>
  </si>
  <si>
    <t>9 Thousand Strings/Sec</t>
  </si>
  <si>
    <t>1,419 MBytes/Sec</t>
  </si>
  <si>
    <t>70.2 MBytes/Sec</t>
  </si>
  <si>
    <t>414 Frames/Sec</t>
  </si>
  <si>
    <t>6,282 Million Matrices/Sec</t>
  </si>
  <si>
    <t>1,967 MOps/Sec</t>
  </si>
  <si>
    <t>Intel Core i5-6500 @ 3.20GHz</t>
  </si>
  <si>
    <r>
      <t>Clockspeed:</t>
    </r>
    <r>
      <rPr>
        <sz val="12"/>
        <color rgb="FF444444"/>
        <rFont val="Arial"/>
        <family val="2"/>
        <charset val="238"/>
      </rPr>
      <t> 3.2 GHz</t>
    </r>
  </si>
  <si>
    <r>
      <t>Other names: </t>
    </r>
    <r>
      <rPr>
        <i/>
        <sz val="12"/>
        <color rgb="FF444444"/>
        <rFont val="Arial"/>
        <family val="2"/>
        <charset val="238"/>
      </rPr>
      <t>Intel(R) Core(TM) i5-6500 CPU @ 3.20GHz</t>
    </r>
  </si>
  <si>
    <t>Last Price Change:  $129.89 USD (2021-09-21)</t>
  </si>
  <si>
    <r>
      <t>Single Thread Rating: </t>
    </r>
    <r>
      <rPr>
        <sz val="12"/>
        <color rgb="FF444444"/>
        <rFont val="Open Sans"/>
        <family val="2"/>
      </rPr>
      <t>2124</t>
    </r>
  </si>
  <si>
    <r>
      <t>Cross-Platform Rating: </t>
    </r>
    <r>
      <rPr>
        <sz val="12"/>
        <color rgb="FF444444"/>
        <rFont val="Open Sans"/>
        <family val="2"/>
      </rPr>
      <t>11,118</t>
    </r>
  </si>
  <si>
    <r>
      <t>Samples: </t>
    </r>
    <r>
      <rPr>
        <sz val="12"/>
        <color rgb="FF444444"/>
        <rFont val="Open Sans"/>
        <family val="2"/>
      </rPr>
      <t>5594*</t>
    </r>
  </si>
  <si>
    <t>15,091 MOps/Sec</t>
  </si>
  <si>
    <t>12,780 MOps/Sec</t>
  </si>
  <si>
    <t>10 Thousand Strings/Sec</t>
  </si>
  <si>
    <t>1,581 MBytes/Sec</t>
  </si>
  <si>
    <t>75.8 MBytes/Sec</t>
  </si>
  <si>
    <t>458 Frames/Sec</t>
  </si>
  <si>
    <t>6,707 Million Matrices/Sec</t>
  </si>
  <si>
    <t>2,124 MOps/Sec</t>
  </si>
  <si>
    <t>Intel Core i5-6600 @ 3.30GHz</t>
  </si>
  <si>
    <r>
      <t>Other names: </t>
    </r>
    <r>
      <rPr>
        <i/>
        <sz val="12"/>
        <color rgb="FF444444"/>
        <rFont val="Arial"/>
        <family val="2"/>
        <charset val="238"/>
      </rPr>
      <t>Intel(R) Core(TM) i5-6600 CPU @ 3.30GHz</t>
    </r>
  </si>
  <si>
    <t>Last Price Change:  $134.99 USD (2021-09-09)</t>
  </si>
  <si>
    <r>
      <t>Single Thread Rating: </t>
    </r>
    <r>
      <rPr>
        <sz val="12"/>
        <color rgb="FF444444"/>
        <rFont val="Open Sans"/>
        <family val="2"/>
      </rPr>
      <t>2278</t>
    </r>
  </si>
  <si>
    <r>
      <t>Cross-Platform Rating: </t>
    </r>
    <r>
      <rPr>
        <sz val="12"/>
        <color rgb="FF444444"/>
        <rFont val="Open Sans"/>
        <family val="2"/>
      </rPr>
      <t>11,851</t>
    </r>
  </si>
  <si>
    <r>
      <t>Samples: </t>
    </r>
    <r>
      <rPr>
        <sz val="12"/>
        <color rgb="FF444444"/>
        <rFont val="Open Sans"/>
        <family val="2"/>
      </rPr>
      <t>2384*</t>
    </r>
  </si>
  <si>
    <t>16,387 MOps/Sec</t>
  </si>
  <si>
    <t>13,810 MOps/Sec</t>
  </si>
  <si>
    <t>1,723 MBytes/Sec</t>
  </si>
  <si>
    <t>81.9 MBytes/Sec</t>
  </si>
  <si>
    <t>483 Frames/Sec</t>
  </si>
  <si>
    <t>7,190 Million Matrices/Sec</t>
  </si>
  <si>
    <t>2,278 MOps/Sec</t>
  </si>
  <si>
    <t>Intel Core i5-7400 @ 3.00GHz</t>
  </si>
  <si>
    <r>
      <t>Other names: </t>
    </r>
    <r>
      <rPr>
        <i/>
        <sz val="12"/>
        <color rgb="FF444444"/>
        <rFont val="Arial"/>
        <family val="2"/>
        <charset val="238"/>
      </rPr>
      <t>Intel(R) Core(TM) i5-7400 CPU @ 3.00GHz</t>
    </r>
  </si>
  <si>
    <t>Last Price Change:  $190.00 USD (2021-08-24)</t>
  </si>
  <si>
    <r>
      <t>Single Thread Rating: </t>
    </r>
    <r>
      <rPr>
        <sz val="12"/>
        <color rgb="FF444444"/>
        <rFont val="Open Sans"/>
        <family val="2"/>
      </rPr>
      <t>2110</t>
    </r>
  </si>
  <si>
    <r>
      <t>Cross-Platform Rating: </t>
    </r>
    <r>
      <rPr>
        <sz val="12"/>
        <color rgb="FF444444"/>
        <rFont val="Open Sans"/>
        <family val="2"/>
      </rPr>
      <t>10,761</t>
    </r>
  </si>
  <si>
    <r>
      <t>Samples: </t>
    </r>
    <r>
      <rPr>
        <sz val="12"/>
        <color rgb="FF444444"/>
        <rFont val="Open Sans"/>
        <family val="2"/>
      </rPr>
      <t>3013*</t>
    </r>
  </si>
  <si>
    <t>14,943 MOps/Sec</t>
  </si>
  <si>
    <t>12,643 MOps/Sec</t>
  </si>
  <si>
    <t>1,528 MBytes/Sec</t>
  </si>
  <si>
    <t>75.0 MBytes/Sec</t>
  </si>
  <si>
    <t>436 Frames/Sec</t>
  </si>
  <si>
    <t>6,682 Million Matrices/Sec</t>
  </si>
  <si>
    <t>2,110 MOps/Sec</t>
  </si>
  <si>
    <t>Intel Core i5-7500 @ 3.40GHz</t>
  </si>
  <si>
    <r>
      <t>Socket:</t>
    </r>
    <r>
      <rPr>
        <sz val="12"/>
        <color rgb="FF444444"/>
        <rFont val="Arial"/>
        <family val="2"/>
        <charset val="238"/>
      </rPr>
      <t> LGA1151</t>
    </r>
  </si>
  <si>
    <r>
      <t>Clockspeed:</t>
    </r>
    <r>
      <rPr>
        <sz val="12"/>
        <color rgb="FF444444"/>
        <rFont val="Arial"/>
        <family val="2"/>
        <charset val="238"/>
      </rPr>
      <t> 3.4 GHz</t>
    </r>
  </si>
  <si>
    <r>
      <t>Other names: </t>
    </r>
    <r>
      <rPr>
        <i/>
        <sz val="12"/>
        <color rgb="FF444444"/>
        <rFont val="Arial"/>
        <family val="2"/>
        <charset val="238"/>
      </rPr>
      <t>Intel(R) Core(TM) i5-7500 CPU @ 3.40GHz</t>
    </r>
  </si>
  <si>
    <r>
      <t>CPU First Seen on Charts:</t>
    </r>
    <r>
      <rPr>
        <sz val="12"/>
        <color rgb="FF444444"/>
        <rFont val="Arial"/>
        <family val="2"/>
        <charset val="238"/>
      </rPr>
      <t>  Q4 2016</t>
    </r>
  </si>
  <si>
    <t>Last Price Change:  $166.96 USD (2021-08-31)</t>
  </si>
  <si>
    <r>
      <t>Single Thread Rating: </t>
    </r>
    <r>
      <rPr>
        <sz val="12"/>
        <color rgb="FF444444"/>
        <rFont val="Open Sans"/>
        <family val="2"/>
      </rPr>
      <t>2284</t>
    </r>
  </si>
  <si>
    <r>
      <t>Cross-Platform Rating: </t>
    </r>
    <r>
      <rPr>
        <sz val="12"/>
        <color rgb="FF444444"/>
        <rFont val="Open Sans"/>
        <family val="2"/>
      </rPr>
      <t>11,595</t>
    </r>
  </si>
  <si>
    <r>
      <t>Samples: </t>
    </r>
    <r>
      <rPr>
        <sz val="12"/>
        <color rgb="FF444444"/>
        <rFont val="Open Sans"/>
        <family val="2"/>
      </rPr>
      <t>2561*</t>
    </r>
  </si>
  <si>
    <t>16,346 MOps/Sec</t>
  </si>
  <si>
    <t>13,752 MOps/Sec</t>
  </si>
  <si>
    <t>1,713 MBytes/Sec</t>
  </si>
  <si>
    <t>81.5 MBytes/Sec</t>
  </si>
  <si>
    <t>7,221 Million Matrices/Sec</t>
  </si>
  <si>
    <t>2,284 MOps/Sec</t>
  </si>
  <si>
    <t>Intel Core i5-7600 @ 3.50GHz</t>
  </si>
  <si>
    <r>
      <t>Other names: </t>
    </r>
    <r>
      <rPr>
        <i/>
        <sz val="12"/>
        <color rgb="FF444444"/>
        <rFont val="Arial"/>
        <family val="2"/>
        <charset val="238"/>
      </rPr>
      <t>Intel(R) Core(TM) i5-7600 CPU @ 3.50GHz</t>
    </r>
  </si>
  <si>
    <t>Last Price Change:  $199.99 USD (2021-09-23)</t>
  </si>
  <si>
    <r>
      <t>Single Thread Rating: </t>
    </r>
    <r>
      <rPr>
        <sz val="12"/>
        <color rgb="FF444444"/>
        <rFont val="Open Sans"/>
        <family val="2"/>
      </rPr>
      <t>2478</t>
    </r>
  </si>
  <si>
    <r>
      <t>Cross-Platform Rating: </t>
    </r>
    <r>
      <rPr>
        <sz val="12"/>
        <color rgb="FF444444"/>
        <rFont val="Open Sans"/>
        <family val="2"/>
      </rPr>
      <t>13,004</t>
    </r>
  </si>
  <si>
    <r>
      <t>Samples: </t>
    </r>
    <r>
      <rPr>
        <sz val="12"/>
        <color rgb="FF444444"/>
        <rFont val="Open Sans"/>
        <family val="2"/>
      </rPr>
      <t>751*</t>
    </r>
  </si>
  <si>
    <t>17,823 MOps/Sec</t>
  </si>
  <si>
    <t>15,115 MOps/Sec</t>
  </si>
  <si>
    <t>32 Million Primes/Sec</t>
  </si>
  <si>
    <t>1,876 MBytes/Sec</t>
  </si>
  <si>
    <t>89.6 MBytes/Sec</t>
  </si>
  <si>
    <t>521 Frames/Sec</t>
  </si>
  <si>
    <t>7,949 Million Matrices/Sec</t>
  </si>
  <si>
    <t>2,478 MOps/Sec</t>
  </si>
  <si>
    <t>Intel Core i5-8400 @ 2.80GHz</t>
  </si>
  <si>
    <r>
      <t>Turbo Speed:</t>
    </r>
    <r>
      <rPr>
        <sz val="12"/>
        <color rgb="FF444444"/>
        <rFont val="Arial"/>
        <family val="2"/>
        <charset val="238"/>
      </rPr>
      <t> 4.0 GHz</t>
    </r>
  </si>
  <si>
    <r>
      <t>Other names: </t>
    </r>
    <r>
      <rPr>
        <i/>
        <sz val="12"/>
        <color rgb="FF444444"/>
        <rFont val="Arial"/>
        <family val="2"/>
        <charset val="238"/>
      </rPr>
      <t>Intel(R) Core(TM) i5-8400 CPU @ 2.80GHz</t>
    </r>
  </si>
  <si>
    <t>Last Price Change:  $230.00 USD (2021-09-18)</t>
  </si>
  <si>
    <r>
      <t>Single Thread Rating: </t>
    </r>
    <r>
      <rPr>
        <sz val="12"/>
        <color rgb="FF444444"/>
        <rFont val="Open Sans"/>
        <family val="2"/>
      </rPr>
      <t>2409</t>
    </r>
  </si>
  <si>
    <r>
      <t>Cross-Platform Rating: </t>
    </r>
    <r>
      <rPr>
        <sz val="12"/>
        <color rgb="FF444444"/>
        <rFont val="Open Sans"/>
        <family val="2"/>
      </rPr>
      <t>17,614</t>
    </r>
  </si>
  <si>
    <r>
      <t>Samples: </t>
    </r>
    <r>
      <rPr>
        <sz val="12"/>
        <color rgb="FF444444"/>
        <rFont val="Open Sans"/>
        <family val="2"/>
      </rPr>
      <t>4373*</t>
    </r>
  </si>
  <si>
    <t>26,088 MOps/Sec</t>
  </si>
  <si>
    <t>22,114 MOps/Sec</t>
  </si>
  <si>
    <t>38 Million Primes/Sec</t>
  </si>
  <si>
    <t>2,658 MBytes/Sec</t>
  </si>
  <si>
    <t>129.5 MBytes/Sec</t>
  </si>
  <si>
    <t>632 Frames/Sec</t>
  </si>
  <si>
    <t>11,671 Million Matrices/Sec</t>
  </si>
  <si>
    <t>2,409 MOps/Sec</t>
  </si>
  <si>
    <t>Intel Core i5-8500 @ 3.00GHz</t>
  </si>
  <si>
    <r>
      <t>Other names: </t>
    </r>
    <r>
      <rPr>
        <i/>
        <sz val="12"/>
        <color rgb="FF444444"/>
        <rFont val="Arial"/>
        <family val="2"/>
        <charset val="238"/>
      </rPr>
      <t>Intel(R) Core(TM) i5-8500 CPU @ 3.00GHz</t>
    </r>
  </si>
  <si>
    <t>Last Price Change:  $190.00 USD (2021-08-31)</t>
  </si>
  <si>
    <r>
      <t>Single Thread Rating: </t>
    </r>
    <r>
      <rPr>
        <sz val="12"/>
        <color rgb="FF444444"/>
        <rFont val="Open Sans"/>
        <family val="2"/>
      </rPr>
      <t>2494</t>
    </r>
  </si>
  <si>
    <r>
      <t>Cross-Platform Rating: </t>
    </r>
    <r>
      <rPr>
        <sz val="12"/>
        <color rgb="FF444444"/>
        <rFont val="Open Sans"/>
        <family val="2"/>
      </rPr>
      <t>17,385</t>
    </r>
  </si>
  <si>
    <r>
      <t>Samples: </t>
    </r>
    <r>
      <rPr>
        <sz val="12"/>
        <color rgb="FF444444"/>
        <rFont val="Open Sans"/>
        <family val="2"/>
      </rPr>
      <t>878*</t>
    </r>
  </si>
  <si>
    <t>27,330 MOps/Sec</t>
  </si>
  <si>
    <t>22,924 MOps/Sec</t>
  </si>
  <si>
    <t>37 Million Primes/Sec</t>
  </si>
  <si>
    <t>2,856 MBytes/Sec</t>
  </si>
  <si>
    <t>135.0 MBytes/Sec</t>
  </si>
  <si>
    <t>621 Frames/Sec</t>
  </si>
  <si>
    <t>11,679 Million Matrices/Sec</t>
  </si>
  <si>
    <t>2,494 MOps/Sec</t>
  </si>
  <si>
    <t>Intel Core i5-8600 @ 3.10GHz</t>
  </si>
  <si>
    <r>
      <t>Other names: </t>
    </r>
    <r>
      <rPr>
        <i/>
        <sz val="12"/>
        <color rgb="FF444444"/>
        <rFont val="Arial"/>
        <family val="2"/>
        <charset val="238"/>
      </rPr>
      <t>Intel(R) Core(TM) i5-8600 CPU @ 3.10GHz</t>
    </r>
  </si>
  <si>
    <t>Last Price Change:  $277.32 USD (2021-09-22)</t>
  </si>
  <si>
    <r>
      <t>Single Thread Rating: </t>
    </r>
    <r>
      <rPr>
        <sz val="12"/>
        <color rgb="FF444444"/>
        <rFont val="Open Sans"/>
        <family val="2"/>
      </rPr>
      <t>2585</t>
    </r>
  </si>
  <si>
    <r>
      <t>Cross-Platform Rating: </t>
    </r>
    <r>
      <rPr>
        <sz val="12"/>
        <color rgb="FF444444"/>
        <rFont val="Open Sans"/>
        <family val="2"/>
      </rPr>
      <t>18,452</t>
    </r>
  </si>
  <si>
    <r>
      <t>Samples: </t>
    </r>
    <r>
      <rPr>
        <sz val="12"/>
        <color rgb="FF444444"/>
        <rFont val="Open Sans"/>
        <family val="2"/>
      </rPr>
      <t>285*</t>
    </r>
  </si>
  <si>
    <t>28,017 MOps/Sec</t>
  </si>
  <si>
    <t>23,481 MOps/Sec</t>
  </si>
  <si>
    <t>40 Million Primes/Sec</t>
  </si>
  <si>
    <t>2,942 MBytes/Sec</t>
  </si>
  <si>
    <t>139.5 MBytes/Sec</t>
  </si>
  <si>
    <t>682 Frames/Sec</t>
  </si>
  <si>
    <t>11,496 Million Matrices/Sec</t>
  </si>
  <si>
    <t>2,585 MOps/Sec</t>
  </si>
  <si>
    <t>Intel Core i5-9400 @ 2.90GHz</t>
  </si>
  <si>
    <r>
      <t>Clockspeed:</t>
    </r>
    <r>
      <rPr>
        <sz val="12"/>
        <color rgb="FF444444"/>
        <rFont val="Arial"/>
        <family val="2"/>
        <charset val="238"/>
      </rPr>
      <t> 2.9 GHz</t>
    </r>
  </si>
  <si>
    <r>
      <t>Other names: </t>
    </r>
    <r>
      <rPr>
        <i/>
        <sz val="12"/>
        <color rgb="FF444444"/>
        <rFont val="Arial"/>
        <family val="2"/>
        <charset val="238"/>
      </rPr>
      <t>Intel(R) Core(TM) i5-9400 CPU @ 2.90GHz</t>
    </r>
  </si>
  <si>
    <t>Last Price Change:  $214.75 USD (2021-09-22)</t>
  </si>
  <si>
    <r>
      <t>Single Thread Rating: </t>
    </r>
    <r>
      <rPr>
        <sz val="12"/>
        <color rgb="FF444444"/>
        <rFont val="Open Sans"/>
        <family val="2"/>
      </rPr>
      <t>2490</t>
    </r>
  </si>
  <si>
    <r>
      <t>Cross-Platform Rating: </t>
    </r>
    <r>
      <rPr>
        <sz val="12"/>
        <color rgb="FF444444"/>
        <rFont val="Open Sans"/>
        <family val="2"/>
      </rPr>
      <t>17,971</t>
    </r>
  </si>
  <si>
    <r>
      <t>Samples: </t>
    </r>
    <r>
      <rPr>
        <sz val="12"/>
        <color rgb="FF444444"/>
        <rFont val="Open Sans"/>
        <family val="2"/>
      </rPr>
      <t>770*</t>
    </r>
  </si>
  <si>
    <t>27,263 MOps/Sec</t>
  </si>
  <si>
    <t>23,139 MOps/Sec</t>
  </si>
  <si>
    <t>2,747 MBytes/Sec</t>
  </si>
  <si>
    <t>133.1 MBytes/Sec</t>
  </si>
  <si>
    <t>619 Frames/Sec</t>
  </si>
  <si>
    <t>11,905 Million Matrices/Sec</t>
  </si>
  <si>
    <t>2,490 MOps/Sec</t>
  </si>
  <si>
    <t>Intel Core i5-9500 @ 3.00GHz</t>
  </si>
  <si>
    <r>
      <t>Other names: </t>
    </r>
    <r>
      <rPr>
        <i/>
        <sz val="12"/>
        <color rgb="FF444444"/>
        <rFont val="Arial"/>
        <family val="2"/>
        <charset val="238"/>
      </rPr>
      <t>Intel(R) Core(TM) i5-9500 CPU @ 3.00GHz</t>
    </r>
  </si>
  <si>
    <t>Last Price Change:  $172.00 USD (2021-09-23)</t>
  </si>
  <si>
    <r>
      <t>Single Thread Rating: </t>
    </r>
    <r>
      <rPr>
        <sz val="12"/>
        <color rgb="FF444444"/>
        <rFont val="Open Sans"/>
        <family val="2"/>
      </rPr>
      <t>2605</t>
    </r>
  </si>
  <si>
    <r>
      <t>Cross-Platform Rating: </t>
    </r>
    <r>
      <rPr>
        <sz val="12"/>
        <color rgb="FF444444"/>
        <rFont val="Open Sans"/>
        <family val="2"/>
      </rPr>
      <t>17,702</t>
    </r>
  </si>
  <si>
    <r>
      <t>Samples: </t>
    </r>
    <r>
      <rPr>
        <sz val="12"/>
        <color rgb="FF444444"/>
        <rFont val="Open Sans"/>
        <family val="2"/>
      </rPr>
      <t>296*</t>
    </r>
  </si>
  <si>
    <t>28,283 MOps/Sec</t>
  </si>
  <si>
    <t>23,917 MOps/Sec</t>
  </si>
  <si>
    <t>34 Million Primes/Sec</t>
  </si>
  <si>
    <t>2,927 MBytes/Sec</t>
  </si>
  <si>
    <t>136.6 MBytes/Sec</t>
  </si>
  <si>
    <t>576 Frames/Sec</t>
  </si>
  <si>
    <t>12,033 Million Matrices/Sec</t>
  </si>
  <si>
    <t>2,605 MOps/Sec</t>
  </si>
  <si>
    <t>Intel Core i5-9600 @ 3.10GHz</t>
  </si>
  <si>
    <r>
      <t>Other names: </t>
    </r>
    <r>
      <rPr>
        <i/>
        <sz val="12"/>
        <color rgb="FF444444"/>
        <rFont val="Arial"/>
        <family val="2"/>
        <charset val="238"/>
      </rPr>
      <t>Intel(R) Core(TM) i5-9600 CPU @ 3.10GHz</t>
    </r>
  </si>
  <si>
    <t>Last Price Change:  $259.71 USD (2021-09-17)</t>
  </si>
  <si>
    <r>
      <t>Single Thread Rating: </t>
    </r>
    <r>
      <rPr>
        <sz val="12"/>
        <color rgb="FF444444"/>
        <rFont val="Open Sans"/>
        <family val="2"/>
      </rPr>
      <t>2741</t>
    </r>
  </si>
  <si>
    <r>
      <t>Cross-Platform Rating: </t>
    </r>
    <r>
      <rPr>
        <sz val="12"/>
        <color rgb="FF444444"/>
        <rFont val="Open Sans"/>
        <family val="2"/>
      </rPr>
      <t>19,944</t>
    </r>
  </si>
  <si>
    <r>
      <t>Samples: </t>
    </r>
    <r>
      <rPr>
        <sz val="12"/>
        <color rgb="FF444444"/>
        <rFont val="Open Sans"/>
        <family val="2"/>
      </rPr>
      <t>22*</t>
    </r>
  </si>
  <si>
    <t>30,258 MOps/Sec</t>
  </si>
  <si>
    <t>25,765 MOps/Sec</t>
  </si>
  <si>
    <t>42 Million Primes/Sec</t>
  </si>
  <si>
    <t>19 Thousand Strings/Sec</t>
  </si>
  <si>
    <t>3,174 MBytes/Sec</t>
  </si>
  <si>
    <t>144.7 MBytes/Sec</t>
  </si>
  <si>
    <t>700 Frames/Sec</t>
  </si>
  <si>
    <t>12,649 Million Matrices/Sec</t>
  </si>
  <si>
    <t>2,741 MOps/Sec</t>
  </si>
  <si>
    <t>Intel Core i5-10400 @ 2.90GHz</t>
  </si>
  <si>
    <r>
      <t>Cores:</t>
    </r>
    <r>
      <rPr>
        <sz val="12"/>
        <color rgb="FF444444"/>
        <rFont val="Arial"/>
        <family val="2"/>
        <charset val="238"/>
      </rPr>
      <t> 6 </t>
    </r>
    <r>
      <rPr>
        <b/>
        <sz val="12"/>
        <color rgb="FF444444"/>
        <rFont val="Arial"/>
        <family val="2"/>
        <charset val="238"/>
      </rPr>
      <t>Threads:</t>
    </r>
    <r>
      <rPr>
        <sz val="12"/>
        <color rgb="FF444444"/>
        <rFont val="Arial"/>
        <family val="2"/>
        <charset val="238"/>
      </rPr>
      <t> 12</t>
    </r>
  </si>
  <si>
    <r>
      <t>Other names: </t>
    </r>
    <r>
      <rPr>
        <i/>
        <sz val="12"/>
        <color rgb="FF444444"/>
        <rFont val="Arial"/>
        <family val="2"/>
        <charset val="238"/>
      </rPr>
      <t>Intel(R) Core(TM) i5-10400 CPU @ 2.90GHz</t>
    </r>
  </si>
  <si>
    <t>Last Price Change:  $209.99 USD (2021-09-20)</t>
  </si>
  <si>
    <r>
      <t>Single Thread Rating: </t>
    </r>
    <r>
      <rPr>
        <sz val="12"/>
        <color rgb="FF444444"/>
        <rFont val="Open Sans"/>
        <family val="2"/>
      </rPr>
      <t>2595</t>
    </r>
  </si>
  <si>
    <r>
      <t>Cross-Platform Rating: </t>
    </r>
    <r>
      <rPr>
        <sz val="12"/>
        <color rgb="FF444444"/>
        <rFont val="Open Sans"/>
        <family val="2"/>
      </rPr>
      <t>24,403</t>
    </r>
  </si>
  <si>
    <r>
      <t>Samples: </t>
    </r>
    <r>
      <rPr>
        <sz val="12"/>
        <color rgb="FF444444"/>
        <rFont val="Open Sans"/>
        <family val="2"/>
      </rPr>
      <t>861*</t>
    </r>
  </si>
  <si>
    <t>42,597 MOps/Sec</t>
  </si>
  <si>
    <t>26,546 MOps/Sec</t>
  </si>
  <si>
    <t>24 Thousand Strings/Sec</t>
  </si>
  <si>
    <t>4,375 MBytes/Sec</t>
  </si>
  <si>
    <t>182.7 MBytes/Sec</t>
  </si>
  <si>
    <t>658 Frames/Sec</t>
  </si>
  <si>
    <t>12,756 Million Matrices/Sec</t>
  </si>
  <si>
    <t>2,595 MOps/Sec</t>
  </si>
  <si>
    <t>Intel Core i5-10500 @ 3.10GHz</t>
  </si>
  <si>
    <r>
      <t>Other names: </t>
    </r>
    <r>
      <rPr>
        <i/>
        <sz val="12"/>
        <color rgb="FF444444"/>
        <rFont val="Arial"/>
        <family val="2"/>
        <charset val="238"/>
      </rPr>
      <t>Intel(R) Core(TM) i5-10500 CPU @ 3.10GHz</t>
    </r>
  </si>
  <si>
    <t>Last Price Change:  $259.98 USD (2021-09-18)</t>
  </si>
  <si>
    <r>
      <t>Single Thread Rating: </t>
    </r>
    <r>
      <rPr>
        <sz val="12"/>
        <color rgb="FF444444"/>
        <rFont val="Open Sans"/>
        <family val="2"/>
      </rPr>
      <t>2778</t>
    </r>
  </si>
  <si>
    <r>
      <t>Cross-Platform Rating: </t>
    </r>
    <r>
      <rPr>
        <sz val="12"/>
        <color rgb="FF444444"/>
        <rFont val="Open Sans"/>
        <family val="2"/>
      </rPr>
      <t>25,869</t>
    </r>
  </si>
  <si>
    <r>
      <t>Samples: </t>
    </r>
    <r>
      <rPr>
        <sz val="12"/>
        <color rgb="FF444444"/>
        <rFont val="Open Sans"/>
        <family val="2"/>
      </rPr>
      <t>175*</t>
    </r>
  </si>
  <si>
    <t>45,262 MOps/Sec</t>
  </si>
  <si>
    <t>28,097 MOps/Sec</t>
  </si>
  <si>
    <t>25 Thousand Strings/Sec</t>
  </si>
  <si>
    <t>4,812 MBytes/Sec</t>
  </si>
  <si>
    <t>197.6 MBytes/Sec</t>
  </si>
  <si>
    <t>697 Frames/Sec</t>
  </si>
  <si>
    <t>13,268 Million Matrices/Sec</t>
  </si>
  <si>
    <t>2,778 MOps/Sec</t>
  </si>
  <si>
    <t>Intel Core i5-10600 @ 3.30GHz</t>
  </si>
  <si>
    <r>
      <t>Turbo Speed:</t>
    </r>
    <r>
      <rPr>
        <sz val="12"/>
        <color rgb="FF444444"/>
        <rFont val="Arial"/>
        <family val="2"/>
        <charset val="238"/>
      </rPr>
      <t> 4.8 GHz</t>
    </r>
  </si>
  <si>
    <r>
      <t>Other names: </t>
    </r>
    <r>
      <rPr>
        <i/>
        <sz val="12"/>
        <color rgb="FF444444"/>
        <rFont val="Arial"/>
        <family val="2"/>
        <charset val="238"/>
      </rPr>
      <t>Intel(R) Core(TM) i5-10600 CPU @ 3.30GHz</t>
    </r>
  </si>
  <si>
    <t>Last Price Change:  $258.24 USD (2021-09-22)</t>
  </si>
  <si>
    <r>
      <t>Single Thread Rating: </t>
    </r>
    <r>
      <rPr>
        <sz val="12"/>
        <color rgb="FF444444"/>
        <rFont val="Open Sans"/>
        <family val="2"/>
      </rPr>
      <t>2902</t>
    </r>
  </si>
  <si>
    <r>
      <t>Cross-Platform Rating: </t>
    </r>
    <r>
      <rPr>
        <sz val="12"/>
        <color rgb="FF444444"/>
        <rFont val="Open Sans"/>
        <family val="2"/>
      </rPr>
      <t>27,382</t>
    </r>
  </si>
  <si>
    <r>
      <t>Samples: </t>
    </r>
    <r>
      <rPr>
        <sz val="12"/>
        <color rgb="FF444444"/>
        <rFont val="Open Sans"/>
        <family val="2"/>
      </rPr>
      <t>98*</t>
    </r>
  </si>
  <si>
    <t>47,389 MOps/Sec</t>
  </si>
  <si>
    <t>28,807 MOps/Sec</t>
  </si>
  <si>
    <t>26 Thousand Strings/Sec</t>
  </si>
  <si>
    <t>5,122 MBytes/Sec</t>
  </si>
  <si>
    <t>209.5 MBytes/Sec</t>
  </si>
  <si>
    <t>809 Frames/Sec</t>
  </si>
  <si>
    <t>13,263 Million Matrices/Sec</t>
  </si>
  <si>
    <t>2,902 MOps/Sec</t>
  </si>
  <si>
    <t>Intel Core i5-11400 @ 2.60GHz</t>
  </si>
  <si>
    <r>
      <t>Other names: </t>
    </r>
    <r>
      <rPr>
        <i/>
        <sz val="12"/>
        <color rgb="FF444444"/>
        <rFont val="Arial"/>
        <family val="2"/>
        <charset val="238"/>
      </rPr>
      <t>11th Gen Intel(R) Core(TM) i5-11400 @ 2.60GHz</t>
    </r>
  </si>
  <si>
    <r>
      <t>CPU First Seen on Charts:</t>
    </r>
    <r>
      <rPr>
        <sz val="12"/>
        <color rgb="FF444444"/>
        <rFont val="Arial"/>
        <family val="2"/>
        <charset val="238"/>
      </rPr>
      <t>  Q1 2021</t>
    </r>
  </si>
  <si>
    <t>Last Price Change:  $259.95 USD (2021-09-16)</t>
  </si>
  <si>
    <r>
      <t>Single Thread Rating: </t>
    </r>
    <r>
      <rPr>
        <sz val="12"/>
        <color rgb="FF444444"/>
        <rFont val="Open Sans"/>
        <family val="2"/>
      </rPr>
      <t>3061</t>
    </r>
  </si>
  <si>
    <r>
      <t>Cross-Platform Rating: </t>
    </r>
    <r>
      <rPr>
        <sz val="12"/>
        <color rgb="FF444444"/>
        <rFont val="Open Sans"/>
        <family val="2"/>
      </rPr>
      <t>32,833</t>
    </r>
  </si>
  <si>
    <r>
      <t>Samples: </t>
    </r>
    <r>
      <rPr>
        <sz val="12"/>
        <color rgb="FF444444"/>
        <rFont val="Open Sans"/>
        <family val="2"/>
      </rPr>
      <t>182*</t>
    </r>
  </si>
  <si>
    <t>61,249 MOps/Sec</t>
  </si>
  <si>
    <t>35,076 MOps/Sec</t>
  </si>
  <si>
    <t>51 Million Primes/Sec</t>
  </si>
  <si>
    <t>11,268 MBytes/Sec</t>
  </si>
  <si>
    <t>209.6 MBytes/Sec</t>
  </si>
  <si>
    <t>810 Frames/Sec</t>
  </si>
  <si>
    <t>15,561 Million Matrices/Sec</t>
  </si>
  <si>
    <t>3,061 MOps/Sec</t>
  </si>
  <si>
    <t>Intel Core i5-11500 @ 2.70GHz</t>
  </si>
  <si>
    <r>
      <t>Other names: </t>
    </r>
    <r>
      <rPr>
        <i/>
        <sz val="12"/>
        <color rgb="FF444444"/>
        <rFont val="Arial"/>
        <family val="2"/>
        <charset val="238"/>
      </rPr>
      <t>11th Gen Intel(R) Core(TM) i5-11500 @ 2.70GHz</t>
    </r>
  </si>
  <si>
    <t>Last Price Change:  $338.97 USD (2021-09-23)</t>
  </si>
  <si>
    <r>
      <t>Single Thread Rating: </t>
    </r>
    <r>
      <rPr>
        <sz val="12"/>
        <color rgb="FF444444"/>
        <rFont val="Open Sans"/>
        <family val="2"/>
      </rPr>
      <t>3142</t>
    </r>
  </si>
  <si>
    <r>
      <t>Cross-Platform Rating: </t>
    </r>
    <r>
      <rPr>
        <sz val="12"/>
        <color rgb="FF444444"/>
        <rFont val="Open Sans"/>
        <family val="2"/>
      </rPr>
      <t>33,199</t>
    </r>
  </si>
  <si>
    <r>
      <t>Samples: </t>
    </r>
    <r>
      <rPr>
        <sz val="12"/>
        <color rgb="FF444444"/>
        <rFont val="Open Sans"/>
        <family val="2"/>
      </rPr>
      <t>60*</t>
    </r>
  </si>
  <si>
    <t>61,323 MOps/Sec</t>
  </si>
  <si>
    <t>35,374 MOps/Sec</t>
  </si>
  <si>
    <t>11,321 MBytes/Sec</t>
  </si>
  <si>
    <t>209.3 MBytes/Sec</t>
  </si>
  <si>
    <t>1,796 Frames/Sec</t>
  </si>
  <si>
    <t>15,984 Million Matrices/Sec</t>
  </si>
  <si>
    <t>3,142 MOps/Sec</t>
  </si>
  <si>
    <t>Intel Core i5-11600 @ 2.80GHz</t>
  </si>
  <si>
    <r>
      <t>Other names: </t>
    </r>
    <r>
      <rPr>
        <i/>
        <sz val="12"/>
        <color rgb="FF444444"/>
        <rFont val="Arial"/>
        <family val="2"/>
        <charset val="238"/>
      </rPr>
      <t>11th Gen Intel(R) Core(TM) i5-11600 @ 2.80GHz</t>
    </r>
  </si>
  <si>
    <t>Last Price Change:  $295.99 USD (2021-09-09)</t>
  </si>
  <si>
    <r>
      <t>Single Thread Rating: </t>
    </r>
    <r>
      <rPr>
        <sz val="12"/>
        <color rgb="FF444444"/>
        <rFont val="Open Sans"/>
        <family val="2"/>
      </rPr>
      <t>3267</t>
    </r>
  </si>
  <si>
    <r>
      <t>Cross-Platform Rating: </t>
    </r>
    <r>
      <rPr>
        <sz val="12"/>
        <color rgb="FF444444"/>
        <rFont val="Open Sans"/>
        <family val="2"/>
      </rPr>
      <t>34,201</t>
    </r>
  </si>
  <si>
    <t>61,187 MOps/Sec</t>
  </si>
  <si>
    <t>35,086 MOps/Sec</t>
  </si>
  <si>
    <t>58 Million Primes/Sec</t>
  </si>
  <si>
    <t>11,692 MBytes/Sec</t>
  </si>
  <si>
    <t>217.3 MBytes/Sec</t>
  </si>
  <si>
    <t>912 Frames/Sec</t>
  </si>
  <si>
    <t>15,950 Million Matrices/Sec</t>
  </si>
  <si>
    <t>3,267 MOps/Sec</t>
  </si>
  <si>
    <t>Intel Core i3-10300 @ 3.70GHz</t>
  </si>
  <si>
    <r>
      <t>Other names: </t>
    </r>
    <r>
      <rPr>
        <i/>
        <sz val="12"/>
        <color rgb="FF444444"/>
        <rFont val="Arial"/>
        <family val="2"/>
        <charset val="238"/>
      </rPr>
      <t>Intel(R) Core(TM) i3-10300 CPU @ 3.70GHz</t>
    </r>
  </si>
  <si>
    <r>
      <t>CPUmark/$Price:</t>
    </r>
    <r>
      <rPr>
        <sz val="12"/>
        <color rgb="FF444444"/>
        <rFont val="Arial"/>
        <family val="2"/>
        <charset val="238"/>
      </rPr>
      <t>  52.60     </t>
    </r>
  </si>
  <si>
    <r>
      <t>Overall Rank:</t>
    </r>
    <r>
      <rPr>
        <sz val="12"/>
        <color rgb="FF444444"/>
        <rFont val="Arial"/>
        <family val="2"/>
        <charset val="238"/>
      </rPr>
      <t>  570</t>
    </r>
  </si>
  <si>
    <t>Last Price Change:  $177.64 USD (2021-09-14)</t>
  </si>
  <si>
    <r>
      <t>Single Thread Rating: </t>
    </r>
    <r>
      <rPr>
        <sz val="12"/>
        <color rgb="FF444444"/>
        <rFont val="Open Sans"/>
        <family val="2"/>
      </rPr>
      <t>2680</t>
    </r>
  </si>
  <si>
    <r>
      <t>Cross-Platform Rating: </t>
    </r>
    <r>
      <rPr>
        <sz val="12"/>
        <color rgb="FF444444"/>
        <rFont val="Open Sans"/>
        <family val="2"/>
      </rPr>
      <t>17,689</t>
    </r>
  </si>
  <si>
    <r>
      <t>Samples: </t>
    </r>
    <r>
      <rPr>
        <sz val="12"/>
        <color rgb="FF444444"/>
        <rFont val="Open Sans"/>
        <family val="2"/>
      </rPr>
      <t>9*</t>
    </r>
  </si>
  <si>
    <t>29,847 MOps/Sec</t>
  </si>
  <si>
    <t>18,494 MOps/Sec</t>
  </si>
  <si>
    <t>30 Million Primes/Sec</t>
  </si>
  <si>
    <t>3,118 MBytes/Sec</t>
  </si>
  <si>
    <t>129.8 MBytes/Sec</t>
  </si>
  <si>
    <t>631 Frames/Sec</t>
  </si>
  <si>
    <t>8,957 Million Matrices/Sec</t>
  </si>
  <si>
    <t>2,680 MOps/Sec</t>
  </si>
  <si>
    <t>Intel Core i7-6700 @ 3.40GHz</t>
  </si>
  <si>
    <r>
      <t>Other names: </t>
    </r>
    <r>
      <rPr>
        <i/>
        <sz val="12"/>
        <color rgb="FF444444"/>
        <rFont val="Arial"/>
        <family val="2"/>
        <charset val="238"/>
      </rPr>
      <t>Intel(R) Core(TM) i7-6700 CPU @ 3.40GHz</t>
    </r>
  </si>
  <si>
    <r>
      <t>CPUmark/$Price:</t>
    </r>
    <r>
      <rPr>
        <sz val="12"/>
        <color rgb="FF444444"/>
        <rFont val="Arial"/>
        <family val="2"/>
        <charset val="238"/>
      </rPr>
      <t>  23.91     </t>
    </r>
  </si>
  <si>
    <r>
      <t>Overall Rank:</t>
    </r>
    <r>
      <rPr>
        <sz val="12"/>
        <color rgb="FF444444"/>
        <rFont val="Arial"/>
        <family val="2"/>
        <charset val="238"/>
      </rPr>
      <t>  658</t>
    </r>
  </si>
  <si>
    <t>Last Price Change:  $337.00 USD (2021-09-23)</t>
  </si>
  <si>
    <r>
      <t>Single Thread Rating: </t>
    </r>
    <r>
      <rPr>
        <sz val="12"/>
        <color rgb="FF444444"/>
        <rFont val="Open Sans"/>
        <family val="2"/>
      </rPr>
      <t>2302</t>
    </r>
  </si>
  <si>
    <r>
      <t>Cross-Platform Rating: </t>
    </r>
    <r>
      <rPr>
        <sz val="12"/>
        <color rgb="FF444444"/>
        <rFont val="Open Sans"/>
        <family val="2"/>
      </rPr>
      <t>15,470</t>
    </r>
  </si>
  <si>
    <r>
      <t>Samples: </t>
    </r>
    <r>
      <rPr>
        <sz val="12"/>
        <color rgb="FF444444"/>
        <rFont val="Open Sans"/>
        <family val="2"/>
      </rPr>
      <t>7681*</t>
    </r>
  </si>
  <si>
    <t>25,740 MOps/Sec</t>
  </si>
  <si>
    <t>16,085 MOps/Sec</t>
  </si>
  <si>
    <t>15 Thousand Strings/Sec</t>
  </si>
  <si>
    <t>2,676 MBytes/Sec</t>
  </si>
  <si>
    <t>111.4 MBytes/Sec</t>
  </si>
  <si>
    <t>565 Frames/Sec</t>
  </si>
  <si>
    <t>7,534 Million Matrices/Sec</t>
  </si>
  <si>
    <t>2,302 MOps/Sec</t>
  </si>
  <si>
    <t>Intel Core i7-7700 @ 3.60GHz</t>
  </si>
  <si>
    <r>
      <t>Other names: </t>
    </r>
    <r>
      <rPr>
        <i/>
        <sz val="12"/>
        <color rgb="FF444444"/>
        <rFont val="Arial"/>
        <family val="2"/>
        <charset val="238"/>
      </rPr>
      <t>Intel(R) Core(TM) i7-7700 CPU @ 3.60GHz</t>
    </r>
  </si>
  <si>
    <r>
      <t>CPUmark/$Price:</t>
    </r>
    <r>
      <rPr>
        <sz val="12"/>
        <color rgb="FF444444"/>
        <rFont val="Arial"/>
        <family val="2"/>
        <charset val="238"/>
      </rPr>
      <t>  22.38     </t>
    </r>
  </si>
  <si>
    <r>
      <t>Overall Rank:</t>
    </r>
    <r>
      <rPr>
        <sz val="12"/>
        <color rgb="FF444444"/>
        <rFont val="Arial"/>
        <family val="2"/>
        <charset val="238"/>
      </rPr>
      <t>  612</t>
    </r>
  </si>
  <si>
    <t>Last Price Change:  $384.95 USD (2021-09-21)</t>
  </si>
  <si>
    <r>
      <t>Single Thread Rating: </t>
    </r>
    <r>
      <rPr>
        <sz val="12"/>
        <color rgb="FF444444"/>
        <rFont val="Open Sans"/>
        <family val="2"/>
      </rPr>
      <t>2473</t>
    </r>
  </si>
  <si>
    <r>
      <t>Cross-Platform Rating: </t>
    </r>
    <r>
      <rPr>
        <sz val="12"/>
        <color rgb="FF444444"/>
        <rFont val="Open Sans"/>
        <family val="2"/>
      </rPr>
      <t>16,423</t>
    </r>
  </si>
  <si>
    <r>
      <t>Samples: </t>
    </r>
    <r>
      <rPr>
        <sz val="12"/>
        <color rgb="FF444444"/>
        <rFont val="Open Sans"/>
        <family val="2"/>
      </rPr>
      <t>4774*</t>
    </r>
  </si>
  <si>
    <t>27,724 MOps/Sec</t>
  </si>
  <si>
    <t>17,257 MOps/Sec</t>
  </si>
  <si>
    <t>16 Thousand Strings/Sec</t>
  </si>
  <si>
    <t>2,867 MBytes/Sec</t>
  </si>
  <si>
    <t>119.3 MBytes/Sec</t>
  </si>
  <si>
    <t>590 Frames/Sec</t>
  </si>
  <si>
    <t>8,160 Million Matrices/Sec</t>
  </si>
  <si>
    <t>2,473 MOps/Sec</t>
  </si>
  <si>
    <t>Intel Core i7-8700 @ 3.20GHz</t>
  </si>
  <si>
    <r>
      <t>Other names: </t>
    </r>
    <r>
      <rPr>
        <i/>
        <sz val="12"/>
        <color rgb="FF444444"/>
        <rFont val="Arial"/>
        <family val="2"/>
        <charset val="238"/>
      </rPr>
      <t>Intel(R) Core(TM) i7-8700 CPU @ 3.20GHz</t>
    </r>
  </si>
  <si>
    <r>
      <t>CPUmark/$Price:</t>
    </r>
    <r>
      <rPr>
        <sz val="12"/>
        <color rgb="FF444444"/>
        <rFont val="Arial"/>
        <family val="2"/>
        <charset val="238"/>
      </rPr>
      <t>  41.96     </t>
    </r>
  </si>
  <si>
    <r>
      <t>Overall Rank:</t>
    </r>
    <r>
      <rPr>
        <sz val="12"/>
        <color rgb="FF444444"/>
        <rFont val="Arial"/>
        <family val="2"/>
        <charset val="238"/>
      </rPr>
      <t>  407</t>
    </r>
  </si>
  <si>
    <t>Last Price Change:  $312.00 USD (2021-09-08)</t>
  </si>
  <si>
    <r>
      <t>Single Thread Rating: </t>
    </r>
    <r>
      <rPr>
        <sz val="12"/>
        <color rgb="FF444444"/>
        <rFont val="Open Sans"/>
        <family val="2"/>
      </rPr>
      <t>2677</t>
    </r>
  </si>
  <si>
    <r>
      <t>Cross-Platform Rating: </t>
    </r>
    <r>
      <rPr>
        <sz val="12"/>
        <color rgb="FF444444"/>
        <rFont val="Open Sans"/>
        <family val="2"/>
      </rPr>
      <t>25,743</t>
    </r>
  </si>
  <si>
    <r>
      <t>Samples: </t>
    </r>
    <r>
      <rPr>
        <sz val="12"/>
        <color rgb="FF444444"/>
        <rFont val="Open Sans"/>
        <family val="2"/>
      </rPr>
      <t>6003*</t>
    </r>
  </si>
  <si>
    <t>45,165 MOps/Sec</t>
  </si>
  <si>
    <t>28,171 MOps/Sec</t>
  </si>
  <si>
    <t>36 Million Primes/Sec</t>
  </si>
  <si>
    <t>4,639 MBytes/Sec</t>
  </si>
  <si>
    <t>189.4 MBytes/Sec</t>
  </si>
  <si>
    <t>741 Frames/Sec</t>
  </si>
  <si>
    <t>12,665 Million Matrices/Sec</t>
  </si>
  <si>
    <t>2,677 MOps/Sec</t>
  </si>
  <si>
    <t>Intel Core i7-9700 @ 3.00GHz</t>
  </si>
  <si>
    <r>
      <t>Turbo Speed:</t>
    </r>
    <r>
      <rPr>
        <sz val="12"/>
        <color rgb="FF444444"/>
        <rFont val="Arial"/>
        <family val="2"/>
        <charset val="238"/>
      </rPr>
      <t> 4.7 GHz</t>
    </r>
  </si>
  <si>
    <r>
      <t>Cores:</t>
    </r>
    <r>
      <rPr>
        <sz val="12"/>
        <color rgb="FF444444"/>
        <rFont val="Arial"/>
        <family val="2"/>
        <charset val="238"/>
      </rPr>
      <t> 8 </t>
    </r>
    <r>
      <rPr>
        <b/>
        <sz val="12"/>
        <color rgb="FF444444"/>
        <rFont val="Arial"/>
        <family val="2"/>
        <charset val="238"/>
      </rPr>
      <t>Threads:</t>
    </r>
    <r>
      <rPr>
        <sz val="12"/>
        <color rgb="FF444444"/>
        <rFont val="Arial"/>
        <family val="2"/>
        <charset val="238"/>
      </rPr>
      <t> 8</t>
    </r>
  </si>
  <si>
    <r>
      <t>Other names: </t>
    </r>
    <r>
      <rPr>
        <i/>
        <sz val="12"/>
        <color rgb="FF444444"/>
        <rFont val="Arial"/>
        <family val="2"/>
        <charset val="238"/>
      </rPr>
      <t>Intel(R) Core(TM) i7-9700 CPU @ 3.00GHz</t>
    </r>
  </si>
  <si>
    <r>
      <t>CPUmark/$Price:</t>
    </r>
    <r>
      <rPr>
        <sz val="12"/>
        <color rgb="FF444444"/>
        <rFont val="Arial"/>
        <family val="2"/>
        <charset val="238"/>
      </rPr>
      <t>  46.94     </t>
    </r>
  </si>
  <si>
    <r>
      <t>Overall Rank:</t>
    </r>
    <r>
      <rPr>
        <sz val="12"/>
        <color rgb="FF444444"/>
        <rFont val="Arial"/>
        <family val="2"/>
        <charset val="238"/>
      </rPr>
      <t>  393</t>
    </r>
  </si>
  <si>
    <t>Last Price Change:  $287.00 USD (2021-09-23)</t>
  </si>
  <si>
    <r>
      <t>Single Thread Rating: </t>
    </r>
    <r>
      <rPr>
        <sz val="12"/>
        <color rgb="FF444444"/>
        <rFont val="Open Sans"/>
        <family val="2"/>
      </rPr>
      <t>2799</t>
    </r>
  </si>
  <si>
    <r>
      <t>Cross-Platform Rating: </t>
    </r>
    <r>
      <rPr>
        <sz val="12"/>
        <color rgb="FF444444"/>
        <rFont val="Open Sans"/>
        <family val="2"/>
      </rPr>
      <t>25,268</t>
    </r>
  </si>
  <si>
    <r>
      <t>Samples: </t>
    </r>
    <r>
      <rPr>
        <sz val="12"/>
        <color rgb="FF444444"/>
        <rFont val="Open Sans"/>
        <family val="2"/>
      </rPr>
      <t>1216*</t>
    </r>
  </si>
  <si>
    <t>41,149 MOps/Sec</t>
  </si>
  <si>
    <t>34,629 MOps/Sec</t>
  </si>
  <si>
    <t>48 Million Primes/Sec</t>
  </si>
  <si>
    <t>4,105 MBytes/Sec</t>
  </si>
  <si>
    <t>190.0 MBytes/Sec</t>
  </si>
  <si>
    <t>792 Frames/Sec</t>
  </si>
  <si>
    <t>15,788 Million Matrices/Sec</t>
  </si>
  <si>
    <t>2,799 MOps/Sec</t>
  </si>
  <si>
    <t>Intel Core i7-10700 @ 2.90GHz</t>
  </si>
  <si>
    <r>
      <t>Cores:</t>
    </r>
    <r>
      <rPr>
        <sz val="12"/>
        <color rgb="FF444444"/>
        <rFont val="Arial"/>
        <family val="2"/>
        <charset val="238"/>
      </rPr>
      <t> 8 </t>
    </r>
    <r>
      <rPr>
        <b/>
        <sz val="12"/>
        <color rgb="FF444444"/>
        <rFont val="Arial"/>
        <family val="2"/>
        <charset val="238"/>
      </rPr>
      <t>Threads:</t>
    </r>
    <r>
      <rPr>
        <sz val="12"/>
        <color rgb="FF444444"/>
        <rFont val="Arial"/>
        <family val="2"/>
        <charset val="238"/>
      </rPr>
      <t> 16</t>
    </r>
  </si>
  <si>
    <r>
      <t>Other names: </t>
    </r>
    <r>
      <rPr>
        <i/>
        <sz val="12"/>
        <color rgb="FF444444"/>
        <rFont val="Arial"/>
        <family val="2"/>
        <charset val="238"/>
      </rPr>
      <t>Intel(R) Core(TM) i7-10700 CPU @ 2.90GHz</t>
    </r>
  </si>
  <si>
    <r>
      <t>CPUmark/$Price:</t>
    </r>
    <r>
      <rPr>
        <sz val="12"/>
        <color rgb="FF444444"/>
        <rFont val="Arial"/>
        <family val="2"/>
        <charset val="238"/>
      </rPr>
      <t>  47.86     </t>
    </r>
  </si>
  <si>
    <r>
      <t>Overall Rank:</t>
    </r>
    <r>
      <rPr>
        <sz val="12"/>
        <color rgb="FF444444"/>
        <rFont val="Arial"/>
        <family val="2"/>
        <charset val="238"/>
      </rPr>
      <t>  275</t>
    </r>
  </si>
  <si>
    <t>Last Price Change:  $359.99 USD (2021-09-22)</t>
  </si>
  <si>
    <r>
      <t>Single Thread Rating: </t>
    </r>
    <r>
      <rPr>
        <sz val="12"/>
        <color rgb="FF444444"/>
        <rFont val="Open Sans"/>
        <family val="2"/>
      </rPr>
      <t>2930</t>
    </r>
  </si>
  <si>
    <r>
      <t>Cross-Platform Rating: </t>
    </r>
    <r>
      <rPr>
        <sz val="12"/>
        <color rgb="FF444444"/>
        <rFont val="Open Sans"/>
        <family val="2"/>
      </rPr>
      <t>36,964</t>
    </r>
  </si>
  <si>
    <r>
      <t>Samples: </t>
    </r>
    <r>
      <rPr>
        <sz val="12"/>
        <color rgb="FF444444"/>
        <rFont val="Open Sans"/>
        <family val="2"/>
      </rPr>
      <t>977*</t>
    </r>
  </si>
  <si>
    <t>64,277 MOps/Sec</t>
  </si>
  <si>
    <t>39,863 MOps/Sec</t>
  </si>
  <si>
    <t>50 Million Primes/Sec</t>
  </si>
  <si>
    <t>33 Thousand Strings/Sec</t>
  </si>
  <si>
    <t>6,254 MBytes/Sec</t>
  </si>
  <si>
    <t>255.6 MBytes/Sec</t>
  </si>
  <si>
    <t>831 Frames/Sec</t>
  </si>
  <si>
    <t>16,700 Million Matrices/Sec</t>
  </si>
  <si>
    <t>2,930 MOps/Sec</t>
  </si>
  <si>
    <t>Intel Core i7-11700 @ 2.50GHz</t>
  </si>
  <si>
    <r>
      <t>Description:</t>
    </r>
    <r>
      <rPr>
        <sz val="12"/>
        <color rgb="FF444444"/>
        <rFont val="Arial"/>
        <family val="2"/>
        <charset val="238"/>
      </rPr>
      <t> Intel Iris Xe Graphics</t>
    </r>
  </si>
  <si>
    <r>
      <t>Clockspeed:</t>
    </r>
    <r>
      <rPr>
        <sz val="12"/>
        <color rgb="FF444444"/>
        <rFont val="Arial"/>
        <family val="2"/>
        <charset val="238"/>
      </rPr>
      <t> 2.5 GHz</t>
    </r>
  </si>
  <si>
    <r>
      <t>Typical TDP:</t>
    </r>
    <r>
      <rPr>
        <sz val="12"/>
        <color rgb="FF444444"/>
        <rFont val="Arial"/>
        <family val="2"/>
        <charset val="238"/>
      </rPr>
      <t> 95 W</t>
    </r>
    <r>
      <rPr>
        <sz val="8"/>
        <color rgb="FF444444"/>
        <rFont val="Arial"/>
        <family val="2"/>
        <charset val="238"/>
      </rPr>
      <t>3</t>
    </r>
  </si>
  <si>
    <r>
      <t>Other names: </t>
    </r>
    <r>
      <rPr>
        <i/>
        <sz val="12"/>
        <color rgb="FF444444"/>
        <rFont val="Arial"/>
        <family val="2"/>
        <charset val="238"/>
      </rPr>
      <t>11th Gen Intel(R) Core(TM) i7-11700 @ 2.50GHz</t>
    </r>
  </si>
  <si>
    <r>
      <t>CPUmark/$Price:</t>
    </r>
    <r>
      <rPr>
        <sz val="12"/>
        <color rgb="FF444444"/>
        <rFont val="Arial"/>
        <family val="2"/>
        <charset val="238"/>
      </rPr>
      <t>  58.31     </t>
    </r>
  </si>
  <si>
    <r>
      <t>Overall Rank:</t>
    </r>
    <r>
      <rPr>
        <sz val="12"/>
        <color rgb="FF444444"/>
        <rFont val="Arial"/>
        <family val="2"/>
        <charset val="238"/>
      </rPr>
      <t>  194</t>
    </r>
  </si>
  <si>
    <t>Last Price Change:  $359.99 USD (2021-09-21)</t>
  </si>
  <si>
    <r>
      <t>Single Thread Rating: </t>
    </r>
    <r>
      <rPr>
        <sz val="12"/>
        <color rgb="FF444444"/>
        <rFont val="Open Sans"/>
        <family val="2"/>
      </rPr>
      <t>3019</t>
    </r>
  </si>
  <si>
    <r>
      <t>Cross-Platform Rating: </t>
    </r>
    <r>
      <rPr>
        <sz val="12"/>
        <color rgb="FF444444"/>
        <rFont val="Open Sans"/>
        <family val="2"/>
      </rPr>
      <t>39,943</t>
    </r>
  </si>
  <si>
    <r>
      <t>Samples: </t>
    </r>
    <r>
      <rPr>
        <sz val="12"/>
        <color rgb="FF444444"/>
        <rFont val="Open Sans"/>
        <family val="2"/>
      </rPr>
      <t>19*</t>
    </r>
  </si>
  <si>
    <t>82,719 MOps/Sec</t>
  </si>
  <si>
    <t>47,749 MOps/Sec</t>
  </si>
  <si>
    <t>15,057 MBytes/Sec</t>
  </si>
  <si>
    <t>283.7 MBytes/Sec</t>
  </si>
  <si>
    <t>757 Frames/Sec</t>
  </si>
  <si>
    <t>20,375 Million Matrices/Sec</t>
  </si>
  <si>
    <t>3,019 MOps/Sec</t>
  </si>
  <si>
    <t>Clockspeed</t>
  </si>
  <si>
    <t>Turbo Speed</t>
  </si>
  <si>
    <t>Cores</t>
  </si>
  <si>
    <t>Threads</t>
  </si>
  <si>
    <t>Description: Intel HD Graphics 630</t>
  </si>
  <si>
    <t>Description: Intel UHD Graphics 630</t>
  </si>
  <si>
    <t>Description: Intel UHD Graphics 730</t>
  </si>
  <si>
    <t>Description: Intel UHD Graphics 750</t>
  </si>
  <si>
    <t>Class: Desktop</t>
  </si>
  <si>
    <t>Socket: LGA 1151</t>
  </si>
  <si>
    <t>Socket: FCLGA1151</t>
  </si>
  <si>
    <t>Socket: LGA1151</t>
  </si>
  <si>
    <t>Socket: FCLGA1151-2</t>
  </si>
  <si>
    <t>Socket: FCLGA1200</t>
  </si>
  <si>
    <t>Clockspeed: 2.7 GHz</t>
  </si>
  <si>
    <t>Clockspeed: 3.2 GHz</t>
  </si>
  <si>
    <t>Clockspeed: 3.3 GHz</t>
  </si>
  <si>
    <t>Clockspeed: 3.0 GHz</t>
  </si>
  <si>
    <t>Clockspeed: 3.4 GHz</t>
  </si>
  <si>
    <t>Clockspeed: 3.5 GHz</t>
  </si>
  <si>
    <t>Clockspeed: 2.8 GHz</t>
  </si>
  <si>
    <t>Clockspeed: 3.1 GHz</t>
  </si>
  <si>
    <t>Clockspeed: 2.9 GHz</t>
  </si>
  <si>
    <t>Clockspeed: 3.6 GHz</t>
  </si>
  <si>
    <t>Turbo Speed: 3.3 GHz</t>
  </si>
  <si>
    <t>Turbo Speed: 3.6 GHz</t>
  </si>
  <si>
    <t>Turbo Speed: 3.9 GHz</t>
  </si>
  <si>
    <t>Turbo Speed: 3.5 GHz</t>
  </si>
  <si>
    <t>Turbo Speed: 3.8 GHz</t>
  </si>
  <si>
    <t>Turbo Speed: 4.1 GHz</t>
  </si>
  <si>
    <t>Turbo Speed: 4.0 GHz</t>
  </si>
  <si>
    <t>Turbo Speed: 4.3 GHz</t>
  </si>
  <si>
    <t>Turbo Speed: 4.4 GHz</t>
  </si>
  <si>
    <t>Turbo Speed: 4.6 GHz</t>
  </si>
  <si>
    <t>Turbo Speed: 4.5 GHz</t>
  </si>
  <si>
    <t>Turbo Speed: 4.8 GHz</t>
  </si>
  <si>
    <t>Cores: 4 Threads: 4</t>
  </si>
  <si>
    <t>Cores: 6 Threads: 6</t>
  </si>
  <si>
    <t>Cores: 6 Threads: 12</t>
  </si>
  <si>
    <t>Typical TDP: 65 W</t>
  </si>
  <si>
    <t>Typical TDP: 65 W3</t>
  </si>
  <si>
    <t>CPU First Seen on Charts:  Q2 2015</t>
  </si>
  <si>
    <t>CPU First Seen on Charts:  Q1 2017</t>
  </si>
  <si>
    <t>CPU First Seen on Charts:  Q4 2016</t>
  </si>
  <si>
    <t>CPU First Seen on Charts:  Q4 2017</t>
  </si>
  <si>
    <t>CPU First Seen on Charts:  Q1 2018</t>
  </si>
  <si>
    <t>CPU First Seen on Charts:  Q2 2018</t>
  </si>
  <si>
    <t>CPU First Seen on Charts:  Q1 2019</t>
  </si>
  <si>
    <t>CPU First Seen on Charts:  Q2 2019</t>
  </si>
  <si>
    <t>CPU First Seen on Charts:  Q2 2020</t>
  </si>
  <si>
    <t>CPU First Seen on Charts:  Q1 2021</t>
  </si>
  <si>
    <t>CPU First Seen on Charts:  Q2 2021</t>
  </si>
  <si>
    <t>CPUmark/$Price:  39.64     </t>
  </si>
  <si>
    <t>CPUmark/$Price:  43.43     </t>
  </si>
  <si>
    <t>CPUmark/$Price:  45.14     </t>
  </si>
  <si>
    <t>CPUmark/$Price:  29.03     </t>
  </si>
  <si>
    <t>CPUmark/$Price:  36.32     </t>
  </si>
  <si>
    <t>CPUmark/$Price:  33.29     </t>
  </si>
  <si>
    <t>CPUmark/$Price:  40.07     </t>
  </si>
  <si>
    <t>CPUmark/$Price:  50.48     </t>
  </si>
  <si>
    <t>CPUmark/$Price:  35.71     </t>
  </si>
  <si>
    <t>CPUmark/$Price:  44.25     </t>
  </si>
  <si>
    <t>CPUmark/$Price:  56.59     </t>
  </si>
  <si>
    <t>CPUmark/$Price:  40.91     </t>
  </si>
  <si>
    <t>CPUmark/$Price:  58.94     </t>
  </si>
  <si>
    <t>CPUmark/$Price:  50.83     </t>
  </si>
  <si>
    <t>CPUmark/$Price:  54.20     </t>
  </si>
  <si>
    <t>CPUmark/$Price:  67.35     </t>
  </si>
  <si>
    <t>CPUmark/$Price:  52.78     </t>
  </si>
  <si>
    <t>CPUmark/$Price:  61.41     </t>
  </si>
  <si>
    <t>Overall Rank:  1017</t>
  </si>
  <si>
    <t>Overall Rank:  953</t>
  </si>
  <si>
    <t>Overall Rank:  895</t>
  </si>
  <si>
    <t>Overall Rank:  964</t>
  </si>
  <si>
    <t>Overall Rank:  904</t>
  </si>
  <si>
    <t>Overall Rank:  819</t>
  </si>
  <si>
    <t>Overall Rank:  580</t>
  </si>
  <si>
    <t>Overall Rank:  556</t>
  </si>
  <si>
    <t>Overall Rank:  540</t>
  </si>
  <si>
    <t>Overall Rank:  560</t>
  </si>
  <si>
    <t>Overall Rank:  548</t>
  </si>
  <si>
    <t>Overall Rank:  505</t>
  </si>
  <si>
    <t>Overall Rank:  429</t>
  </si>
  <si>
    <t>Overall Rank:  403</t>
  </si>
  <si>
    <t>Overall Rank:  375</t>
  </si>
  <si>
    <t>Overall Rank:  271</t>
  </si>
  <si>
    <t>Overall Rank:  258</t>
  </si>
  <si>
    <t>Overall Rank:  252</t>
  </si>
  <si>
    <t>Intel Core i3-6100</t>
  </si>
  <si>
    <t>Intel Core i3-6300</t>
  </si>
  <si>
    <t>Intel Core i3-7100</t>
  </si>
  <si>
    <t>Intel Core i3-7300</t>
  </si>
  <si>
    <t>Intel Core i3-8100</t>
  </si>
  <si>
    <t>Intel Core i3-8300</t>
  </si>
  <si>
    <t>Intel Core i3-9100</t>
  </si>
  <si>
    <t>Intel Core i3-9300</t>
  </si>
  <si>
    <t>Intel Core i3-10100</t>
  </si>
  <si>
    <t>Intel Core i3-10300</t>
  </si>
  <si>
    <t>Intel Core i3-1115G4</t>
  </si>
  <si>
    <t>Intel Core i5-6400</t>
  </si>
  <si>
    <t>Intel Core i5-6500</t>
  </si>
  <si>
    <t>Intel Core i5-6600</t>
  </si>
  <si>
    <t>Intel Core i5-7400</t>
  </si>
  <si>
    <t>Intel Core i5-7500</t>
  </si>
  <si>
    <t>Intel Core i5-7600</t>
  </si>
  <si>
    <t>Intel Core i5-8400</t>
  </si>
  <si>
    <t>Intel Core i5-8500</t>
  </si>
  <si>
    <t>Intel Core i5-8600</t>
  </si>
  <si>
    <t>Intel Core i5-9400</t>
  </si>
  <si>
    <t>Intel Core i5-9500</t>
  </si>
  <si>
    <t>Intel Core i5-9600</t>
  </si>
  <si>
    <t>Intel Core i5-10400</t>
  </si>
  <si>
    <t>Intel Core i5-10500</t>
  </si>
  <si>
    <t>Intel Core i5-10600</t>
  </si>
  <si>
    <t>Intel Core i5-11400</t>
  </si>
  <si>
    <t>Intel Core i5-11500</t>
  </si>
  <si>
    <t>Intel Core i5-11600</t>
  </si>
  <si>
    <t>Intel Core i7-6700</t>
  </si>
  <si>
    <t>Intel Core i7-7700</t>
  </si>
  <si>
    <t>Intel Core i7-8700</t>
  </si>
  <si>
    <t>Intel Core i7-9700</t>
  </si>
  <si>
    <t>Intel Core i7-10700</t>
  </si>
  <si>
    <t>Intel Core i7-11700</t>
  </si>
  <si>
    <t>3.7 GHz</t>
  </si>
  <si>
    <t>3.8 GHz</t>
  </si>
  <si>
    <t>3.9 GHz</t>
  </si>
  <si>
    <t>4.0 GHz</t>
  </si>
  <si>
    <t>3.6 GHz</t>
  </si>
  <si>
    <t>3.0 GHz</t>
  </si>
  <si>
    <t>2.7 GHz</t>
  </si>
  <si>
    <t>3.2 GHz</t>
  </si>
  <si>
    <t>3.3 GHz</t>
  </si>
  <si>
    <t>3.4 GHz</t>
  </si>
  <si>
    <t>3.5 GHz</t>
  </si>
  <si>
    <t>2.8 GHz</t>
  </si>
  <si>
    <t>3.1 GHz</t>
  </si>
  <si>
    <t>2.9 GHz</t>
  </si>
  <si>
    <t>2.5 GHz</t>
  </si>
  <si>
    <t>4.2 GHz</t>
  </si>
  <si>
    <t>4.3 GHz</t>
  </si>
  <si>
    <t>4.4 GHz</t>
  </si>
  <si>
    <t>4.1 GHz</t>
  </si>
  <si>
    <t xml:space="preserve">  3.5 GHz</t>
  </si>
  <si>
    <t xml:space="preserve">  3.8 GHz</t>
  </si>
  <si>
    <t xml:space="preserve">  4.1 GHz</t>
  </si>
  <si>
    <t xml:space="preserve">  4.0 GHz</t>
  </si>
  <si>
    <t xml:space="preserve">  4.3 GHz</t>
  </si>
  <si>
    <t xml:space="preserve">  4.4 GHz</t>
  </si>
  <si>
    <t xml:space="preserve">  4.6 GHz</t>
  </si>
  <si>
    <t xml:space="preserve">  4.5 GHz</t>
  </si>
  <si>
    <t xml:space="preserve">  4.8 GHz</t>
  </si>
  <si>
    <t xml:space="preserve">  4.2 GHz</t>
  </si>
  <si>
    <t xml:space="preserve">  4.7 GHz</t>
  </si>
  <si>
    <t xml:space="preserve">  3.3 GHz</t>
  </si>
  <si>
    <t xml:space="preserve">  3.6 GHz</t>
  </si>
  <si>
    <t xml:space="preserve">  3.9 GHz</t>
  </si>
  <si>
    <t xml:space="preserve"> 2021-09-23 </t>
  </si>
  <si>
    <t xml:space="preserve"> 2021-09-07 </t>
  </si>
  <si>
    <t xml:space="preserve"> 2021-09-02 </t>
  </si>
  <si>
    <t xml:space="preserve"> 2021-07-24 </t>
  </si>
  <si>
    <t xml:space="preserve"> 2021-09-14 </t>
  </si>
  <si>
    <t xml:space="preserve"> 2021-09-22 </t>
  </si>
  <si>
    <t xml:space="preserve"> 2021-09-19 </t>
  </si>
  <si>
    <t xml:space="preserve"> 2020-07-01 </t>
  </si>
  <si>
    <t xml:space="preserve"> 2021-09-21 </t>
  </si>
  <si>
    <t xml:space="preserve"> 2021-09-09 </t>
  </si>
  <si>
    <t xml:space="preserve"> 2021-08-24 </t>
  </si>
  <si>
    <t xml:space="preserve"> 2021-08-31 </t>
  </si>
  <si>
    <t xml:space="preserve"> 2021-09-18 </t>
  </si>
  <si>
    <t xml:space="preserve"> 2021-09-17 </t>
  </si>
  <si>
    <t xml:space="preserve"> 2021-09-20 </t>
  </si>
  <si>
    <t xml:space="preserve"> 2021-09-16 </t>
  </si>
  <si>
    <t xml:space="preserve"> 2021-09-08 </t>
  </si>
  <si>
    <t xml:space="preserve"> 169.88  </t>
  </si>
  <si>
    <t xml:space="preserve"> 187.38  </t>
  </si>
  <si>
    <t xml:space="preserve"> 195.85  </t>
  </si>
  <si>
    <t xml:space="preserve"> 174.98  </t>
  </si>
  <si>
    <t xml:space="preserve"> 169.98  </t>
  </si>
  <si>
    <t xml:space="preserve"> 159.50  </t>
  </si>
  <si>
    <t xml:space="preserve"> 177.98  </t>
  </si>
  <si>
    <t xml:space="preserve"> 168.89  </t>
  </si>
  <si>
    <t xml:space="preserve"> 177.64  </t>
  </si>
  <si>
    <t xml:space="preserve"> 281.00  </t>
  </si>
  <si>
    <t xml:space="preserve"> 129.99  </t>
  </si>
  <si>
    <t xml:space="preserve"> 129.89  </t>
  </si>
  <si>
    <t xml:space="preserve"> 134.99  </t>
  </si>
  <si>
    <t xml:space="preserve"> 190.00  </t>
  </si>
  <si>
    <t xml:space="preserve"> 166.96  </t>
  </si>
  <si>
    <t xml:space="preserve"> 199.99  </t>
  </si>
  <si>
    <t xml:space="preserve"> 230.00  </t>
  </si>
  <si>
    <t xml:space="preserve"> 277.32  </t>
  </si>
  <si>
    <t xml:space="preserve"> 214.75  </t>
  </si>
  <si>
    <t xml:space="preserve"> 172.00  </t>
  </si>
  <si>
    <t xml:space="preserve"> 259.71  </t>
  </si>
  <si>
    <t xml:space="preserve"> 209.99  </t>
  </si>
  <si>
    <t xml:space="preserve"> 259.98  </t>
  </si>
  <si>
    <t xml:space="preserve"> 258.24  </t>
  </si>
  <si>
    <t xml:space="preserve"> 259.95  </t>
  </si>
  <si>
    <t xml:space="preserve"> 338.97  </t>
  </si>
  <si>
    <t xml:space="preserve"> 295.99  </t>
  </si>
  <si>
    <t xml:space="preserve"> 337.00  </t>
  </si>
  <si>
    <t xml:space="preserve"> 384.95  </t>
  </si>
  <si>
    <t xml:space="preserve"> 312.00  </t>
  </si>
  <si>
    <t xml:space="preserve"> 287.00  </t>
  </si>
  <si>
    <t xml:space="preserve"> 359.99  </t>
  </si>
  <si>
    <t xml:space="preserve"> 173.81  </t>
  </si>
  <si>
    <t>Last Price Change Date</t>
  </si>
  <si>
    <t>CPU name</t>
  </si>
  <si>
    <t>Last Price Change (USD)</t>
  </si>
  <si>
    <t>Recommended Customer Price (USD)</t>
  </si>
  <si>
    <t>CPUmark/$Price</t>
  </si>
  <si>
    <t xml:space="preserve">   24.31     </t>
  </si>
  <si>
    <t xml:space="preserve">   35.05     </t>
  </si>
  <si>
    <t xml:space="preserve">   37.31     </t>
  </si>
  <si>
    <t xml:space="preserve">   41.61     </t>
  </si>
  <si>
    <t xml:space="preserve">   40.90     </t>
  </si>
  <si>
    <t xml:space="preserve">   54.24     </t>
  </si>
  <si>
    <t xml:space="preserve">   52.60     </t>
  </si>
  <si>
    <t xml:space="preserve">   23.05     </t>
  </si>
  <si>
    <t xml:space="preserve">   39.64     </t>
  </si>
  <si>
    <t xml:space="preserve">   43.43     </t>
  </si>
  <si>
    <t xml:space="preserve">   45.14     </t>
  </si>
  <si>
    <t xml:space="preserve">   29.03     </t>
  </si>
  <si>
    <t xml:space="preserve">   36.32     </t>
  </si>
  <si>
    <t xml:space="preserve">   33.29     </t>
  </si>
  <si>
    <t xml:space="preserve">   40.07     </t>
  </si>
  <si>
    <t xml:space="preserve">   50.48     </t>
  </si>
  <si>
    <t xml:space="preserve">   35.71     </t>
  </si>
  <si>
    <t xml:space="preserve">   44.25     </t>
  </si>
  <si>
    <t xml:space="preserve">   56.59     </t>
  </si>
  <si>
    <t xml:space="preserve">   40.91     </t>
  </si>
  <si>
    <t xml:space="preserve">   58.94     </t>
  </si>
  <si>
    <t xml:space="preserve">   50.83     </t>
  </si>
  <si>
    <t xml:space="preserve">   54.20     </t>
  </si>
  <si>
    <t xml:space="preserve">   67.35     </t>
  </si>
  <si>
    <t xml:space="preserve">   52.78     </t>
  </si>
  <si>
    <t xml:space="preserve">   61.41     </t>
  </si>
  <si>
    <t xml:space="preserve">   23.91     </t>
  </si>
  <si>
    <t xml:space="preserve">   22.38     </t>
  </si>
  <si>
    <t xml:space="preserve">   41.96     </t>
  </si>
  <si>
    <t xml:space="preserve">   46.94     </t>
  </si>
  <si>
    <t xml:space="preserve">   47.86     </t>
  </si>
  <si>
    <t xml:space="preserve">   58.31     </t>
  </si>
  <si>
    <t xml:space="preserve">   23.94     </t>
  </si>
  <si>
    <t xml:space="preserve">   25.97     </t>
  </si>
  <si>
    <t xml:space="preserve">   23.00     </t>
  </si>
  <si>
    <t>143,00 - 152,00</t>
  </si>
  <si>
    <t>213,00 - 224,00</t>
  </si>
  <si>
    <t>192,00 - 202,00</t>
  </si>
  <si>
    <t>323,00 - 333,00</t>
  </si>
  <si>
    <t>2,219</t>
  </si>
  <si>
    <t>2,356</t>
  </si>
  <si>
    <t>2,330</t>
  </si>
  <si>
    <t>2,378</t>
  </si>
  <si>
    <t>2,243</t>
  </si>
  <si>
    <t>2,309</t>
  </si>
  <si>
    <t>2,526</t>
  </si>
  <si>
    <t>2,666</t>
  </si>
  <si>
    <t>2,670</t>
  </si>
  <si>
    <t>2,680</t>
  </si>
  <si>
    <t>2,751</t>
  </si>
  <si>
    <t>1,967</t>
  </si>
  <si>
    <t>2,124</t>
  </si>
  <si>
    <t>2,278</t>
  </si>
  <si>
    <t>2,110</t>
  </si>
  <si>
    <t>2,284</t>
  </si>
  <si>
    <t>2,478</t>
  </si>
  <si>
    <t>2,409</t>
  </si>
  <si>
    <t>2,494</t>
  </si>
  <si>
    <t>2,585</t>
  </si>
  <si>
    <t>2,490</t>
  </si>
  <si>
    <t>2,605</t>
  </si>
  <si>
    <t>2,741</t>
  </si>
  <si>
    <t>2,595</t>
  </si>
  <si>
    <t>2,778</t>
  </si>
  <si>
    <t>2,902</t>
  </si>
  <si>
    <t>3,061</t>
  </si>
  <si>
    <t>3,142</t>
  </si>
  <si>
    <t>3,267</t>
  </si>
  <si>
    <t>2,302</t>
  </si>
  <si>
    <t>2,473</t>
  </si>
  <si>
    <t>2,677</t>
  </si>
  <si>
    <t>2,799</t>
  </si>
  <si>
    <t>2,930</t>
  </si>
  <si>
    <t>3,019</t>
  </si>
  <si>
    <t>mértékegység</t>
  </si>
  <si>
    <t>jelleg</t>
  </si>
  <si>
    <t>irány</t>
  </si>
  <si>
    <t>GHz</t>
  </si>
  <si>
    <t>MOps/Sec</t>
  </si>
  <si>
    <t>db</t>
  </si>
  <si>
    <t>…</t>
  </si>
  <si>
    <t>Y1</t>
  </si>
  <si>
    <t>Y2</t>
  </si>
  <si>
    <t>Y3</t>
  </si>
  <si>
    <t>Y4</t>
  </si>
  <si>
    <t>Y5</t>
  </si>
  <si>
    <t>X1</t>
  </si>
  <si>
    <t>X2</t>
  </si>
  <si>
    <t>minél nagyobb X1 annál nagyobb Y2</t>
  </si>
  <si>
    <t>Típus (i3_i5_i7)</t>
  </si>
  <si>
    <t>?</t>
  </si>
  <si>
    <t>Xi</t>
  </si>
  <si>
    <t>kódszám</t>
  </si>
  <si>
    <t>irány Xi vs Yj</t>
  </si>
  <si>
    <t>id</t>
  </si>
  <si>
    <t>xi</t>
  </si>
  <si>
    <t>yj</t>
  </si>
  <si>
    <t>USD</t>
  </si>
  <si>
    <t>Y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</si>
  <si>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</si>
  <si>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</si>
  <si>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</si>
  <si>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</si>
  <si>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</si>
  <si>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</si>
  <si>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</si>
  <si>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</si>
  <si>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</si>
  <si>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</si>
  <si>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</si>
  <si>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</si>
  <si>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</si>
  <si>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</si>
  <si>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</si>
  <si>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nincs</t>
  </si>
  <si>
    <t>korreláció (x vs y)</t>
  </si>
  <si>
    <t>min</t>
  </si>
  <si>
    <t>max</t>
  </si>
  <si>
    <t>Azonosító:</t>
  </si>
  <si>
    <t>Objektumok:</t>
  </si>
  <si>
    <t>Attribútumok:</t>
  </si>
  <si>
    <t>Lépcsôk:</t>
  </si>
  <si>
    <t>Eltolás:</t>
  </si>
  <si>
    <t>Leírás:</t>
  </si>
  <si>
    <t>COCO STD: 4158229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</si>
  <si>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</si>
  <si>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</si>
  <si>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</si>
  <si>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</si>
  <si>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</si>
  <si>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</si>
  <si>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</si>
  <si>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</si>
  <si>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</si>
  <si>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</si>
  <si>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</si>
  <si>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</si>
  <si>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</si>
  <si>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</si>
  <si>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</si>
  <si>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Y(A15)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</si>
  <si>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</si>
  <si>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</si>
  <si>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</si>
  <si>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</si>
  <si>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</si>
  <si>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</si>
  <si>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</si>
  <si>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</si>
  <si>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</si>
  <si>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</si>
  <si>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</si>
  <si>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</si>
  <si>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</si>
  <si>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</si>
  <si>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</si>
  <si>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</si>
  <si>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</si>
  <si>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</si>
  <si>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</si>
  <si>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</si>
  <si>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</si>
  <si>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</si>
  <si>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</si>
  <si>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</si>
  <si>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</si>
  <si>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</si>
  <si>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</si>
  <si>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</si>
  <si>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</si>
  <si>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</si>
  <si>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</si>
  <si>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</si>
  <si>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</si>
  <si>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</si>
  <si>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</si>
  <si>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Lépcsôk(1)</t>
  </si>
  <si>
    <t>S1</t>
  </si>
  <si>
    <t>(8342.4+10634.7)/(2)=9488.55</t>
  </si>
  <si>
    <t>(0+515.8)/(2)=257.9</t>
  </si>
  <si>
    <t>(0+0)/(2)=0</t>
  </si>
  <si>
    <t>(3371.3+0)/(2)=1685.65</t>
  </si>
  <si>
    <t>(3840.7+0)/(2)=1920.35</t>
  </si>
  <si>
    <t>(0+11244.4)/(2)=5622.2</t>
  </si>
  <si>
    <t>(17270.7+1481.1)/(2)=9375.9</t>
  </si>
  <si>
    <t>(498+9649.6)/(2)=5073.8</t>
  </si>
  <si>
    <t>(8237.6+5727.9)/(2)=6982.8</t>
  </si>
  <si>
    <t>(5548.1+6355.4)/(2)=5951.7</t>
  </si>
  <si>
    <t>S2</t>
  </si>
  <si>
    <t>(689.7+0)/(2)=344.85</t>
  </si>
  <si>
    <t>(13540.7+0)/(2)=6770.35</t>
  </si>
  <si>
    <t>(429.8+0)/(2)=214.9</t>
  </si>
  <si>
    <t>S3</t>
  </si>
  <si>
    <t>(1608.6+0)/(2)=804.3</t>
  </si>
  <si>
    <t>S4</t>
  </si>
  <si>
    <t>S5</t>
  </si>
  <si>
    <t>(1439.6+0)/(2)=719.8</t>
  </si>
  <si>
    <t>S6</t>
  </si>
  <si>
    <t>S7</t>
  </si>
  <si>
    <t>S8</t>
  </si>
  <si>
    <t>S9</t>
  </si>
  <si>
    <t>S10</t>
  </si>
  <si>
    <t>(5548.1+5991.7)/(2)=5769.9</t>
  </si>
  <si>
    <t>S11</t>
  </si>
  <si>
    <t>(4480+5991.7)/(2)=5235.85</t>
  </si>
  <si>
    <t>S12</t>
  </si>
  <si>
    <t>(3615.4+5991.7)/(2)=4803.55</t>
  </si>
  <si>
    <t>S13</t>
  </si>
  <si>
    <t>(13132.6+0)/(2)=6566.3</t>
  </si>
  <si>
    <t>S14</t>
  </si>
  <si>
    <t>S15</t>
  </si>
  <si>
    <t>S16</t>
  </si>
  <si>
    <t>(12144.5+0)/(2)=6072.25</t>
  </si>
  <si>
    <t>S17</t>
  </si>
  <si>
    <t>S18</t>
  </si>
  <si>
    <t>(498+4974)/(2)=2736</t>
  </si>
  <si>
    <t>S19</t>
  </si>
  <si>
    <t>S20</t>
  </si>
  <si>
    <t>(47.4+0)/(2)=23.7</t>
  </si>
  <si>
    <t>S21</t>
  </si>
  <si>
    <t>S22</t>
  </si>
  <si>
    <t>(0+2008.8)/(2)=1004.4</t>
  </si>
  <si>
    <t>S23</t>
  </si>
  <si>
    <t>S24</t>
  </si>
  <si>
    <t>S25</t>
  </si>
  <si>
    <t>(0+1599.7)/(2)=799.85</t>
  </si>
  <si>
    <t>(3615.4+5929.5)/(2)=4772.45</t>
  </si>
  <si>
    <t>S26</t>
  </si>
  <si>
    <t>S27</t>
  </si>
  <si>
    <t>S28</t>
  </si>
  <si>
    <t>S29</t>
  </si>
  <si>
    <t>S30</t>
  </si>
  <si>
    <t>(456.5+5929.5)/(2)=3193</t>
  </si>
  <si>
    <t>S31</t>
  </si>
  <si>
    <t>S32</t>
  </si>
  <si>
    <t>S33</t>
  </si>
  <si>
    <t>(0+1340.8)/(2)=670.4</t>
  </si>
  <si>
    <t>(0+5929.5)/(2)=2964.75</t>
  </si>
  <si>
    <t>S34</t>
  </si>
  <si>
    <t>S35</t>
  </si>
  <si>
    <t>Lépcsôk(2)</t>
  </si>
  <si>
    <t>COCO:STD</t>
  </si>
  <si>
    <t>Becslés</t>
  </si>
  <si>
    <t>Tény+0</t>
  </si>
  <si>
    <t>Delta</t>
  </si>
  <si>
    <t>Delta/Tény</t>
  </si>
  <si>
    <t>S1 összeg:</t>
  </si>
  <si>
    <t>S35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</si>
  <si>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</si>
  <si>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</si>
  <si>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</si>
  <si>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</si>
  <si>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</si>
  <si>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</si>
  <si>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</si>
  <si>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</rPr>
      <t>1.47 Mb</t>
    </r>
  </si>
  <si>
    <r>
      <t>A futtatás idôtartama: </t>
    </r>
    <r>
      <rPr>
        <b/>
        <sz val="9"/>
        <color rgb="FF333333"/>
        <rFont val="Verdana"/>
        <family val="2"/>
      </rPr>
      <t>0.55 mp (0.01 p)</t>
    </r>
  </si>
  <si>
    <t>ertelmezes1</t>
  </si>
  <si>
    <t>elteres</t>
  </si>
  <si>
    <t>Row Labels</t>
  </si>
  <si>
    <t>Grand Total</t>
  </si>
  <si>
    <t>Average of elteres</t>
  </si>
  <si>
    <t>COCO STD: 2409415</t>
  </si>
  <si>
    <t>(14501.7+0)/(2)=7250.85</t>
  </si>
  <si>
    <t>(0+26911.4)/(2)=13455.7</t>
  </si>
  <si>
    <t>(366.4+4180.5)/(2)=2273.45</t>
  </si>
  <si>
    <t>(934.7+0)/(2)=467.35</t>
  </si>
  <si>
    <t>(1233.8+0)/(2)=616.9</t>
  </si>
  <si>
    <t>(0+3907.7)/(2)=1953.85</t>
  </si>
  <si>
    <t>(9.1+4180.5)/(2)=2094.8</t>
  </si>
  <si>
    <t>(0+4180.5)/(2)=2090.25</t>
  </si>
  <si>
    <t>(0+1911.1)/(2)=955.55</t>
  </si>
  <si>
    <t>(11809.6+0)/(2)=5904.8</t>
  </si>
  <si>
    <r>
      <t>A futtatás idôtartama: </t>
    </r>
    <r>
      <rPr>
        <b/>
        <sz val="9"/>
        <color rgb="FF333333"/>
        <rFont val="Verdana"/>
        <family val="2"/>
      </rPr>
      <t>0.31 mp (0.01 p)</t>
    </r>
  </si>
  <si>
    <t>direkt</t>
  </si>
  <si>
    <t>inverz</t>
  </si>
  <si>
    <t>validitas</t>
  </si>
  <si>
    <t>Y0</t>
  </si>
  <si>
    <t>COCO Y0: 8486936</t>
  </si>
  <si>
    <t>(33.7+33.7)/(2)=33.75</t>
  </si>
  <si>
    <t>(33.7+93.3)/(2)=63.55</t>
  </si>
  <si>
    <t>(575.7+33.7)/(2)=304.75</t>
  </si>
  <si>
    <t>(33.7+909.2)/(2)=471.5</t>
  </si>
  <si>
    <t>(39.7+33.7)/(2)=36.75</t>
  </si>
  <si>
    <t>(41.7+53.6)/(2)=47.65</t>
  </si>
  <si>
    <t>(32.8+32.8)/(2)=32.75</t>
  </si>
  <si>
    <t>(32.8+92.3)/(2)=62.55</t>
  </si>
  <si>
    <t>(574.7+32.8)/(2)=303.75</t>
  </si>
  <si>
    <t>(32.8+908.2)/(2)=470.5</t>
  </si>
  <si>
    <t>(38.7+32.8)/(2)=35.75</t>
  </si>
  <si>
    <t>(32.8+52.6)/(2)=42.7</t>
  </si>
  <si>
    <t>(31.8+31.8)/(2)=31.75</t>
  </si>
  <si>
    <t>(31.8+91.3)/(2)=61.55</t>
  </si>
  <si>
    <t>(573.7+31.8)/(2)=302.75</t>
  </si>
  <si>
    <t>(31.8+907.2)/(2)=469.5</t>
  </si>
  <si>
    <t>(37.7+31.8)/(2)=34.75</t>
  </si>
  <si>
    <t>(31.8+51.6)/(2)=41.7</t>
  </si>
  <si>
    <t>(30.8+30.8)/(2)=30.75</t>
  </si>
  <si>
    <t>(30.8+90.3)/(2)=60.55</t>
  </si>
  <si>
    <t>(572.7+30.8)/(2)=301.75</t>
  </si>
  <si>
    <t>(30.8+906.2)/(2)=468.5</t>
  </si>
  <si>
    <t>(36.7+30.8)/(2)=33.75</t>
  </si>
  <si>
    <t>(30.8+50.6)/(2)=40.7</t>
  </si>
  <si>
    <t>(29.8+29.8)/(2)=29.8</t>
  </si>
  <si>
    <t>(29.8+89.3)/(2)=59.55</t>
  </si>
  <si>
    <t>(571.7+29.8)/(2)=300.75</t>
  </si>
  <si>
    <t>(29.8+905.2)/(2)=467.5</t>
  </si>
  <si>
    <t>(29.8+49.6)/(2)=39.7</t>
  </si>
  <si>
    <t>(28.8+28.8)/(2)=28.8</t>
  </si>
  <si>
    <t>(28.8+88.3)/(2)=58.55</t>
  </si>
  <si>
    <t>(570.7+28.8)/(2)=299.75</t>
  </si>
  <si>
    <t>(28.8+904.3)/(2)=466.5</t>
  </si>
  <si>
    <t>(28.8+48.6)/(2)=38.7</t>
  </si>
  <si>
    <t>(27.8+27.8)/(2)=27.8</t>
  </si>
  <si>
    <t>(27.8+87.3)/(2)=57.55</t>
  </si>
  <si>
    <t>(569.8+27.8)/(2)=298.75</t>
  </si>
  <si>
    <t>(27.8+903.3)/(2)=465.55</t>
  </si>
  <si>
    <t>(27.8+47.6)/(2)=37.7</t>
  </si>
  <si>
    <t>(26.8+26.8)/(2)=26.8</t>
  </si>
  <si>
    <t>(26.8+86.4)/(2)=56.6</t>
  </si>
  <si>
    <t>(568.8+26.8)/(2)=297.8</t>
  </si>
  <si>
    <t>(26.8+902.3)/(2)=464.55</t>
  </si>
  <si>
    <t>(26.8+46.7)/(2)=36.75</t>
  </si>
  <si>
    <t>(25.8+25.8)/(2)=25.8</t>
  </si>
  <si>
    <t>(25.8+85.4)/(2)=55.6</t>
  </si>
  <si>
    <t>(567.8+25.8)/(2)=296.8</t>
  </si>
  <si>
    <t>(25.8+901.3)/(2)=463.55</t>
  </si>
  <si>
    <t>(25.8+45.7)/(2)=35.75</t>
  </si>
  <si>
    <t>(24.8+24.8)/(2)=24.8</t>
  </si>
  <si>
    <t>(24.8+84.4)/(2)=54.6</t>
  </si>
  <si>
    <t>(566.8+24.8)/(2)=295.8</t>
  </si>
  <si>
    <t>(24.8+900.3)/(2)=462.55</t>
  </si>
  <si>
    <t>(24.8+44.7)/(2)=34.75</t>
  </si>
  <si>
    <t>(23.8+23.8)/(2)=23.8</t>
  </si>
  <si>
    <t>(23.8+83.4)/(2)=53.6</t>
  </si>
  <si>
    <t>(565.8+23.8)/(2)=294.8</t>
  </si>
  <si>
    <t>(23.8+899.3)/(2)=461.55</t>
  </si>
  <si>
    <t>(23.8+43.7)/(2)=33.75</t>
  </si>
  <si>
    <t>(22.8+22.8)/(2)=22.85</t>
  </si>
  <si>
    <t>(22.8+82.4)/(2)=52.6</t>
  </si>
  <si>
    <t>(564.8+22.8)/(2)=293.8</t>
  </si>
  <si>
    <t>(22.8+898.3)/(2)=460.55</t>
  </si>
  <si>
    <t>(22.8+42.7)/(2)=32.75</t>
  </si>
  <si>
    <t>(21.8+21.8)/(2)=21.85</t>
  </si>
  <si>
    <t>(21.8+81.4)/(2)=51.6</t>
  </si>
  <si>
    <t>(563.8+21.8)/(2)=292.8</t>
  </si>
  <si>
    <t>(21.8+897.3)/(2)=459.55</t>
  </si>
  <si>
    <t>(21.8+41.7)/(2)=31.75</t>
  </si>
  <si>
    <t>(20.8+20.8)/(2)=20.85</t>
  </si>
  <si>
    <t>(20.8+80.4)/(2)=50.6</t>
  </si>
  <si>
    <t>(562.8+20.8)/(2)=291.8</t>
  </si>
  <si>
    <t>(20.8+896.3)/(2)=458.6</t>
  </si>
  <si>
    <t>(20.8+40.7)/(2)=30.75</t>
  </si>
  <si>
    <t>(19.9+19.9)/(2)=19.85</t>
  </si>
  <si>
    <t>(19.9+79.4)/(2)=49.65</t>
  </si>
  <si>
    <t>(561.8+19.9)/(2)=290.85</t>
  </si>
  <si>
    <t>(19.9+895.3)/(2)=457.6</t>
  </si>
  <si>
    <t>(19.9+39.7)/(2)=29.8</t>
  </si>
  <si>
    <t>(18.9+18.9)/(2)=18.85</t>
  </si>
  <si>
    <t>(18.9+78.4)/(2)=48.65</t>
  </si>
  <si>
    <t>(560.8+18.9)/(2)=289.85</t>
  </si>
  <si>
    <t>(18.9+894.3)/(2)=456.6</t>
  </si>
  <si>
    <t>(18.9+38.7)/(2)=28.8</t>
  </si>
  <si>
    <t>(17.9+17.9)/(2)=17.85</t>
  </si>
  <si>
    <t>(17.9+77.4)/(2)=47.65</t>
  </si>
  <si>
    <t>(559.8+17.9)/(2)=288.85</t>
  </si>
  <si>
    <t>(17.9+893.3)/(2)=455.6</t>
  </si>
  <si>
    <t>(17.9+37.7)/(2)=27.8</t>
  </si>
  <si>
    <t>(16.9+16.9)/(2)=16.85</t>
  </si>
  <si>
    <t>(16.9+76.4)/(2)=46.65</t>
  </si>
  <si>
    <t>(558.8+16.9)/(2)=287.85</t>
  </si>
  <si>
    <t>(16.9+892.3)/(2)=454.6</t>
  </si>
  <si>
    <t>(16.9+36.7)/(2)=26.8</t>
  </si>
  <si>
    <t>(15.9+15.9)/(2)=15.9</t>
  </si>
  <si>
    <t>(15.9+75.4)/(2)=45.65</t>
  </si>
  <si>
    <t>(557.8+15.9)/(2)=286.85</t>
  </si>
  <si>
    <t>(15.9+891.4)/(2)=453.6</t>
  </si>
  <si>
    <t>(15.9+35.7)/(2)=25.8</t>
  </si>
  <si>
    <t>(14.9+14.9)/(2)=14.9</t>
  </si>
  <si>
    <t>(14.9+74.4)/(2)=44.65</t>
  </si>
  <si>
    <t>(556.8+14.9)/(2)=285.85</t>
  </si>
  <si>
    <t>(14.9+890.4)/(2)=452.6</t>
  </si>
  <si>
    <t>(14.9+34.7)/(2)=24.8</t>
  </si>
  <si>
    <t>(13.9+13.9)/(2)=13.9</t>
  </si>
  <si>
    <t>(13.9+73.5)/(2)=43.65</t>
  </si>
  <si>
    <t>(555.9+13.9)/(2)=284.9</t>
  </si>
  <si>
    <t>(13.9+889.4)/(2)=451.65</t>
  </si>
  <si>
    <t>(13.9+33.7)/(2)=23.8</t>
  </si>
  <si>
    <t>(12.9+12.9)/(2)=12.9</t>
  </si>
  <si>
    <t>(12.9+72.5)/(2)=42.7</t>
  </si>
  <si>
    <t>(554.9+12.9)/(2)=283.9</t>
  </si>
  <si>
    <t>(12.9+888.4)/(2)=450.65</t>
  </si>
  <si>
    <t>(12.9+32.8)/(2)=22.85</t>
  </si>
  <si>
    <t>(11.9+11.9)/(2)=11.9</t>
  </si>
  <si>
    <t>(11.9+71.5)/(2)=41.7</t>
  </si>
  <si>
    <t>(553.9+11.9)/(2)=282.9</t>
  </si>
  <si>
    <t>(11.9+887.4)/(2)=449.65</t>
  </si>
  <si>
    <t>(11.9+31.8)/(2)=21.85</t>
  </si>
  <si>
    <t>(10.9+10.9)/(2)=10.9</t>
  </si>
  <si>
    <t>(10.9+70.5)/(2)=40.7</t>
  </si>
  <si>
    <t>(552.9+10.9)/(2)=281.9</t>
  </si>
  <si>
    <t>(10.9+886.4)/(2)=448.65</t>
  </si>
  <si>
    <t>(10.9+30.8)/(2)=20.85</t>
  </si>
  <si>
    <t>(9.9+9.9)/(2)=9.95</t>
  </si>
  <si>
    <t>(9.9+69.5)/(2)=39.7</t>
  </si>
  <si>
    <t>(551.9+9.9)/(2)=280.9</t>
  </si>
  <si>
    <t>(9.9+885.4)/(2)=447.65</t>
  </si>
  <si>
    <t>(9.9+29.8)/(2)=19.85</t>
  </si>
  <si>
    <t>(8.9+8.9)/(2)=8.95</t>
  </si>
  <si>
    <t>(8.9+68.5)/(2)=38.7</t>
  </si>
  <si>
    <t>(550.9+8.9)/(2)=279.9</t>
  </si>
  <si>
    <t>(8.9+884.4)/(2)=446.65</t>
  </si>
  <si>
    <t>(8.9+28.8)/(2)=18.85</t>
  </si>
  <si>
    <t>(7.9+7.9)/(2)=7.95</t>
  </si>
  <si>
    <t>(7.9+67.5)/(2)=37.7</t>
  </si>
  <si>
    <t>(549.9+7.9)/(2)=278.9</t>
  </si>
  <si>
    <t>(7.9+883.4)/(2)=445.7</t>
  </si>
  <si>
    <t>(7.9+27.8)/(2)=17.85</t>
  </si>
  <si>
    <t>(6.9+6.9)/(2)=6.95</t>
  </si>
  <si>
    <t>(6.9+66.5)/(2)=36.75</t>
  </si>
  <si>
    <t>(548.9+6.9)/(2)=277.95</t>
  </si>
  <si>
    <t>(6.9+882.4)/(2)=444.7</t>
  </si>
  <si>
    <t>(6.9+26.8)/(2)=16.85</t>
  </si>
  <si>
    <t>(6+6)/(2)=5.95</t>
  </si>
  <si>
    <t>(6+65.5)/(2)=35.75</t>
  </si>
  <si>
    <t>(547.9+6)/(2)=276.95</t>
  </si>
  <si>
    <t>(6+881.4)/(2)=443.7</t>
  </si>
  <si>
    <t>(6+25.8)/(2)=15.9</t>
  </si>
  <si>
    <t>(5+5)/(2)=4.95</t>
  </si>
  <si>
    <t>(5+64.5)/(2)=34.75</t>
  </si>
  <si>
    <t>(546.9+5)/(2)=275.95</t>
  </si>
  <si>
    <t>(5+880.4)/(2)=442.7</t>
  </si>
  <si>
    <t>(5+24.8)/(2)=14.9</t>
  </si>
  <si>
    <t>(4+4)/(2)=3.95</t>
  </si>
  <si>
    <t>(545.9+4)/(2)=274.95</t>
  </si>
  <si>
    <t>(4+879.4)/(2)=441.7</t>
  </si>
  <si>
    <t>(4+23.8)/(2)=13.9</t>
  </si>
  <si>
    <t>(3+3)/(2)=3</t>
  </si>
  <si>
    <t>(544.9+3)/(2)=273.95</t>
  </si>
  <si>
    <t>(3+878.4)/(2)=440.7</t>
  </si>
  <si>
    <t>(3+22.8)/(2)=12.9</t>
  </si>
  <si>
    <t>(2+2)/(2)=2</t>
  </si>
  <si>
    <t>(543.9+2)/(2)=272.95</t>
  </si>
  <si>
    <t>(2+877.5)/(2)=439.7</t>
  </si>
  <si>
    <t>(2+21.8)/(2)=11.9</t>
  </si>
  <si>
    <t>(1+1)/(2)=1</t>
  </si>
  <si>
    <t>(543+1)/(2)=271.95</t>
  </si>
  <si>
    <t>(1+876.5)/(2)=438.75</t>
  </si>
  <si>
    <t>(1+20.8)/(2)=10.9</t>
  </si>
  <si>
    <t>(542+0)/(2)=271</t>
  </si>
  <si>
    <t>(0+875.5)/(2)=437.75</t>
  </si>
  <si>
    <t>COCO:Y0</t>
  </si>
  <si>
    <r>
      <t>A futtatás idôtartama: </t>
    </r>
    <r>
      <rPr>
        <b/>
        <sz val="9"/>
        <color rgb="FF333333"/>
        <rFont val="Verdana"/>
        <family val="2"/>
      </rPr>
      <t>0.27 mp (0 p)</t>
    </r>
  </si>
  <si>
    <t>COCO Y0: 6862166</t>
  </si>
  <si>
    <t>(34.3+34.3)/(2)=34.25</t>
  </si>
  <si>
    <t>(94.7+34.3)/(2)=64.5</t>
  </si>
  <si>
    <t>(34.3+1005.6)/(2)=519.9</t>
  </si>
  <si>
    <t>(34.3+40.3)/(2)=37.3</t>
  </si>
  <si>
    <t>(600.5+34.3)/(2)=317.4</t>
  </si>
  <si>
    <t>(54.4+42.3)/(2)=48.35</t>
  </si>
  <si>
    <t>(33.2+33.2)/(2)=33.25</t>
  </si>
  <si>
    <t>(93.7+33.2)/(2)=63.5</t>
  </si>
  <si>
    <t>(33.2+1004.5)/(2)=518.9</t>
  </si>
  <si>
    <t>(33.2+39.3)/(2)=36.25</t>
  </si>
  <si>
    <t>(599.5+33.2)/(2)=316.4</t>
  </si>
  <si>
    <t>(33.2+41.3)/(2)=37.3</t>
  </si>
  <si>
    <t>(32.2+32.2)/(2)=32.25</t>
  </si>
  <si>
    <t>(92.7+32.2)/(2)=62.45</t>
  </si>
  <si>
    <t>(32.2+1003.5)/(2)=517.9</t>
  </si>
  <si>
    <t>(32.2+38.3)/(2)=35.25</t>
  </si>
  <si>
    <t>(598.5+32.2)/(2)=315.35</t>
  </si>
  <si>
    <t>(32.2+40.3)/(2)=36.25</t>
  </si>
  <si>
    <t>(31.2+31.2)/(2)=31.25</t>
  </si>
  <si>
    <t>(91.7+31.2)/(2)=61.45</t>
  </si>
  <si>
    <t>(31.2+1002.5)/(2)=516.9</t>
  </si>
  <si>
    <t>(31.2+37.3)/(2)=34.25</t>
  </si>
  <si>
    <t>(597.5+31.2)/(2)=314.35</t>
  </si>
  <si>
    <t>(31.2+39.3)/(2)=35.25</t>
  </si>
  <si>
    <t>(30.2+30.2)/(2)=30.25</t>
  </si>
  <si>
    <t>(90.7+30.2)/(2)=60.45</t>
  </si>
  <si>
    <t>(30.2+1001.5)/(2)=515.9</t>
  </si>
  <si>
    <t>(30.2+36.3)/(2)=33.25</t>
  </si>
  <si>
    <t>(596.5+30.2)/(2)=313.35</t>
  </si>
  <si>
    <t>(30.2+38.3)/(2)=34.25</t>
  </si>
  <si>
    <t>(29.2+29.2)/(2)=29.2</t>
  </si>
  <si>
    <t>(29.2+1000.5)/(2)=514.85</t>
  </si>
  <si>
    <t>(29.2+35.3)/(2)=32.25</t>
  </si>
  <si>
    <t>(595.5+29.2)/(2)=312.35</t>
  </si>
  <si>
    <t>(29.2+37.3)/(2)=33.25</t>
  </si>
  <si>
    <t>(28.2+28.2)/(2)=28.2</t>
  </si>
  <si>
    <t>(28.2+999.5)/(2)=513.85</t>
  </si>
  <si>
    <t>(28.2+34.3)/(2)=31.25</t>
  </si>
  <si>
    <t>(594.5+28.2)/(2)=311.35</t>
  </si>
  <si>
    <t>(28.2+36.3)/(2)=32.25</t>
  </si>
  <si>
    <t>(27.2+27.2)/(2)=27.2</t>
  </si>
  <si>
    <t>(27.2+998.5)/(2)=512.85</t>
  </si>
  <si>
    <t>(27.2+33.2)/(2)=30.25</t>
  </si>
  <si>
    <t>(593.5+27.2)/(2)=310.35</t>
  </si>
  <si>
    <t>(27.2+35.3)/(2)=31.25</t>
  </si>
  <si>
    <t>(26.2+26.2)/(2)=26.2</t>
  </si>
  <si>
    <t>(26.2+997.5)/(2)=511.85</t>
  </si>
  <si>
    <t>(26.2+32.2)/(2)=29.2</t>
  </si>
  <si>
    <t>(592.5+26.2)/(2)=309.3</t>
  </si>
  <si>
    <t>(26.2+34.3)/(2)=30.25</t>
  </si>
  <si>
    <t>(25.2+25.2)/(2)=25.2</t>
  </si>
  <si>
    <t>(25.2+996.5)/(2)=510.85</t>
  </si>
  <si>
    <t>(25.2+31.2)/(2)=28.2</t>
  </si>
  <si>
    <t>(591.4+25.2)/(2)=308.3</t>
  </si>
  <si>
    <t>(25.2+33.2)/(2)=29.2</t>
  </si>
  <si>
    <t>(24.2+24.2)/(2)=24.2</t>
  </si>
  <si>
    <t>(24.2+995.5)/(2)=509.85</t>
  </si>
  <si>
    <t>(24.2+30.2)/(2)=27.2</t>
  </si>
  <si>
    <t>(590.4+24.2)/(2)=307.3</t>
  </si>
  <si>
    <t>(24.2+32.2)/(2)=28.2</t>
  </si>
  <si>
    <t>(23.2+23.2)/(2)=23.15</t>
  </si>
  <si>
    <t>(23.2+994.5)/(2)=508.8</t>
  </si>
  <si>
    <t>(23.2+29.2)/(2)=26.2</t>
  </si>
  <si>
    <t>(589.4+23.2)/(2)=306.3</t>
  </si>
  <si>
    <t>(23.2+31.2)/(2)=27.2</t>
  </si>
  <si>
    <t>(22.2+22.2)/(2)=22.15</t>
  </si>
  <si>
    <t>(22.2+993.5)/(2)=507.8</t>
  </si>
  <si>
    <t>(22.2+28.2)/(2)=25.2</t>
  </si>
  <si>
    <t>(588.4+22.2)/(2)=305.3</t>
  </si>
  <si>
    <t>(22.2+30.2)/(2)=26.2</t>
  </si>
  <si>
    <t>(21.2+21.2)/(2)=21.15</t>
  </si>
  <si>
    <t>(21.2+992.5)/(2)=506.8</t>
  </si>
  <si>
    <t>(21.2+27.2)/(2)=24.2</t>
  </si>
  <si>
    <t>(587.4+21.2)/(2)=304.3</t>
  </si>
  <si>
    <t>(21.2+29.2)/(2)=25.2</t>
  </si>
  <si>
    <t>(20.2+20.2)/(2)=20.15</t>
  </si>
  <si>
    <t>(20.2+991.5)/(2)=505.8</t>
  </si>
  <si>
    <t>(20.2+26.2)/(2)=23.15</t>
  </si>
  <si>
    <t>(586.4+20.2)/(2)=303.3</t>
  </si>
  <si>
    <t>(20.2+28.2)/(2)=24.2</t>
  </si>
  <si>
    <t>(19.1+19.1)/(2)=19.15</t>
  </si>
  <si>
    <t>(19.1+990.4)/(2)=504.8</t>
  </si>
  <si>
    <t>(19.1+25.2)/(2)=22.15</t>
  </si>
  <si>
    <t>(585.4+19.1)/(2)=302.25</t>
  </si>
  <si>
    <t>(19.1+27.2)/(2)=23.15</t>
  </si>
  <si>
    <t>(18.1+18.1)/(2)=18.15</t>
  </si>
  <si>
    <t>(18.1+989.4)/(2)=503.8</t>
  </si>
  <si>
    <t>(18.1+24.2)/(2)=21.15</t>
  </si>
  <si>
    <t>(584.4+18.1)/(2)=301.25</t>
  </si>
  <si>
    <t>(18.1+26.2)/(2)=22.15</t>
  </si>
  <si>
    <t>(17.1+17.1)/(2)=17.15</t>
  </si>
  <si>
    <t>(17.1+988.4)/(2)=502.8</t>
  </si>
  <si>
    <t>(17.1+23.2)/(2)=20.15</t>
  </si>
  <si>
    <t>(583.4+17.1)/(2)=300.25</t>
  </si>
  <si>
    <t>(17.1+25.2)/(2)=21.15</t>
  </si>
  <si>
    <t>(16.1+16.1)/(2)=16.1</t>
  </si>
  <si>
    <t>(16.1+987.4)/(2)=501.75</t>
  </si>
  <si>
    <t>(16.1+22.2)/(2)=19.15</t>
  </si>
  <si>
    <t>(582.4+16.1)/(2)=299.25</t>
  </si>
  <si>
    <t>(16.1+24.2)/(2)=20.15</t>
  </si>
  <si>
    <t>(15.1+15.1)/(2)=15.1</t>
  </si>
  <si>
    <t>(15.1+986.4)/(2)=500.75</t>
  </si>
  <si>
    <t>(15.1+21.2)/(2)=18.15</t>
  </si>
  <si>
    <t>(581.4+15.1)/(2)=298.25</t>
  </si>
  <si>
    <t>(15.1+23.2)/(2)=19.15</t>
  </si>
  <si>
    <t>(14.1+14.1)/(2)=14.1</t>
  </si>
  <si>
    <t>(14.1+985.4)/(2)=499.75</t>
  </si>
  <si>
    <t>(14.1+20.2)/(2)=17.15</t>
  </si>
  <si>
    <t>(580.4+14.1)/(2)=297.25</t>
  </si>
  <si>
    <t>(14.1+22.2)/(2)=18.15</t>
  </si>
  <si>
    <t>(13.1+13.1)/(2)=13.1</t>
  </si>
  <si>
    <t>(13.1+984.4)/(2)=498.75</t>
  </si>
  <si>
    <t>(13.1+19.1)/(2)=16.1</t>
  </si>
  <si>
    <t>(579.4+13.1)/(2)=296.25</t>
  </si>
  <si>
    <t>(13.1+21.2)/(2)=17.15</t>
  </si>
  <si>
    <t>(12.1+12.1)/(2)=12.1</t>
  </si>
  <si>
    <t>(12.1+983.4)/(2)=497.75</t>
  </si>
  <si>
    <t>(12.1+18.1)/(2)=15.1</t>
  </si>
  <si>
    <t>(578.3+12.1)/(2)=295.2</t>
  </si>
  <si>
    <t>(12.1+20.2)/(2)=16.1</t>
  </si>
  <si>
    <t>(11.1+11.1)/(2)=11.1</t>
  </si>
  <si>
    <t>(11.1+982.4)/(2)=496.75</t>
  </si>
  <si>
    <t>(11.1+17.1)/(2)=14.1</t>
  </si>
  <si>
    <t>(577.3+11.1)/(2)=294.2</t>
  </si>
  <si>
    <t>(11.1+19.1)/(2)=15.1</t>
  </si>
  <si>
    <t>(10.1+10.1)/(2)=10.1</t>
  </si>
  <si>
    <t>(10.1+981.4)/(2)=495.75</t>
  </si>
  <si>
    <t>(10.1+16.1)/(2)=13.1</t>
  </si>
  <si>
    <t>(576.3+10.1)/(2)=293.2</t>
  </si>
  <si>
    <t>(10.1+18.1)/(2)=14.1</t>
  </si>
  <si>
    <t>(9.1+9.1)/(2)=9.05</t>
  </si>
  <si>
    <t>(9.1+980.4)/(2)=494.7</t>
  </si>
  <si>
    <t>(9.1+15.1)/(2)=12.1</t>
  </si>
  <si>
    <t>(575.3+9.1)/(2)=292.2</t>
  </si>
  <si>
    <t>(9.1+17.1)/(2)=13.1</t>
  </si>
  <si>
    <t>(8.1+8.1)/(2)=8.05</t>
  </si>
  <si>
    <t>(8.1+979.4)/(2)=493.7</t>
  </si>
  <si>
    <t>(8.1+14.1)/(2)=11.1</t>
  </si>
  <si>
    <t>(574.3+8.1)/(2)=291.2</t>
  </si>
  <si>
    <t>(8.1+16.1)/(2)=12.1</t>
  </si>
  <si>
    <t>(7.1+7.1)/(2)=7.05</t>
  </si>
  <si>
    <t>(7.1+978.4)/(2)=492.7</t>
  </si>
  <si>
    <t>(7.1+13.1)/(2)=10.1</t>
  </si>
  <si>
    <t>(573.3+7.1)/(2)=290.2</t>
  </si>
  <si>
    <t>(7.1+15.1)/(2)=11.1</t>
  </si>
  <si>
    <t>(6+6)/(2)=6.05</t>
  </si>
  <si>
    <t>(6+977.3)/(2)=491.7</t>
  </si>
  <si>
    <t>(6+12.1)/(2)=9.05</t>
  </si>
  <si>
    <t>(572.3+6)/(2)=289.15</t>
  </si>
  <si>
    <t>(6+14.1)/(2)=10.1</t>
  </si>
  <si>
    <t>(5+5)/(2)=5.05</t>
  </si>
  <si>
    <t>(5+976.3)/(2)=490.7</t>
  </si>
  <si>
    <t>(5+11.1)/(2)=8.05</t>
  </si>
  <si>
    <t>(571.3+5)/(2)=288.15</t>
  </si>
  <si>
    <t>(5+13.1)/(2)=9.05</t>
  </si>
  <si>
    <t>(4+4)/(2)=4.05</t>
  </si>
  <si>
    <t>(4+975.3)/(2)=489.7</t>
  </si>
  <si>
    <t>(4+10.1)/(2)=7.05</t>
  </si>
  <si>
    <t>(570.3+4)/(2)=287.15</t>
  </si>
  <si>
    <t>(4+12.1)/(2)=8.05</t>
  </si>
  <si>
    <t>(3+974.3)/(2)=488.65</t>
  </si>
  <si>
    <t>(569.3+3)/(2)=286.15</t>
  </si>
  <si>
    <t>(3+11.1)/(2)=7.05</t>
  </si>
  <si>
    <t>(2+973.3)/(2)=487.65</t>
  </si>
  <si>
    <t>(568.3+2)/(2)=285.15</t>
  </si>
  <si>
    <t>(2+10.1)/(2)=6.05</t>
  </si>
  <si>
    <t>(1+972.3)/(2)=486.65</t>
  </si>
  <si>
    <t>(567.3+1)/(2)=284.15</t>
  </si>
  <si>
    <t>(1+9.1)/(2)=5.05</t>
  </si>
  <si>
    <t>(0+971.3)/(2)=485.65</t>
  </si>
  <si>
    <t>(566.3+0)/(2)=283.15</t>
  </si>
  <si>
    <r>
      <t>A futtatás idôtartama: </t>
    </r>
    <r>
      <rPr>
        <b/>
        <sz val="9"/>
        <color rgb="FF333333"/>
        <rFont val="Verdana"/>
        <family val="2"/>
      </rPr>
      <t>0.35 mp (0.01 p)</t>
    </r>
  </si>
  <si>
    <t>irodalmi benchmark</t>
  </si>
  <si>
    <t>COCO STD: 5927549</t>
  </si>
  <si>
    <t>(0+0)/(1)=0</t>
  </si>
  <si>
    <t>(0+5891)/(1)=5891</t>
  </si>
  <si>
    <t>(0+10887)/(1)=10887</t>
  </si>
  <si>
    <t>(0+669)/(1)=669</t>
  </si>
  <si>
    <t>(0+3394)/(1)=3394</t>
  </si>
  <si>
    <t>(0+216)/(1)=216</t>
  </si>
  <si>
    <t>(0+236)/(1)=236</t>
  </si>
  <si>
    <t>(0+345)/(1)=345</t>
  </si>
  <si>
    <t>(0+22)/(1)=22</t>
  </si>
  <si>
    <t>(0+4545)/(1)=4545</t>
  </si>
  <si>
    <t>(0+384)/(1)=384</t>
  </si>
  <si>
    <t>(0+2408)/(1)=2408</t>
  </si>
  <si>
    <t>(0+979)/(1)=979</t>
  </si>
  <si>
    <t>(0+1627)/(1)=1627</t>
  </si>
  <si>
    <t>(0+9791)/(1)=9791</t>
  </si>
  <si>
    <t>(0+1503)/(1)=1503</t>
  </si>
  <si>
    <t>(0+789)/(1)=789</t>
  </si>
  <si>
    <t>(0+17)/(1)=17</t>
  </si>
  <si>
    <t>(0+9085)/(1)=9085</t>
  </si>
  <si>
    <t>(0+8958)/(1)=8958</t>
  </si>
  <si>
    <t>(0+51)/(1)=51</t>
  </si>
  <si>
    <t>(0+8910)/(1)=8910</t>
  </si>
  <si>
    <t>(0+8542)/(1)=8542</t>
  </si>
  <si>
    <t>(0+7985)/(1)=7985</t>
  </si>
  <si>
    <t>(0+6292)/(1)=6292</t>
  </si>
  <si>
    <t>(0+6290)/(1)=6290</t>
  </si>
  <si>
    <t>(0+6132)/(1)=6132</t>
  </si>
  <si>
    <t>(0+6093)/(1)=6093</t>
  </si>
  <si>
    <t>(0+6064)/(1)=6064</t>
  </si>
  <si>
    <t>(0+5641)/(1)=5641</t>
  </si>
  <si>
    <t>(0+5515)/(1)=5515</t>
  </si>
  <si>
    <t>(0+5153)/(1)=5153</t>
  </si>
  <si>
    <t>(0+4761)/(1)=4761</t>
  </si>
  <si>
    <t>(0+4411)/(1)=4411</t>
  </si>
  <si>
    <t>(0+4310)/(1)=4310</t>
  </si>
  <si>
    <t>(0+4161)/(1)=4161</t>
  </si>
  <si>
    <r>
      <t>A futtatás idôtartama: </t>
    </r>
    <r>
      <rPr>
        <b/>
        <sz val="9"/>
        <color rgb="FF333333"/>
        <rFont val="Verdana"/>
        <family val="2"/>
      </rPr>
      <t>0.11 mp (0 p)</t>
    </r>
  </si>
  <si>
    <t>tetten ért mintázat</t>
  </si>
  <si>
    <t>COCO STD: 6716039</t>
  </si>
  <si>
    <t>(3419.1+0)/(2)=1709.55</t>
  </si>
  <si>
    <t>(815.1+2312.3)/(2)=1563.7</t>
  </si>
  <si>
    <t>(122.4+14935.3)/(2)=7528.85</t>
  </si>
  <si>
    <t>(0+14935.3)/(2)=7467.65</t>
  </si>
  <si>
    <t>(0+2312.3)/(2)=1156.15</t>
  </si>
  <si>
    <t>(0+14701.1)/(2)=7350.55</t>
  </si>
  <si>
    <t>y</t>
  </si>
  <si>
    <t>o oszlop</t>
  </si>
  <si>
    <t>elt</t>
  </si>
  <si>
    <t>COCO STD: 7985674</t>
  </si>
  <si>
    <t>Y(A14)</t>
  </si>
  <si>
    <t>(263+0)/(2)=131.5</t>
  </si>
  <si>
    <t>(1096.9+0)/(2)=548.45</t>
  </si>
  <si>
    <t>(3527.8+0)/(2)=1763.9</t>
  </si>
  <si>
    <t>(1919.9+0)/(2)=959.95</t>
  </si>
  <si>
    <t>(6702.6+9027.4)/(2)=7865</t>
  </si>
  <si>
    <t>(0+6148.6)/(2)=3074.3</t>
  </si>
  <si>
    <t>(5566.6+153)/(2)=2859.8</t>
  </si>
  <si>
    <t>(1691.9+0)/(2)=845.95</t>
  </si>
  <si>
    <t>(0+3463.8)/(2)=1731.9</t>
  </si>
  <si>
    <t>(0+1409.9)/(2)=704.95</t>
  </si>
  <si>
    <t>(384+766)/(2)=574.95</t>
  </si>
  <si>
    <t>(3988.7+2838.8)/(2)=3413.8</t>
  </si>
  <si>
    <t>(1080.9+0)/(2)=540.45</t>
  </si>
  <si>
    <t>(2329.9+4155.7)/(2)=3242.8</t>
  </si>
  <si>
    <t>(327+4155.7)/(2)=2241.35</t>
  </si>
  <si>
    <t>(1731.9+0)/(2)=865.95</t>
  </si>
  <si>
    <t>(0+298)/(2)=149</t>
  </si>
  <si>
    <t>(450+1132.9)/(2)=791.45</t>
  </si>
  <si>
    <t>(485+0)/(2)=242.5</t>
  </si>
  <si>
    <t>(683+0)/(2)=341.5</t>
  </si>
  <si>
    <t>(0+3395.8)/(2)=1697.9</t>
  </si>
  <si>
    <t>(0+2418.8)/(2)=1209.4</t>
  </si>
  <si>
    <t>(0+766)/(2)=383</t>
  </si>
  <si>
    <t>(0+449)/(2)=224.5</t>
  </si>
  <si>
    <t>(0+2767.8)/(2)=1383.9</t>
  </si>
  <si>
    <t>(5309.7+153)/(2)=2731.35</t>
  </si>
  <si>
    <t>(1304.9+0)/(2)=652.45</t>
  </si>
  <si>
    <t>(0+2555.8)/(2)=1277.9</t>
  </si>
  <si>
    <t>(853.9+0)/(2)=426.95</t>
  </si>
  <si>
    <t>(450+967.9)/(2)=708.95</t>
  </si>
  <si>
    <t>(0+191)/(2)=95.5</t>
  </si>
  <si>
    <t>(5140.7+153)/(2)=2646.85</t>
  </si>
  <si>
    <t>(450+506)/(2)=477.95</t>
  </si>
  <si>
    <t>(5140.7+41)/(2)=2590.85</t>
  </si>
  <si>
    <t>(0+187)/(2)=93.5</t>
  </si>
  <si>
    <t>(0+6114.6)/(2)=3057.3</t>
  </si>
  <si>
    <t>(131+0)/(2)=65.5</t>
  </si>
  <si>
    <t>(0+2034.9)/(2)=1017.45</t>
  </si>
  <si>
    <t>(5140.7+0)/(2)=2570.35</t>
  </si>
  <si>
    <t>(0+20)/(2)=10</t>
  </si>
  <si>
    <t>(452+0)/(2)=226</t>
  </si>
  <si>
    <t>(0+5943.6)/(2)=2971.8</t>
  </si>
  <si>
    <t>(342+0)/(2)=171</t>
  </si>
  <si>
    <t>(95+0)/(2)=47.5</t>
  </si>
  <si>
    <t>(56+0)/(2)=28</t>
  </si>
  <si>
    <t>(0+1478.9)/(2)=739.45</t>
  </si>
  <si>
    <t>(396+506)/(2)=450.95</t>
  </si>
  <si>
    <t>(4957.7+0)/(2)=2478.85</t>
  </si>
  <si>
    <t>(396+238)/(2)=317</t>
  </si>
  <si>
    <t>(4831.7+0)/(2)=2415.85</t>
  </si>
  <si>
    <t>(0+5856.6)/(2)=2928.3</t>
  </si>
  <si>
    <t>(27+0)/(2)=13.5</t>
  </si>
  <si>
    <t>(0+5640.6)/(2)=2820.3</t>
  </si>
  <si>
    <t>(396+236)/(2)=316</t>
  </si>
  <si>
    <t>(26+0)/(2)=13</t>
  </si>
  <si>
    <t>(0+5514.6)/(2)=2757.3</t>
  </si>
  <si>
    <t>(0+5152.7)/(2)=2576.35</t>
  </si>
  <si>
    <t>(4469.7+0)/(2)=2234.85</t>
  </si>
  <si>
    <t>(396+89)/(2)=242.5</t>
  </si>
  <si>
    <t>(0+4523.7)/(2)=2261.85</t>
  </si>
  <si>
    <t>(4308.7+0)/(2)=2154.35</t>
  </si>
  <si>
    <t>(277+89)/(2)=183</t>
  </si>
  <si>
    <t>(0+4173.7)/(2)=2086.85</t>
  </si>
  <si>
    <t>(3987.7+0)/(2)=1993.85</t>
  </si>
  <si>
    <t>(0+4072.7)/(2)=2036.35</t>
  </si>
  <si>
    <t>(3857.8+0)/(2)=1928.9</t>
  </si>
  <si>
    <r>
      <t>A futtatás idôtartama: </t>
    </r>
    <r>
      <rPr>
        <b/>
        <sz val="9"/>
        <color rgb="FF333333"/>
        <rFont val="Verdana"/>
        <family val="2"/>
      </rPr>
      <t>0.25 mp (0 p)</t>
    </r>
  </si>
  <si>
    <t>COCO STD: 7804953</t>
  </si>
  <si>
    <t>Y(A13)</t>
  </si>
  <si>
    <t>(561.8+651.7)/(2)=606.75</t>
  </si>
  <si>
    <t>(1907.3+0)/(2)=953.65</t>
  </si>
  <si>
    <t>(137.9+0)/(2)=68.95</t>
  </si>
  <si>
    <t>(0+1989.2)/(2)=994.6</t>
  </si>
  <si>
    <t>(315.9+140.9)/(2)=228.4</t>
  </si>
  <si>
    <t>(2+0)/(2)=1</t>
  </si>
  <si>
    <t>(337.9+501.8)/(2)=419.85</t>
  </si>
  <si>
    <t>(138.9+6)/(2)=72.45</t>
  </si>
  <si>
    <t>(192.9+139.9)/(2)=166.45</t>
  </si>
  <si>
    <t>(0+1966.2)/(2)=983.1</t>
  </si>
  <si>
    <t>(192.9+65)/(2)=128.95</t>
  </si>
  <si>
    <t>(58+6)/(2)=32</t>
  </si>
  <si>
    <t>(561.8+548.8)/(2)=555.3</t>
  </si>
  <si>
    <t>(58+0)/(2)=29</t>
  </si>
  <si>
    <t>(561.8+527.8)/(2)=544.8</t>
  </si>
  <si>
    <t>(97+0)/(2)=48.5</t>
  </si>
  <si>
    <t>(300.9+282.9)/(2)=291.9</t>
  </si>
  <si>
    <t>(69+0)/(2)=34.5</t>
  </si>
  <si>
    <t>(199.9+282.9)/(2)=241.4</t>
  </si>
  <si>
    <t>(479.8+527.8)/(2)=503.8</t>
  </si>
  <si>
    <t>(17+0)/(2)=8.5</t>
  </si>
  <si>
    <t>(199.9+245.9)/(2)=222.9</t>
  </si>
  <si>
    <t>(199.9+184.9)/(2)=192.4</t>
  </si>
  <si>
    <t>(5+0)/(2)=2.5</t>
  </si>
  <si>
    <t>(199.9+174.9)/(2)=187.45</t>
  </si>
  <si>
    <t>(126+110)/(2)=117.95</t>
  </si>
  <si>
    <t>(83+31)/(2)=57</t>
  </si>
  <si>
    <t>(479.8+500.8)/(2)=490.3</t>
  </si>
  <si>
    <t>(310.9+410.8)/(2)=360.85</t>
  </si>
  <si>
    <t>(83+10)/(2)=46.5</t>
  </si>
  <si>
    <t>(310.9+388.8)/(2)=349.85</t>
  </si>
  <si>
    <t>(59+0)/(2)=29.5</t>
  </si>
  <si>
    <t>(310.9+331.9)/(2)=321.35</t>
  </si>
  <si>
    <t>(156.9+265.9)/(2)=211.4</t>
  </si>
  <si>
    <t>(156.9+142.9)/(2)=149.95</t>
  </si>
  <si>
    <t>(142.9+142.9)/(2)=142.95</t>
  </si>
  <si>
    <t>(0+1940.2)/(2)=970.1</t>
  </si>
  <si>
    <t>(0+1886.3)/(2)=943.15</t>
  </si>
  <si>
    <t>COCO STD: 2735827</t>
  </si>
  <si>
    <t>(2158.3+241.2)/(2)=1199.8</t>
  </si>
  <si>
    <t>(0+2814.9)/(2)=1407.45</t>
  </si>
  <si>
    <t>(108+121.6)/(2)=114.75</t>
  </si>
  <si>
    <t>(0+121.6)/(2)=60.8</t>
  </si>
  <si>
    <t>(1913.2+241.2)/(2)=1077.25</t>
  </si>
  <si>
    <t>(1913.2+0)/(2)=956.6</t>
  </si>
  <si>
    <r>
      <t>A futtatás idôtartama: </t>
    </r>
    <r>
      <rPr>
        <b/>
        <sz val="9"/>
        <color rgb="FF333333"/>
        <rFont val="Verdana"/>
        <family val="2"/>
      </rPr>
      <t>0.19 mp (0 p)</t>
    </r>
  </si>
  <si>
    <t>abs(hiba)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</si>
</sst>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"/>
    <numFmt numFmtId="167" formatCode="0.000"/>
  </numFmts>
  <fonts count="34" x14ac:knownFonts="1">
    <font>
      <sz val="11"/>
      <color theme="1"/>
      <name val="Calibri"/>
      <family val="2"/>
      <charset val="238"/>
      <scheme val="minor"/>
    </font>
    <font>
      <sz val="12"/>
      <color rgb="FF444444"/>
      <name val="Open Sans"/>
      <family val="2"/>
    </font>
    <font>
      <b/>
      <sz val="14"/>
      <color rgb="FF444444"/>
      <name val="Arial"/>
      <family val="2"/>
      <charset val="238"/>
    </font>
    <font>
      <sz val="12"/>
      <color rgb="FF444444"/>
      <name val="Arial"/>
      <family val="2"/>
      <charset val="238"/>
    </font>
    <font>
      <b/>
      <sz val="12"/>
      <color rgb="FF444444"/>
      <name val="Arial"/>
      <family val="2"/>
      <charset val="238"/>
    </font>
    <font>
      <i/>
      <sz val="12"/>
      <color rgb="FF444444"/>
      <name val="Arial"/>
      <family val="2"/>
      <charset val="238"/>
    </font>
    <font>
      <b/>
      <sz val="33"/>
      <color rgb="FFF48A18"/>
      <name val="Arial"/>
      <family val="2"/>
      <charset val="238"/>
    </font>
    <font>
      <b/>
      <sz val="11"/>
      <color rgb="FF444444"/>
      <name val="Open Sans"/>
      <family val="2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rgb="FF444444"/>
      <name val="Arial"/>
      <family val="2"/>
      <charset val="238"/>
    </font>
    <font>
      <b/>
      <sz val="11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color rgb="FFF48A18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rgb="FF444444"/>
      <name val="Times New Roman"/>
      <family val="1"/>
      <charset val="238"/>
    </font>
    <font>
      <sz val="12"/>
      <color rgb="FF444444"/>
      <name val="Open Sans"/>
      <family val="2"/>
      <charset val="238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rgb="FF000000"/>
      <name val="Times New Roman"/>
      <family val="1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7"/>
      <color rgb="FFFFFFFF"/>
      <name val="Verdana"/>
      <family val="2"/>
    </font>
    <font>
      <sz val="7"/>
      <color rgb="FF333333"/>
      <name val="Verdana"/>
      <family val="2"/>
    </font>
    <font>
      <sz val="10"/>
      <color rgb="FF333333"/>
      <name val="Verdana"/>
      <family val="2"/>
    </font>
    <font>
      <sz val="9"/>
      <color rgb="FF333333"/>
      <name val="Verdana"/>
      <family val="2"/>
    </font>
    <font>
      <b/>
      <sz val="9"/>
      <color rgb="FF333333"/>
      <name val="Verdana"/>
      <family val="2"/>
    </font>
    <font>
      <sz val="11"/>
      <color theme="0" tint="-0.1499984740745262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BFCFD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theme="9" tint="0.79998168889431442"/>
      </patternFill>
    </fill>
    <fill>
      <patternFill patternType="solid">
        <fgColor rgb="FF33333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rgb="FFF0F6F8"/>
      </bottom>
      <diagonal/>
    </border>
    <border>
      <left/>
      <right/>
      <top style="medium">
        <color rgb="FFDEE2E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9" fontId="23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2"/>
    </xf>
    <xf numFmtId="0" fontId="10" fillId="0" borderId="1" xfId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0" fillId="2" borderId="0" xfId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8" fillId="3" borderId="2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3" fillId="0" borderId="0" xfId="0" applyFont="1"/>
    <xf numFmtId="0" fontId="14" fillId="0" borderId="0" xfId="0" applyFont="1"/>
    <xf numFmtId="0" fontId="1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16" fillId="2" borderId="0" xfId="0" applyFont="1" applyFill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9" fillId="2" borderId="0" xfId="0" applyFont="1" applyFill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/>
    </xf>
    <xf numFmtId="0" fontId="21" fillId="5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21" fillId="5" borderId="8" xfId="0" applyFont="1" applyFill="1" applyBorder="1" applyAlignment="1">
      <alignment horizontal="left" vertical="center"/>
    </xf>
    <xf numFmtId="166" fontId="18" fillId="0" borderId="3" xfId="0" applyNumberFormat="1" applyFont="1" applyBorder="1" applyAlignment="1">
      <alignment horizontal="center" vertical="center" wrapText="1"/>
    </xf>
    <xf numFmtId="166" fontId="18" fillId="4" borderId="3" xfId="0" applyNumberFormat="1" applyFont="1" applyFill="1" applyBorder="1" applyAlignment="1">
      <alignment horizontal="center" vertical="center" wrapText="1"/>
    </xf>
    <xf numFmtId="166" fontId="18" fillId="0" borderId="5" xfId="0" applyNumberFormat="1" applyFont="1" applyBorder="1" applyAlignment="1">
      <alignment horizontal="center" vertical="center" wrapText="1"/>
    </xf>
    <xf numFmtId="166" fontId="18" fillId="0" borderId="10" xfId="0" applyNumberFormat="1" applyFont="1" applyBorder="1" applyAlignment="1">
      <alignment horizontal="center" vertical="center" wrapText="1"/>
    </xf>
    <xf numFmtId="166" fontId="18" fillId="0" borderId="11" xfId="0" applyNumberFormat="1" applyFont="1" applyBorder="1" applyAlignment="1">
      <alignment horizontal="center" vertical="center" wrapText="1"/>
    </xf>
    <xf numFmtId="166" fontId="18" fillId="6" borderId="3" xfId="0" applyNumberFormat="1" applyFont="1" applyFill="1" applyBorder="1" applyAlignment="1">
      <alignment horizontal="center" vertical="center" wrapText="1"/>
    </xf>
    <xf numFmtId="166" fontId="18" fillId="7" borderId="3" xfId="0" applyNumberFormat="1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7" fontId="0" fillId="0" borderId="0" xfId="0" applyNumberFormat="1" applyAlignment="1">
      <alignment horizontal="center"/>
    </xf>
    <xf numFmtId="167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4" fillId="0" borderId="0" xfId="0" applyFont="1"/>
    <xf numFmtId="167" fontId="0" fillId="0" borderId="0" xfId="0" applyNumberFormat="1"/>
    <xf numFmtId="0" fontId="2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7" fillId="0" borderId="0" xfId="0" applyFont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0" fontId="28" fillId="8" borderId="12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8" fillId="8" borderId="12" xfId="0" applyFont="1" applyFill="1" applyBorder="1" applyAlignment="1">
      <alignment horizontal="left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10" fillId="0" borderId="0" xfId="1"/>
    <xf numFmtId="0" fontId="31" fillId="0" borderId="0" xfId="0" applyFont="1"/>
    <xf numFmtId="167" fontId="0" fillId="0" borderId="0" xfId="0" applyNumberFormat="1" applyAlignment="1">
      <alignment wrapText="1"/>
    </xf>
    <xf numFmtId="9" fontId="0" fillId="0" borderId="0" xfId="2" applyFont="1"/>
    <xf numFmtId="0" fontId="0" fillId="0" borderId="0" xfId="0" pivotButton="1"/>
    <xf numFmtId="0" fontId="0" fillId="0" borderId="0" xfId="0" applyAlignment="1">
      <alignment horizontal="left"/>
    </xf>
    <xf numFmtId="9" fontId="0" fillId="0" borderId="0" xfId="0" applyNumberFormat="1"/>
    <xf numFmtId="9" fontId="0" fillId="0" borderId="14" xfId="2" applyFont="1" applyBorder="1"/>
    <xf numFmtId="9" fontId="0" fillId="0" borderId="15" xfId="2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33" fillId="0" borderId="0" xfId="0" applyFont="1" applyAlignment="1">
      <alignment horizontal="center"/>
    </xf>
    <xf numFmtId="167" fontId="33" fillId="0" borderId="0" xfId="0" applyNumberFormat="1" applyFont="1" applyAlignment="1">
      <alignment horizontal="center"/>
    </xf>
    <xf numFmtId="167" fontId="33" fillId="0" borderId="0" xfId="0" applyNumberFormat="1" applyFont="1"/>
    <xf numFmtId="0" fontId="33" fillId="0" borderId="0" xfId="0" applyFont="1"/>
    <xf numFmtId="0" fontId="3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5" borderId="0" xfId="0" applyFill="1"/>
  </cellXfs>
  <cellStyles count="3">
    <cellStyle name="Hyperlink" xfId="1" builtinId="8"/>
    <cellStyle name="Normal" xfId="0" builtinId="0"/>
    <cellStyle name="Percent" xfId="2" builtinId="5"/>
  </cellStyles>
  <dxfs count="55">
    <dxf>
      <numFmt numFmtId="167" formatCode="0.000"/>
    </dxf>
    <dxf>
      <numFmt numFmtId="175" formatCode="0.0000"/>
    </dxf>
    <dxf>
      <numFmt numFmtId="174" formatCode="0.00000"/>
    </dxf>
    <dxf>
      <numFmt numFmtId="173" formatCode="0.000000"/>
    </dxf>
    <dxf>
      <numFmt numFmtId="172" formatCode="0.0000000"/>
    </dxf>
    <dxf>
      <numFmt numFmtId="176" formatCode="0.00000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6" formatCode="0.0"/>
      <fill>
        <patternFill patternType="solid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6" formatCode="0.0"/>
      <fill>
        <patternFill patternType="solid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6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6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6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6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6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6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6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6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6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6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6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6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6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6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6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numFmt numFmtId="166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fill>
        <patternFill patternType="solid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fill>
        <patternFill patternType="solid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Times New Roman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304800</xdr:rowOff>
    </xdr:to>
    <xdr:sp macro="" textlink="">
      <xdr:nvSpPr>
        <xdr:cNvPr id="1025" name="AutoShape 1" descr="rating">
          <a:extLst>
            <a:ext uri="{FF2B5EF4-FFF2-40B4-BE49-F238E27FC236}">
              <a16:creationId xmlns:a16="http://schemas.microsoft.com/office/drawing/2014/main" id="{9CB96C75-774A-4889-8F4D-63A0698CD98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2468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15</xdr:row>
      <xdr:rowOff>304800</xdr:rowOff>
    </xdr:to>
    <xdr:sp macro="" textlink="">
      <xdr:nvSpPr>
        <xdr:cNvPr id="1041" name="AutoShape 17" descr="rating">
          <a:extLst>
            <a:ext uri="{FF2B5EF4-FFF2-40B4-BE49-F238E27FC236}">
              <a16:creationId xmlns:a16="http://schemas.microsoft.com/office/drawing/2014/main" id="{F36F154E-AECE-4071-A922-A22242B0B438}"/>
            </a:ext>
          </a:extLst>
        </xdr:cNvPr>
        <xdr:cNvSpPr>
          <a:spLocks noChangeAspect="1" noChangeArrowheads="1"/>
        </xdr:cNvSpPr>
      </xdr:nvSpPr>
      <xdr:spPr bwMode="auto">
        <a:xfrm>
          <a:off x="3248025" y="12468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304800</xdr:colOff>
      <xdr:row>15</xdr:row>
      <xdr:rowOff>304800</xdr:rowOff>
    </xdr:to>
    <xdr:sp macro="" textlink="">
      <xdr:nvSpPr>
        <xdr:cNvPr id="1042" name="AutoShape 18" descr="rating">
          <a:extLst>
            <a:ext uri="{FF2B5EF4-FFF2-40B4-BE49-F238E27FC236}">
              <a16:creationId xmlns:a16="http://schemas.microsoft.com/office/drawing/2014/main" id="{202DAA0A-370C-4A24-A2B0-4221F2E5120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383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304800</xdr:colOff>
      <xdr:row>15</xdr:row>
      <xdr:rowOff>304800</xdr:rowOff>
    </xdr:to>
    <xdr:sp macro="" textlink="">
      <xdr:nvSpPr>
        <xdr:cNvPr id="1043" name="AutoShape 19" descr="rating">
          <a:extLst>
            <a:ext uri="{FF2B5EF4-FFF2-40B4-BE49-F238E27FC236}">
              <a16:creationId xmlns:a16="http://schemas.microsoft.com/office/drawing/2014/main" id="{03627E06-B4F3-49F3-A930-9695ED82F980}"/>
            </a:ext>
          </a:extLst>
        </xdr:cNvPr>
        <xdr:cNvSpPr>
          <a:spLocks noChangeAspect="1" noChangeArrowheads="1"/>
        </xdr:cNvSpPr>
      </xdr:nvSpPr>
      <xdr:spPr bwMode="auto">
        <a:xfrm>
          <a:off x="6181725" y="1383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sp macro="" textlink="">
      <xdr:nvSpPr>
        <xdr:cNvPr id="1044" name="AutoShape 20" descr="rating">
          <a:extLst>
            <a:ext uri="{FF2B5EF4-FFF2-40B4-BE49-F238E27FC236}">
              <a16:creationId xmlns:a16="http://schemas.microsoft.com/office/drawing/2014/main" id="{D0602247-2115-41EE-B2D8-DEF9DB0DE596}"/>
            </a:ext>
          </a:extLst>
        </xdr:cNvPr>
        <xdr:cNvSpPr>
          <a:spLocks noChangeAspect="1" noChangeArrowheads="1"/>
        </xdr:cNvSpPr>
      </xdr:nvSpPr>
      <xdr:spPr bwMode="auto">
        <a:xfrm>
          <a:off x="7400925" y="1383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15</xdr:row>
      <xdr:rowOff>304800</xdr:rowOff>
    </xdr:to>
    <xdr:sp macro="" textlink="">
      <xdr:nvSpPr>
        <xdr:cNvPr id="1045" name="AutoShape 21" descr="rating">
          <a:extLst>
            <a:ext uri="{FF2B5EF4-FFF2-40B4-BE49-F238E27FC236}">
              <a16:creationId xmlns:a16="http://schemas.microsoft.com/office/drawing/2014/main" id="{45375CEC-1FDC-4C8C-99BE-79C06A509EF1}"/>
            </a:ext>
          </a:extLst>
        </xdr:cNvPr>
        <xdr:cNvSpPr>
          <a:spLocks noChangeAspect="1" noChangeArrowheads="1"/>
        </xdr:cNvSpPr>
      </xdr:nvSpPr>
      <xdr:spPr bwMode="auto">
        <a:xfrm>
          <a:off x="8620125" y="1422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304800</xdr:colOff>
      <xdr:row>15</xdr:row>
      <xdr:rowOff>304800</xdr:rowOff>
    </xdr:to>
    <xdr:sp macro="" textlink="">
      <xdr:nvSpPr>
        <xdr:cNvPr id="1046" name="AutoShape 22" descr="rating">
          <a:extLst>
            <a:ext uri="{FF2B5EF4-FFF2-40B4-BE49-F238E27FC236}">
              <a16:creationId xmlns:a16="http://schemas.microsoft.com/office/drawing/2014/main" id="{CE98858C-411E-45D2-8447-ED4955421091}"/>
            </a:ext>
          </a:extLst>
        </xdr:cNvPr>
        <xdr:cNvSpPr>
          <a:spLocks noChangeAspect="1" noChangeArrowheads="1"/>
        </xdr:cNvSpPr>
      </xdr:nvSpPr>
      <xdr:spPr bwMode="auto">
        <a:xfrm>
          <a:off x="9839325" y="1422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15</xdr:row>
      <xdr:rowOff>0</xdr:rowOff>
    </xdr:from>
    <xdr:to>
      <xdr:col>12</xdr:col>
      <xdr:colOff>304800</xdr:colOff>
      <xdr:row>15</xdr:row>
      <xdr:rowOff>304800</xdr:rowOff>
    </xdr:to>
    <xdr:sp macro="" textlink="">
      <xdr:nvSpPr>
        <xdr:cNvPr id="1047" name="AutoShape 23" descr="rating">
          <a:extLst>
            <a:ext uri="{FF2B5EF4-FFF2-40B4-BE49-F238E27FC236}">
              <a16:creationId xmlns:a16="http://schemas.microsoft.com/office/drawing/2014/main" id="{7E134B33-448C-4078-AFCE-4B66E8733D69}"/>
            </a:ext>
          </a:extLst>
        </xdr:cNvPr>
        <xdr:cNvSpPr>
          <a:spLocks noChangeAspect="1" noChangeArrowheads="1"/>
        </xdr:cNvSpPr>
      </xdr:nvSpPr>
      <xdr:spPr bwMode="auto">
        <a:xfrm>
          <a:off x="11058525" y="1693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304800</xdr:colOff>
      <xdr:row>15</xdr:row>
      <xdr:rowOff>304800</xdr:rowOff>
    </xdr:to>
    <xdr:sp macro="" textlink="">
      <xdr:nvSpPr>
        <xdr:cNvPr id="1048" name="AutoShape 24" descr="rating">
          <a:extLst>
            <a:ext uri="{FF2B5EF4-FFF2-40B4-BE49-F238E27FC236}">
              <a16:creationId xmlns:a16="http://schemas.microsoft.com/office/drawing/2014/main" id="{33B83274-1E0E-4AC7-BEAC-B7BCEF48D9B9}"/>
            </a:ext>
          </a:extLst>
        </xdr:cNvPr>
        <xdr:cNvSpPr>
          <a:spLocks noChangeAspect="1" noChangeArrowheads="1"/>
        </xdr:cNvSpPr>
      </xdr:nvSpPr>
      <xdr:spPr bwMode="auto">
        <a:xfrm>
          <a:off x="12277725" y="1693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304800</xdr:colOff>
      <xdr:row>15</xdr:row>
      <xdr:rowOff>304800</xdr:rowOff>
    </xdr:to>
    <xdr:sp macro="" textlink="">
      <xdr:nvSpPr>
        <xdr:cNvPr id="1049" name="AutoShape 25" descr="rating">
          <a:extLst>
            <a:ext uri="{FF2B5EF4-FFF2-40B4-BE49-F238E27FC236}">
              <a16:creationId xmlns:a16="http://schemas.microsoft.com/office/drawing/2014/main" id="{57480BD2-0D43-435A-B725-FBAC0C34D008}"/>
            </a:ext>
          </a:extLst>
        </xdr:cNvPr>
        <xdr:cNvSpPr>
          <a:spLocks noChangeAspect="1" noChangeArrowheads="1"/>
        </xdr:cNvSpPr>
      </xdr:nvSpPr>
      <xdr:spPr bwMode="auto">
        <a:xfrm>
          <a:off x="13496925" y="1693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304800</xdr:colOff>
      <xdr:row>15</xdr:row>
      <xdr:rowOff>304800</xdr:rowOff>
    </xdr:to>
    <xdr:sp macro="" textlink="">
      <xdr:nvSpPr>
        <xdr:cNvPr id="1050" name="AutoShape 26" descr="rating">
          <a:extLst>
            <a:ext uri="{FF2B5EF4-FFF2-40B4-BE49-F238E27FC236}">
              <a16:creationId xmlns:a16="http://schemas.microsoft.com/office/drawing/2014/main" id="{0502390C-20DD-472E-9133-E94A9DEC507C}"/>
            </a:ext>
          </a:extLst>
        </xdr:cNvPr>
        <xdr:cNvSpPr>
          <a:spLocks noChangeAspect="1" noChangeArrowheads="1"/>
        </xdr:cNvSpPr>
      </xdr:nvSpPr>
      <xdr:spPr bwMode="auto">
        <a:xfrm>
          <a:off x="14716125" y="1693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304800</xdr:colOff>
      <xdr:row>15</xdr:row>
      <xdr:rowOff>304800</xdr:rowOff>
    </xdr:to>
    <xdr:sp macro="" textlink="">
      <xdr:nvSpPr>
        <xdr:cNvPr id="1051" name="AutoShape 27" descr="rating">
          <a:extLst>
            <a:ext uri="{FF2B5EF4-FFF2-40B4-BE49-F238E27FC236}">
              <a16:creationId xmlns:a16="http://schemas.microsoft.com/office/drawing/2014/main" id="{33FBE3EF-B7DD-4913-9510-0422DA14A18A}"/>
            </a:ext>
          </a:extLst>
        </xdr:cNvPr>
        <xdr:cNvSpPr>
          <a:spLocks noChangeAspect="1" noChangeArrowheads="1"/>
        </xdr:cNvSpPr>
      </xdr:nvSpPr>
      <xdr:spPr bwMode="auto">
        <a:xfrm>
          <a:off x="15935325" y="1693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304800</xdr:colOff>
      <xdr:row>15</xdr:row>
      <xdr:rowOff>304800</xdr:rowOff>
    </xdr:to>
    <xdr:sp macro="" textlink="">
      <xdr:nvSpPr>
        <xdr:cNvPr id="1052" name="AutoShape 28" descr="rating">
          <a:extLst>
            <a:ext uri="{FF2B5EF4-FFF2-40B4-BE49-F238E27FC236}">
              <a16:creationId xmlns:a16="http://schemas.microsoft.com/office/drawing/2014/main" id="{6B037B6C-92D4-4F23-A9D8-21466143EC75}"/>
            </a:ext>
          </a:extLst>
        </xdr:cNvPr>
        <xdr:cNvSpPr>
          <a:spLocks noChangeAspect="1" noChangeArrowheads="1"/>
        </xdr:cNvSpPr>
      </xdr:nvSpPr>
      <xdr:spPr bwMode="auto">
        <a:xfrm>
          <a:off x="17154525" y="1693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304800</xdr:colOff>
      <xdr:row>15</xdr:row>
      <xdr:rowOff>304800</xdr:rowOff>
    </xdr:to>
    <xdr:sp macro="" textlink="">
      <xdr:nvSpPr>
        <xdr:cNvPr id="1053" name="AutoShape 29" descr="rating">
          <a:extLst>
            <a:ext uri="{FF2B5EF4-FFF2-40B4-BE49-F238E27FC236}">
              <a16:creationId xmlns:a16="http://schemas.microsoft.com/office/drawing/2014/main" id="{D919B104-373B-40C9-BC35-65F097A32117}"/>
            </a:ext>
          </a:extLst>
        </xdr:cNvPr>
        <xdr:cNvSpPr>
          <a:spLocks noChangeAspect="1" noChangeArrowheads="1"/>
        </xdr:cNvSpPr>
      </xdr:nvSpPr>
      <xdr:spPr bwMode="auto">
        <a:xfrm>
          <a:off x="18373725" y="2038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304800</xdr:colOff>
      <xdr:row>15</xdr:row>
      <xdr:rowOff>304800</xdr:rowOff>
    </xdr:to>
    <xdr:sp macro="" textlink="">
      <xdr:nvSpPr>
        <xdr:cNvPr id="1054" name="AutoShape 30" descr="rating">
          <a:extLst>
            <a:ext uri="{FF2B5EF4-FFF2-40B4-BE49-F238E27FC236}">
              <a16:creationId xmlns:a16="http://schemas.microsoft.com/office/drawing/2014/main" id="{9DF9A742-36BF-42A7-84FB-0781040C3484}"/>
            </a:ext>
          </a:extLst>
        </xdr:cNvPr>
        <xdr:cNvSpPr>
          <a:spLocks noChangeAspect="1" noChangeArrowheads="1"/>
        </xdr:cNvSpPr>
      </xdr:nvSpPr>
      <xdr:spPr bwMode="auto">
        <a:xfrm>
          <a:off x="16021050" y="1062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104775</xdr:rowOff>
    </xdr:to>
    <xdr:sp macro="" textlink="">
      <xdr:nvSpPr>
        <xdr:cNvPr id="2049" name="AutoShape 1" descr="rating">
          <a:extLst>
            <a:ext uri="{FF2B5EF4-FFF2-40B4-BE49-F238E27FC236}">
              <a16:creationId xmlns:a16="http://schemas.microsoft.com/office/drawing/2014/main" id="{A8C98C5D-CB3D-419C-A0D2-4C05558E93B0}"/>
            </a:ext>
          </a:extLst>
        </xdr:cNvPr>
        <xdr:cNvSpPr>
          <a:spLocks noChangeAspect="1" noChangeArrowheads="1"/>
        </xdr:cNvSpPr>
      </xdr:nvSpPr>
      <xdr:spPr bwMode="auto">
        <a:xfrm>
          <a:off x="0" y="1307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104775</xdr:rowOff>
    </xdr:to>
    <xdr:sp macro="" textlink="">
      <xdr:nvSpPr>
        <xdr:cNvPr id="2050" name="AutoShape 2" descr="rating">
          <a:extLst>
            <a:ext uri="{FF2B5EF4-FFF2-40B4-BE49-F238E27FC236}">
              <a16:creationId xmlns:a16="http://schemas.microsoft.com/office/drawing/2014/main" id="{D0A921D0-E520-4CE2-8448-6636747B8CFC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307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304800</xdr:colOff>
      <xdr:row>15</xdr:row>
      <xdr:rowOff>104775</xdr:rowOff>
    </xdr:to>
    <xdr:sp macro="" textlink="">
      <xdr:nvSpPr>
        <xdr:cNvPr id="2051" name="AutoShape 3" descr="rating">
          <a:extLst>
            <a:ext uri="{FF2B5EF4-FFF2-40B4-BE49-F238E27FC236}">
              <a16:creationId xmlns:a16="http://schemas.microsoft.com/office/drawing/2014/main" id="{B39EE73D-379B-4719-8015-E91440EDE308}"/>
            </a:ext>
          </a:extLst>
        </xdr:cNvPr>
        <xdr:cNvSpPr>
          <a:spLocks noChangeAspect="1" noChangeArrowheads="1"/>
        </xdr:cNvSpPr>
      </xdr:nvSpPr>
      <xdr:spPr bwMode="auto">
        <a:xfrm>
          <a:off x="2438400" y="1307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304800</xdr:colOff>
      <xdr:row>15</xdr:row>
      <xdr:rowOff>104775</xdr:rowOff>
    </xdr:to>
    <xdr:sp macro="" textlink="">
      <xdr:nvSpPr>
        <xdr:cNvPr id="2052" name="AutoShape 4" descr="rating">
          <a:extLst>
            <a:ext uri="{FF2B5EF4-FFF2-40B4-BE49-F238E27FC236}">
              <a16:creationId xmlns:a16="http://schemas.microsoft.com/office/drawing/2014/main" id="{2D39EFA9-97F8-46B3-9DBD-B4C8E2D27034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6563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304800</xdr:colOff>
      <xdr:row>15</xdr:row>
      <xdr:rowOff>104775</xdr:rowOff>
    </xdr:to>
    <xdr:sp macro="" textlink="">
      <xdr:nvSpPr>
        <xdr:cNvPr id="2053" name="AutoShape 5" descr="rating">
          <a:extLst>
            <a:ext uri="{FF2B5EF4-FFF2-40B4-BE49-F238E27FC236}">
              <a16:creationId xmlns:a16="http://schemas.microsoft.com/office/drawing/2014/main" id="{0CB11F96-4FD5-4080-8066-70608C370AF1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564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304800</xdr:colOff>
      <xdr:row>15</xdr:row>
      <xdr:rowOff>104775</xdr:rowOff>
    </xdr:to>
    <xdr:sp macro="" textlink="">
      <xdr:nvSpPr>
        <xdr:cNvPr id="2054" name="AutoShape 6" descr="rating">
          <a:extLst>
            <a:ext uri="{FF2B5EF4-FFF2-40B4-BE49-F238E27FC236}">
              <a16:creationId xmlns:a16="http://schemas.microsoft.com/office/drawing/2014/main" id="{3C9799BB-97B2-49CE-8479-68ABD90531ED}"/>
            </a:ext>
          </a:extLst>
        </xdr:cNvPr>
        <xdr:cNvSpPr>
          <a:spLocks noChangeAspect="1" noChangeArrowheads="1"/>
        </xdr:cNvSpPr>
      </xdr:nvSpPr>
      <xdr:spPr bwMode="auto">
        <a:xfrm>
          <a:off x="6096000" y="16563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14</xdr:row>
      <xdr:rowOff>0</xdr:rowOff>
    </xdr:from>
    <xdr:to>
      <xdr:col>12</xdr:col>
      <xdr:colOff>304800</xdr:colOff>
      <xdr:row>15</xdr:row>
      <xdr:rowOff>104775</xdr:rowOff>
    </xdr:to>
    <xdr:sp macro="" textlink="">
      <xdr:nvSpPr>
        <xdr:cNvPr id="2055" name="AutoShape 7" descr="rating">
          <a:extLst>
            <a:ext uri="{FF2B5EF4-FFF2-40B4-BE49-F238E27FC236}">
              <a16:creationId xmlns:a16="http://schemas.microsoft.com/office/drawing/2014/main" id="{38CE7E93-2DE7-4F20-A16B-559D91E10085}"/>
            </a:ext>
          </a:extLst>
        </xdr:cNvPr>
        <xdr:cNvSpPr>
          <a:spLocks noChangeAspect="1" noChangeArrowheads="1"/>
        </xdr:cNvSpPr>
      </xdr:nvSpPr>
      <xdr:spPr bwMode="auto">
        <a:xfrm>
          <a:off x="7315200" y="1675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304800</xdr:colOff>
      <xdr:row>15</xdr:row>
      <xdr:rowOff>104775</xdr:rowOff>
    </xdr:to>
    <xdr:sp macro="" textlink="">
      <xdr:nvSpPr>
        <xdr:cNvPr id="2056" name="AutoShape 8" descr="rating">
          <a:extLst>
            <a:ext uri="{FF2B5EF4-FFF2-40B4-BE49-F238E27FC236}">
              <a16:creationId xmlns:a16="http://schemas.microsoft.com/office/drawing/2014/main" id="{529DDF14-6C00-4F2D-9497-32E67FB16199}"/>
            </a:ext>
          </a:extLst>
        </xdr:cNvPr>
        <xdr:cNvSpPr>
          <a:spLocks noChangeAspect="1" noChangeArrowheads="1"/>
        </xdr:cNvSpPr>
      </xdr:nvSpPr>
      <xdr:spPr bwMode="auto">
        <a:xfrm>
          <a:off x="8534400" y="1675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14</xdr:row>
      <xdr:rowOff>0</xdr:rowOff>
    </xdr:from>
    <xdr:to>
      <xdr:col>16</xdr:col>
      <xdr:colOff>304800</xdr:colOff>
      <xdr:row>15</xdr:row>
      <xdr:rowOff>104775</xdr:rowOff>
    </xdr:to>
    <xdr:sp macro="" textlink="">
      <xdr:nvSpPr>
        <xdr:cNvPr id="2057" name="AutoShape 9" descr="rating">
          <a:extLst>
            <a:ext uri="{FF2B5EF4-FFF2-40B4-BE49-F238E27FC236}">
              <a16:creationId xmlns:a16="http://schemas.microsoft.com/office/drawing/2014/main" id="{417DA3F8-11D5-43DC-A887-C813DF92721D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675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304800</xdr:colOff>
      <xdr:row>15</xdr:row>
      <xdr:rowOff>104775</xdr:rowOff>
    </xdr:to>
    <xdr:sp macro="" textlink="">
      <xdr:nvSpPr>
        <xdr:cNvPr id="2058" name="AutoShape 10" descr="rating">
          <a:extLst>
            <a:ext uri="{FF2B5EF4-FFF2-40B4-BE49-F238E27FC236}">
              <a16:creationId xmlns:a16="http://schemas.microsoft.com/office/drawing/2014/main" id="{9E510201-6771-4429-A979-E45C62757B94}"/>
            </a:ext>
          </a:extLst>
        </xdr:cNvPr>
        <xdr:cNvSpPr>
          <a:spLocks noChangeAspect="1" noChangeArrowheads="1"/>
        </xdr:cNvSpPr>
      </xdr:nvSpPr>
      <xdr:spPr bwMode="auto">
        <a:xfrm>
          <a:off x="10972800" y="1675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14</xdr:row>
      <xdr:rowOff>0</xdr:rowOff>
    </xdr:from>
    <xdr:to>
      <xdr:col>20</xdr:col>
      <xdr:colOff>304800</xdr:colOff>
      <xdr:row>15</xdr:row>
      <xdr:rowOff>104775</xdr:rowOff>
    </xdr:to>
    <xdr:sp macro="" textlink="">
      <xdr:nvSpPr>
        <xdr:cNvPr id="2059" name="AutoShape 11" descr="rating">
          <a:extLst>
            <a:ext uri="{FF2B5EF4-FFF2-40B4-BE49-F238E27FC236}">
              <a16:creationId xmlns:a16="http://schemas.microsoft.com/office/drawing/2014/main" id="{85B63FB6-476E-4137-9A1C-49B59F6A9757}"/>
            </a:ext>
          </a:extLst>
        </xdr:cNvPr>
        <xdr:cNvSpPr>
          <a:spLocks noChangeAspect="1" noChangeArrowheads="1"/>
        </xdr:cNvSpPr>
      </xdr:nvSpPr>
      <xdr:spPr bwMode="auto">
        <a:xfrm>
          <a:off x="12192000" y="1675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22</xdr:col>
      <xdr:colOff>0</xdr:colOff>
      <xdr:row>14</xdr:row>
      <xdr:rowOff>0</xdr:rowOff>
    </xdr:from>
    <xdr:to>
      <xdr:col>22</xdr:col>
      <xdr:colOff>304800</xdr:colOff>
      <xdr:row>15</xdr:row>
      <xdr:rowOff>104775</xdr:rowOff>
    </xdr:to>
    <xdr:sp macro="" textlink="">
      <xdr:nvSpPr>
        <xdr:cNvPr id="2060" name="AutoShape 12" descr="rating">
          <a:extLst>
            <a:ext uri="{FF2B5EF4-FFF2-40B4-BE49-F238E27FC236}">
              <a16:creationId xmlns:a16="http://schemas.microsoft.com/office/drawing/2014/main" id="{4965480B-D025-4292-8C5E-DF1EF59B89E0}"/>
            </a:ext>
          </a:extLst>
        </xdr:cNvPr>
        <xdr:cNvSpPr>
          <a:spLocks noChangeAspect="1" noChangeArrowheads="1"/>
        </xdr:cNvSpPr>
      </xdr:nvSpPr>
      <xdr:spPr bwMode="auto">
        <a:xfrm>
          <a:off x="13411200" y="1675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0</xdr:colOff>
      <xdr:row>14</xdr:row>
      <xdr:rowOff>0</xdr:rowOff>
    </xdr:from>
    <xdr:to>
      <xdr:col>24</xdr:col>
      <xdr:colOff>304800</xdr:colOff>
      <xdr:row>15</xdr:row>
      <xdr:rowOff>104775</xdr:rowOff>
    </xdr:to>
    <xdr:sp macro="" textlink="">
      <xdr:nvSpPr>
        <xdr:cNvPr id="2061" name="AutoShape 13" descr="rating">
          <a:extLst>
            <a:ext uri="{FF2B5EF4-FFF2-40B4-BE49-F238E27FC236}">
              <a16:creationId xmlns:a16="http://schemas.microsoft.com/office/drawing/2014/main" id="{A0FBE47D-6D5C-4F99-BCAF-BB3FB2EB0AE7}"/>
            </a:ext>
          </a:extLst>
        </xdr:cNvPr>
        <xdr:cNvSpPr>
          <a:spLocks noChangeAspect="1" noChangeArrowheads="1"/>
        </xdr:cNvSpPr>
      </xdr:nvSpPr>
      <xdr:spPr bwMode="auto">
        <a:xfrm>
          <a:off x="14630400" y="1675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26</xdr:col>
      <xdr:colOff>0</xdr:colOff>
      <xdr:row>14</xdr:row>
      <xdr:rowOff>0</xdr:rowOff>
    </xdr:from>
    <xdr:to>
      <xdr:col>26</xdr:col>
      <xdr:colOff>304800</xdr:colOff>
      <xdr:row>15</xdr:row>
      <xdr:rowOff>104775</xdr:rowOff>
    </xdr:to>
    <xdr:sp macro="" textlink="">
      <xdr:nvSpPr>
        <xdr:cNvPr id="2062" name="AutoShape 14" descr="rating">
          <a:extLst>
            <a:ext uri="{FF2B5EF4-FFF2-40B4-BE49-F238E27FC236}">
              <a16:creationId xmlns:a16="http://schemas.microsoft.com/office/drawing/2014/main" id="{2E97FE4E-6B76-4FB0-8871-C79D806971D4}"/>
            </a:ext>
          </a:extLst>
        </xdr:cNvPr>
        <xdr:cNvSpPr>
          <a:spLocks noChangeAspect="1" noChangeArrowheads="1"/>
        </xdr:cNvSpPr>
      </xdr:nvSpPr>
      <xdr:spPr bwMode="auto">
        <a:xfrm>
          <a:off x="15849600" y="1675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28</xdr:col>
      <xdr:colOff>0</xdr:colOff>
      <xdr:row>14</xdr:row>
      <xdr:rowOff>0</xdr:rowOff>
    </xdr:from>
    <xdr:to>
      <xdr:col>28</xdr:col>
      <xdr:colOff>304800</xdr:colOff>
      <xdr:row>15</xdr:row>
      <xdr:rowOff>104775</xdr:rowOff>
    </xdr:to>
    <xdr:sp macro="" textlink="">
      <xdr:nvSpPr>
        <xdr:cNvPr id="2063" name="AutoShape 15" descr="rating">
          <a:extLst>
            <a:ext uri="{FF2B5EF4-FFF2-40B4-BE49-F238E27FC236}">
              <a16:creationId xmlns:a16="http://schemas.microsoft.com/office/drawing/2014/main" id="{B1A01A80-9C7C-4EF1-AB8F-FE7D704E44CB}"/>
            </a:ext>
          </a:extLst>
        </xdr:cNvPr>
        <xdr:cNvSpPr>
          <a:spLocks noChangeAspect="1" noChangeArrowheads="1"/>
        </xdr:cNvSpPr>
      </xdr:nvSpPr>
      <xdr:spPr bwMode="auto">
        <a:xfrm>
          <a:off x="17068800" y="1675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30</xdr:col>
      <xdr:colOff>0</xdr:colOff>
      <xdr:row>14</xdr:row>
      <xdr:rowOff>0</xdr:rowOff>
    </xdr:from>
    <xdr:to>
      <xdr:col>30</xdr:col>
      <xdr:colOff>304800</xdr:colOff>
      <xdr:row>15</xdr:row>
      <xdr:rowOff>104775</xdr:rowOff>
    </xdr:to>
    <xdr:sp macro="" textlink="">
      <xdr:nvSpPr>
        <xdr:cNvPr id="2064" name="AutoShape 16" descr="rating">
          <a:extLst>
            <a:ext uri="{FF2B5EF4-FFF2-40B4-BE49-F238E27FC236}">
              <a16:creationId xmlns:a16="http://schemas.microsoft.com/office/drawing/2014/main" id="{FDE6FD31-34BB-43E0-BF25-14CB4C67573E}"/>
            </a:ext>
          </a:extLst>
        </xdr:cNvPr>
        <xdr:cNvSpPr>
          <a:spLocks noChangeAspect="1" noChangeArrowheads="1"/>
        </xdr:cNvSpPr>
      </xdr:nvSpPr>
      <xdr:spPr bwMode="auto">
        <a:xfrm>
          <a:off x="18288000" y="1925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32</xdr:col>
      <xdr:colOff>0</xdr:colOff>
      <xdr:row>14</xdr:row>
      <xdr:rowOff>0</xdr:rowOff>
    </xdr:from>
    <xdr:to>
      <xdr:col>32</xdr:col>
      <xdr:colOff>304800</xdr:colOff>
      <xdr:row>15</xdr:row>
      <xdr:rowOff>104775</xdr:rowOff>
    </xdr:to>
    <xdr:sp macro="" textlink="">
      <xdr:nvSpPr>
        <xdr:cNvPr id="2065" name="AutoShape 17" descr="rating">
          <a:extLst>
            <a:ext uri="{FF2B5EF4-FFF2-40B4-BE49-F238E27FC236}">
              <a16:creationId xmlns:a16="http://schemas.microsoft.com/office/drawing/2014/main" id="{A60FB883-A6FD-4607-8EAD-6D47DCF0A54F}"/>
            </a:ext>
          </a:extLst>
        </xdr:cNvPr>
        <xdr:cNvSpPr>
          <a:spLocks noChangeAspect="1" noChangeArrowheads="1"/>
        </xdr:cNvSpPr>
      </xdr:nvSpPr>
      <xdr:spPr bwMode="auto">
        <a:xfrm>
          <a:off x="19507200" y="1832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34</xdr:col>
      <xdr:colOff>0</xdr:colOff>
      <xdr:row>14</xdr:row>
      <xdr:rowOff>0</xdr:rowOff>
    </xdr:from>
    <xdr:to>
      <xdr:col>34</xdr:col>
      <xdr:colOff>304800</xdr:colOff>
      <xdr:row>15</xdr:row>
      <xdr:rowOff>104775</xdr:rowOff>
    </xdr:to>
    <xdr:sp macro="" textlink="">
      <xdr:nvSpPr>
        <xdr:cNvPr id="2066" name="AutoShape 18" descr="rating">
          <a:extLst>
            <a:ext uri="{FF2B5EF4-FFF2-40B4-BE49-F238E27FC236}">
              <a16:creationId xmlns:a16="http://schemas.microsoft.com/office/drawing/2014/main" id="{BBCED6D2-AE72-4331-B8F7-C3B34922EB40}"/>
            </a:ext>
          </a:extLst>
        </xdr:cNvPr>
        <xdr:cNvSpPr>
          <a:spLocks noChangeAspect="1" noChangeArrowheads="1"/>
        </xdr:cNvSpPr>
      </xdr:nvSpPr>
      <xdr:spPr bwMode="auto">
        <a:xfrm>
          <a:off x="20726400" y="1832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304800</xdr:rowOff>
    </xdr:to>
    <xdr:sp macro="" textlink="">
      <xdr:nvSpPr>
        <xdr:cNvPr id="3073" name="AutoShape 1" descr="rating">
          <a:extLst>
            <a:ext uri="{FF2B5EF4-FFF2-40B4-BE49-F238E27FC236}">
              <a16:creationId xmlns:a16="http://schemas.microsoft.com/office/drawing/2014/main" id="{EEF7CF24-F026-4516-A0AF-2216D6A10B1D}"/>
            </a:ext>
          </a:extLst>
        </xdr:cNvPr>
        <xdr:cNvSpPr>
          <a:spLocks noChangeAspect="1" noChangeArrowheads="1"/>
        </xdr:cNvSpPr>
      </xdr:nvSpPr>
      <xdr:spPr bwMode="auto">
        <a:xfrm>
          <a:off x="0" y="1307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14</xdr:row>
      <xdr:rowOff>304800</xdr:rowOff>
    </xdr:to>
    <xdr:sp macro="" textlink="">
      <xdr:nvSpPr>
        <xdr:cNvPr id="3074" name="AutoShape 2" descr="rating">
          <a:extLst>
            <a:ext uri="{FF2B5EF4-FFF2-40B4-BE49-F238E27FC236}">
              <a16:creationId xmlns:a16="http://schemas.microsoft.com/office/drawing/2014/main" id="{E0B0D21F-F38D-4D4D-812E-30375CB69447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307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304800</xdr:colOff>
      <xdr:row>14</xdr:row>
      <xdr:rowOff>304800</xdr:rowOff>
    </xdr:to>
    <xdr:sp macro="" textlink="">
      <xdr:nvSpPr>
        <xdr:cNvPr id="3075" name="AutoShape 3" descr="rating">
          <a:extLst>
            <a:ext uri="{FF2B5EF4-FFF2-40B4-BE49-F238E27FC236}">
              <a16:creationId xmlns:a16="http://schemas.microsoft.com/office/drawing/2014/main" id="{05D9D3DB-320F-40C9-A633-D634A5A1C76D}"/>
            </a:ext>
          </a:extLst>
        </xdr:cNvPr>
        <xdr:cNvSpPr>
          <a:spLocks noChangeAspect="1" noChangeArrowheads="1"/>
        </xdr:cNvSpPr>
      </xdr:nvSpPr>
      <xdr:spPr bwMode="auto">
        <a:xfrm>
          <a:off x="2438400" y="1675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304800</xdr:colOff>
      <xdr:row>14</xdr:row>
      <xdr:rowOff>304800</xdr:rowOff>
    </xdr:to>
    <xdr:sp macro="" textlink="">
      <xdr:nvSpPr>
        <xdr:cNvPr id="3076" name="AutoShape 4" descr="rating">
          <a:extLst>
            <a:ext uri="{FF2B5EF4-FFF2-40B4-BE49-F238E27FC236}">
              <a16:creationId xmlns:a16="http://schemas.microsoft.com/office/drawing/2014/main" id="{4530B504-0D09-4074-A57C-EB2740D3C2B6}"/>
            </a:ext>
          </a:extLst>
        </xdr:cNvPr>
        <xdr:cNvSpPr>
          <a:spLocks noChangeAspect="1" noChangeArrowheads="1"/>
        </xdr:cNvSpPr>
      </xdr:nvSpPr>
      <xdr:spPr bwMode="auto">
        <a:xfrm>
          <a:off x="3657600" y="1675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304800</xdr:colOff>
      <xdr:row>14</xdr:row>
      <xdr:rowOff>304800</xdr:rowOff>
    </xdr:to>
    <xdr:sp macro="" textlink="">
      <xdr:nvSpPr>
        <xdr:cNvPr id="3077" name="AutoShape 5" descr="rating">
          <a:extLst>
            <a:ext uri="{FF2B5EF4-FFF2-40B4-BE49-F238E27FC236}">
              <a16:creationId xmlns:a16="http://schemas.microsoft.com/office/drawing/2014/main" id="{92EE55AF-4400-43BD-AF39-33181D546DCC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675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304800</xdr:colOff>
      <xdr:row>14</xdr:row>
      <xdr:rowOff>304800</xdr:rowOff>
    </xdr:to>
    <xdr:sp macro="" textlink="">
      <xdr:nvSpPr>
        <xdr:cNvPr id="3078" name="AutoShape 6" descr="rating">
          <a:extLst>
            <a:ext uri="{FF2B5EF4-FFF2-40B4-BE49-F238E27FC236}">
              <a16:creationId xmlns:a16="http://schemas.microsoft.com/office/drawing/2014/main" id="{3D4C1206-4693-471B-A3E9-009B90EEEDB8}"/>
            </a:ext>
          </a:extLst>
        </xdr:cNvPr>
        <xdr:cNvSpPr>
          <a:spLocks noChangeAspect="1" noChangeArrowheads="1"/>
        </xdr:cNvSpPr>
      </xdr:nvSpPr>
      <xdr:spPr bwMode="auto">
        <a:xfrm>
          <a:off x="6096000" y="1925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Picture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0</xdr:row>
      <xdr:rowOff>0</xdr:rowOff>
    </xdr:from>
    <xdr:to>
      <xdr:col>37</xdr:col>
      <xdr:colOff>76200</xdr:colOff>
      <xdr:row>3</xdr:row>
      <xdr:rowOff>0</xdr:rowOff>
    </xdr:to>
    <xdr:pic>
      <xdr:nvPicPr>
        <xdr:cNvPr id="3" name="Picture 2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2640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Picture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0</xdr:colOff>
      <xdr:row>0</xdr:row>
      <xdr:rowOff>0</xdr:rowOff>
    </xdr:from>
    <xdr:to>
      <xdr:col>36</xdr:col>
      <xdr:colOff>76200</xdr:colOff>
      <xdr:row>3</xdr:row>
      <xdr:rowOff>0</xdr:rowOff>
    </xdr:to>
    <xdr:pic>
      <xdr:nvPicPr>
        <xdr:cNvPr id="3" name="Picture 2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Picture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0</xdr:colOff>
      <xdr:row>0</xdr:row>
      <xdr:rowOff>0</xdr:rowOff>
    </xdr:from>
    <xdr:to>
      <xdr:col>36</xdr:col>
      <xdr:colOff>76200</xdr:colOff>
      <xdr:row>3</xdr:row>
      <xdr:rowOff>0</xdr:rowOff>
    </xdr:to>
    <xdr:pic>
      <xdr:nvPicPr>
        <xdr:cNvPr id="3" name="Picture 2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Picture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Picture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0</xdr:colOff>
      <xdr:row>0</xdr:row>
      <xdr:rowOff>0</xdr:rowOff>
    </xdr:from>
    <xdr:to>
      <xdr:col>32</xdr:col>
      <xdr:colOff>76200</xdr:colOff>
      <xdr:row>3</xdr:row>
      <xdr:rowOff>0</xdr:rowOff>
    </xdr:to>
    <xdr:pic>
      <xdr:nvPicPr>
        <xdr:cNvPr id="3" name="Picture 2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840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allgato" refreshedDate="44466.429995833336" createdVersion="6" refreshedVersion="6" minRefreshableVersion="3" recordCount="35">
  <cacheSource type="worksheet">
    <worksheetSource ref="S5:T40" sheet="OAM1_3"/>
  </cacheSource>
  <cacheFields count="2">
    <cacheField name="elteres" numFmtId="9">
      <sharedItems containsSemiMixedTypes="0" containsString="0" containsNumber="1" minValue="-0.30526378115933439" maxValue="0.18143772241992887"/>
    </cacheField>
    <cacheField name="Típus (i3_i5_i7)" numFmtId="0">
      <sharedItems containsSemiMixedTypes="0" containsString="0" containsNumber="1" containsInteger="1" minValue="3" maxValue="7" count="3">
        <n v="3"/>
        <n v="5"/>
        <n v="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n v="0.14346700419998851"/>
    <x v="0"/>
  </r>
  <r>
    <n v="3.0674593830939401E-2"/>
    <x v="0"/>
  </r>
  <r>
    <n v="8.5425338883552179E-2"/>
    <x v="0"/>
  </r>
  <r>
    <n v="0.10360990553995408"/>
    <x v="0"/>
  </r>
  <r>
    <n v="0.1021259572522574"/>
    <x v="0"/>
  </r>
  <r>
    <n v="-4.6270149429344626E-2"/>
    <x v="0"/>
  </r>
  <r>
    <n v="-0.11349843260188083"/>
    <x v="0"/>
  </r>
  <r>
    <n v="-4.9179683110461808E-2"/>
    <x v="0"/>
  </r>
  <r>
    <n v="-0.30526378115933439"/>
    <x v="0"/>
  </r>
  <r>
    <n v="-0.26530623733393388"/>
    <x v="0"/>
  </r>
  <r>
    <n v="0.18143772241992887"/>
    <x v="0"/>
  </r>
  <r>
    <n v="1.2293253327178958E-2"/>
    <x v="1"/>
  </r>
  <r>
    <n v="-0.21671414273616152"/>
    <x v="1"/>
  </r>
  <r>
    <n v="-0.18941403066893842"/>
    <x v="1"/>
  </r>
  <r>
    <n v="0.16821578947368424"/>
    <x v="1"/>
  </r>
  <r>
    <n v="-5.6258984187829375E-2"/>
    <x v="1"/>
  </r>
  <r>
    <n v="9.3509675483774118E-2"/>
    <x v="1"/>
  </r>
  <r>
    <n v="9.7839130434782581E-2"/>
    <x v="1"/>
  </r>
  <r>
    <n v="-9.2089473684210568E-2"/>
    <x v="1"/>
  </r>
  <r>
    <n v="0.16747439780758697"/>
    <x v="1"/>
  </r>
  <r>
    <n v="3.3774155995343391E-2"/>
    <x v="1"/>
  </r>
  <r>
    <n v="-0.2905988372093023"/>
    <x v="1"/>
  </r>
  <r>
    <n v="7.3816949674636909E-2"/>
    <x v="1"/>
  </r>
  <r>
    <n v="-0.1464879279965712"/>
    <x v="1"/>
  </r>
  <r>
    <n v="2.1117009000692919E-3"/>
    <x v="1"/>
  </r>
  <r>
    <n v="-3.1644981412639432E-2"/>
    <x v="1"/>
  </r>
  <r>
    <n v="-2.8109251779188334E-2"/>
    <x v="1"/>
  </r>
  <r>
    <n v="1.1903708292769271E-2"/>
    <x v="1"/>
  </r>
  <r>
    <n v="1.1899050643602849E-2"/>
    <x v="1"/>
  </r>
  <r>
    <n v="0.14026409495548967"/>
    <x v="2"/>
  </r>
  <r>
    <n v="0.18084946096895699"/>
    <x v="2"/>
  </r>
  <r>
    <n v="-0.10361217948717939"/>
    <x v="2"/>
  </r>
  <r>
    <n v="-0.16304529616724744"/>
    <x v="2"/>
  </r>
  <r>
    <n v="-2.7400761132253714E-2"/>
    <x v="2"/>
  </r>
  <r>
    <n v="-2.7400761132253714E-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7" firstHeaderRow="1" firstDataRow="1" firstDataCol="1"/>
  <pivotFields count="2">
    <pivotField dataField="1" numFmtId="9" showAll="0"/>
    <pivotField axis="axisRow" showAll="0">
      <items count="4">
        <item x="0"/>
        <item x="1"/>
        <item x="2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Average of elteres" fld="0" subtotal="average" baseField="0" baseItem="0" numFmtId="167"/>
  </dataFields>
  <formats count="6">
    <format dxfId="5">
      <pivotArea outline="0" collapsedLevelsAreSubtotals="1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4" name="Táblázat4" displayName="Táblázat4" ref="A1:S36" totalsRowShown="0" headerRowDxfId="54" dataDxfId="52" headerRowBorderDxfId="53" tableBorderDxfId="51" totalsRowBorderDxfId="50">
  <autoFilter ref="A1:S36"/>
  <tableColumns count="19">
    <tableColumn id="1" name="CPU name" dataDxfId="49"/>
    <tableColumn id="2" name="Clockspeed" dataDxfId="48"/>
    <tableColumn id="3" name="Turbo Speed" dataDxfId="47"/>
    <tableColumn id="4" name="Cores" dataDxfId="46"/>
    <tableColumn id="5" name="Threads" dataDxfId="45"/>
    <tableColumn id="6" name="Integer Math" dataDxfId="44"/>
    <tableColumn id="7" name="Floating Point Math" dataDxfId="43"/>
    <tableColumn id="8" name="Find Prime Numbers" dataDxfId="42"/>
    <tableColumn id="9" name="Random String Sorting" dataDxfId="41"/>
    <tableColumn id="10" name="Data Encryption" dataDxfId="40"/>
    <tableColumn id="11" name="Data Compression" dataDxfId="39"/>
    <tableColumn id="12" name="Physics" dataDxfId="38"/>
    <tableColumn id="13" name="Extended Instructions" dataDxfId="37"/>
    <tableColumn id="14" name="Single Thread" dataDxfId="36"/>
    <tableColumn id="15" name="Average CPU Mark" dataDxfId="35"/>
    <tableColumn id="16" name="Last Price Change (USD)" dataDxfId="34"/>
    <tableColumn id="17" name="Last Price Change Date" dataDxfId="33"/>
    <tableColumn id="18" name="CPUmark/$Price" dataDxfId="32"/>
    <tableColumn id="19" name="Recommended Customer Price (USD)" dataDxfId="3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Táblázat42" displayName="Táblázat42" ref="A4:T39" totalsRowShown="0" headerRowDxfId="30" dataDxfId="28" headerRowBorderDxfId="29" tableBorderDxfId="27" totalsRowBorderDxfId="26">
  <autoFilter ref="A4:T39"/>
  <tableColumns count="20">
    <tableColumn id="1" name="CPU name" dataDxfId="25"/>
    <tableColumn id="20" name="Típus (i3_i5_i7)" dataDxfId="24"/>
    <tableColumn id="2" name="Clockspeed" dataDxfId="23"/>
    <tableColumn id="3" name="Turbo Speed" dataDxfId="22"/>
    <tableColumn id="4" name="Cores" dataDxfId="21"/>
    <tableColumn id="5" name="Threads" dataDxfId="20"/>
    <tableColumn id="6" name="Integer Math" dataDxfId="19"/>
    <tableColumn id="7" name="Floating Point Math" dataDxfId="18"/>
    <tableColumn id="8" name="Find Prime Numbers" dataDxfId="17"/>
    <tableColumn id="9" name="Random String Sorting" dataDxfId="16"/>
    <tableColumn id="10" name="Data Encryption" dataDxfId="15"/>
    <tableColumn id="11" name="Data Compression" dataDxfId="14"/>
    <tableColumn id="12" name="Physics" dataDxfId="13"/>
    <tableColumn id="13" name="Extended Instructions" dataDxfId="12"/>
    <tableColumn id="14" name="Single Thread" dataDxfId="11"/>
    <tableColumn id="15" name="Average CPU Mark" dataDxfId="10"/>
    <tableColumn id="16" name="Last Price Change (USD)" dataDxfId="9"/>
    <tableColumn id="17" name="Last Price Change Date" dataDxfId="8"/>
    <tableColumn id="18" name="CPUmark/$Price" dataDxfId="7"/>
    <tableColumn id="19" name="Recommended Customer Price (USD)" dataDxf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miau.my-x.hu/myx-free/coco/test/240941520210927103325.html" TargetMode="External"/><Relationship Id="rId1" Type="http://schemas.openxmlformats.org/officeDocument/2006/relationships/hyperlink" Target="https://miau.my-x.hu/myx-free/coco/test/415822920210927100333.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miau.my-x.hu/myx-free/coco/test/686216620210927111806.html" TargetMode="External"/><Relationship Id="rId1" Type="http://schemas.openxmlformats.org/officeDocument/2006/relationships/hyperlink" Target="https://miau.my-x.hu/myx-free/coco/test/848693620210927110251.html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s://miau.my-x.hu/myx-free/coco/test/671603920210927114259.html" TargetMode="External"/><Relationship Id="rId1" Type="http://schemas.openxmlformats.org/officeDocument/2006/relationships/hyperlink" Target="https://miau.my-x.hu/myx-free/coco/test/592754920210927113640.html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miau.my-x.hu/myx-free/coco/test/798567420210927115509.html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hyperlink" Target="https://miau.my-x.hu/myx-free/coco/test/273582720210927121411.html" TargetMode="External"/><Relationship Id="rId1" Type="http://schemas.openxmlformats.org/officeDocument/2006/relationships/hyperlink" Target="https://miau.my-x.hu/myx-free/coco/test/780495320210927120351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pubenchmark.net/graph_notes.html" TargetMode="External"/><Relationship Id="rId13" Type="http://schemas.openxmlformats.org/officeDocument/2006/relationships/hyperlink" Target="https://www.cpubenchmark.net/cpu.php?cpu=Intel+Core+i3-9100+%40+3.60GHz&amp;id=3479" TargetMode="External"/><Relationship Id="rId18" Type="http://schemas.openxmlformats.org/officeDocument/2006/relationships/hyperlink" Target="https://www.cpubenchmark.net/graph_notes.html" TargetMode="External"/><Relationship Id="rId3" Type="http://schemas.openxmlformats.org/officeDocument/2006/relationships/hyperlink" Target="https://www.cpubenchmark.net/cpu.php?cpu=Intel+Core+i3-6300+%40+3.80GHz&amp;id=2621" TargetMode="External"/><Relationship Id="rId21" Type="http://schemas.openxmlformats.org/officeDocument/2006/relationships/hyperlink" Target="https://www.cpubenchmark.net/cpu.php?cpu=Intel+Core+i3-10300+%40+3.70GHz&amp;id=3765" TargetMode="External"/><Relationship Id="rId7" Type="http://schemas.openxmlformats.org/officeDocument/2006/relationships/hyperlink" Target="https://www.cpubenchmark.net/cpu.php?cpu=Intel+Core+i3-7300+%40+4.00GHz&amp;id=2923" TargetMode="External"/><Relationship Id="rId12" Type="http://schemas.openxmlformats.org/officeDocument/2006/relationships/hyperlink" Target="https://www.cpubenchmark.net/graph_notes.html" TargetMode="External"/><Relationship Id="rId17" Type="http://schemas.openxmlformats.org/officeDocument/2006/relationships/hyperlink" Target="https://www.cpubenchmark.net/cpu.php?cpu=Intel+Core+i3-10100+%40+3.60GHz&amp;id=3717" TargetMode="External"/><Relationship Id="rId2" Type="http://schemas.openxmlformats.org/officeDocument/2006/relationships/hyperlink" Target="https://www.cpubenchmark.net/graph_notes.html" TargetMode="External"/><Relationship Id="rId16" Type="http://schemas.openxmlformats.org/officeDocument/2006/relationships/hyperlink" Target="https://www.cpubenchmark.net/graph_notes.html" TargetMode="External"/><Relationship Id="rId20" Type="http://schemas.openxmlformats.org/officeDocument/2006/relationships/hyperlink" Target="https://www.cpubenchmark.net/graph_notes.html" TargetMode="External"/><Relationship Id="rId1" Type="http://schemas.openxmlformats.org/officeDocument/2006/relationships/hyperlink" Target="https://www.cpubenchmark.net/cpu.php?cpu=Intel+Core+i3-6100+%40+3.70GHz&amp;id=2617" TargetMode="External"/><Relationship Id="rId6" Type="http://schemas.openxmlformats.org/officeDocument/2006/relationships/hyperlink" Target="https://www.cpubenchmark.net/graph_notes.html" TargetMode="External"/><Relationship Id="rId11" Type="http://schemas.openxmlformats.org/officeDocument/2006/relationships/hyperlink" Target="https://www.cpubenchmark.net/cpu.php?cpu=Intel+Core+i3-8300+%40+3.70GHz&amp;id=3280" TargetMode="External"/><Relationship Id="rId5" Type="http://schemas.openxmlformats.org/officeDocument/2006/relationships/hyperlink" Target="https://www.cpubenchmark.net/cpu.php?cpu=Intel+Core+i3-7100+%40+3.90GHz&amp;id=2924" TargetMode="External"/><Relationship Id="rId15" Type="http://schemas.openxmlformats.org/officeDocument/2006/relationships/hyperlink" Target="https://www.cpubenchmark.net/cpu.php?cpu=Intel+Core+i3-9300+%40+3.70GHz&amp;id=3510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www.cpubenchmark.net/graph_notes.html" TargetMode="External"/><Relationship Id="rId19" Type="http://schemas.openxmlformats.org/officeDocument/2006/relationships/hyperlink" Target="https://www.cpubenchmark.net/cpu.php?cpu=Intel+Core+i3-1115G4+%40+3.00GHz&amp;id=3877" TargetMode="External"/><Relationship Id="rId4" Type="http://schemas.openxmlformats.org/officeDocument/2006/relationships/hyperlink" Target="https://www.cpubenchmark.net/graph_notes.html" TargetMode="External"/><Relationship Id="rId9" Type="http://schemas.openxmlformats.org/officeDocument/2006/relationships/hyperlink" Target="https://www.cpubenchmark.net/cpu.php?cpu=Intel+Core+i3-8100+%40+3.60GHz&amp;id=3103" TargetMode="External"/><Relationship Id="rId14" Type="http://schemas.openxmlformats.org/officeDocument/2006/relationships/hyperlink" Target="https://www.cpubenchmark.net/graph_notes.html" TargetMode="External"/><Relationship Id="rId22" Type="http://schemas.openxmlformats.org/officeDocument/2006/relationships/hyperlink" Target="https://www.cpubenchmark.net/graph_notes.html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pubenchmark.net/cpu.php?cpu=Intel+Core+i5-8400+%40+2.80GHz&amp;id=3097" TargetMode="External"/><Relationship Id="rId18" Type="http://schemas.openxmlformats.org/officeDocument/2006/relationships/hyperlink" Target="https://www.cpubenchmark.net/graph_notes.html" TargetMode="External"/><Relationship Id="rId26" Type="http://schemas.openxmlformats.org/officeDocument/2006/relationships/hyperlink" Target="https://www.cpubenchmark.net/graph_notes.html" TargetMode="External"/><Relationship Id="rId21" Type="http://schemas.openxmlformats.org/officeDocument/2006/relationships/hyperlink" Target="https://www.cpubenchmark.net/cpu.php?cpu=Intel+Core+i5-9500+%40+3.00GHz&amp;id=3444" TargetMode="External"/><Relationship Id="rId34" Type="http://schemas.openxmlformats.org/officeDocument/2006/relationships/hyperlink" Target="https://www.cpubenchmark.net/cpu.php?cpu=Intel+Core+i5-11600+%40+2.80GHz&amp;id=4306" TargetMode="External"/><Relationship Id="rId7" Type="http://schemas.openxmlformats.org/officeDocument/2006/relationships/hyperlink" Target="https://www.cpubenchmark.net/cpu.php?cpu=Intel+Core+i5-7400+%40+3.00GHz&amp;id=2929" TargetMode="External"/><Relationship Id="rId12" Type="http://schemas.openxmlformats.org/officeDocument/2006/relationships/hyperlink" Target="https://www.cpubenchmark.net/graph_notes.html" TargetMode="External"/><Relationship Id="rId17" Type="http://schemas.openxmlformats.org/officeDocument/2006/relationships/hyperlink" Target="https://www.cpubenchmark.net/cpu.php?cpu=Intel+Core+i5-8600+%40+3.10GHz&amp;id=3251" TargetMode="External"/><Relationship Id="rId25" Type="http://schemas.openxmlformats.org/officeDocument/2006/relationships/hyperlink" Target="https://www.cpubenchmark.net/cpu.php?cpu=Intel+Core+i5-10400+%40+2.90GHz&amp;id=3737" TargetMode="External"/><Relationship Id="rId33" Type="http://schemas.openxmlformats.org/officeDocument/2006/relationships/hyperlink" Target="https://www.cpubenchmark.net/graph_notes.html" TargetMode="External"/><Relationship Id="rId2" Type="http://schemas.openxmlformats.org/officeDocument/2006/relationships/hyperlink" Target="https://www.cpubenchmark.net/graph_notes.html" TargetMode="External"/><Relationship Id="rId16" Type="http://schemas.openxmlformats.org/officeDocument/2006/relationships/hyperlink" Target="https://www.cpubenchmark.net/graph_notes.html" TargetMode="External"/><Relationship Id="rId20" Type="http://schemas.openxmlformats.org/officeDocument/2006/relationships/hyperlink" Target="https://www.cpubenchmark.net/graph_notes.html" TargetMode="External"/><Relationship Id="rId29" Type="http://schemas.openxmlformats.org/officeDocument/2006/relationships/hyperlink" Target="https://www.cpubenchmark.net/cpu.php?cpu=Intel+Core+i5-10600+%40+3.30GHz&amp;id=3750" TargetMode="External"/><Relationship Id="rId1" Type="http://schemas.openxmlformats.org/officeDocument/2006/relationships/hyperlink" Target="https://www.cpubenchmark.net/cpu.php?cpu=Intel+Core+i5-6400+%40+2.70GHz&amp;id=2578" TargetMode="External"/><Relationship Id="rId6" Type="http://schemas.openxmlformats.org/officeDocument/2006/relationships/hyperlink" Target="https://www.cpubenchmark.net/graph_notes.html" TargetMode="External"/><Relationship Id="rId11" Type="http://schemas.openxmlformats.org/officeDocument/2006/relationships/hyperlink" Target="https://www.cpubenchmark.net/cpu.php?cpu=Intel+Core+i5-7600+%40+3.50GHz&amp;id=2920" TargetMode="External"/><Relationship Id="rId24" Type="http://schemas.openxmlformats.org/officeDocument/2006/relationships/hyperlink" Target="https://www.cpubenchmark.net/graph_notes.html" TargetMode="External"/><Relationship Id="rId32" Type="http://schemas.openxmlformats.org/officeDocument/2006/relationships/hyperlink" Target="https://www.cpubenchmark.net/cpu.php?cpu=Intel+Core+i5-11500+%40+2.70GHz&amp;id=4238" TargetMode="External"/><Relationship Id="rId37" Type="http://schemas.openxmlformats.org/officeDocument/2006/relationships/drawing" Target="../drawings/drawing2.xml"/><Relationship Id="rId5" Type="http://schemas.openxmlformats.org/officeDocument/2006/relationships/hyperlink" Target="https://www.cpubenchmark.net/cpu.php?cpu=Intel+Core+i5-6600+%40+3.30GHz&amp;id=2594" TargetMode="External"/><Relationship Id="rId15" Type="http://schemas.openxmlformats.org/officeDocument/2006/relationships/hyperlink" Target="https://www.cpubenchmark.net/cpu.php?cpu=Intel+Core+i5-8500+%40+3.00GHz&amp;id=3223" TargetMode="External"/><Relationship Id="rId23" Type="http://schemas.openxmlformats.org/officeDocument/2006/relationships/hyperlink" Target="https://www.cpubenchmark.net/cpu.php?cpu=Intel+Core+i5-9600+%40+3.10GHz&amp;id=3554" TargetMode="External"/><Relationship Id="rId28" Type="http://schemas.openxmlformats.org/officeDocument/2006/relationships/hyperlink" Target="https://www.cpubenchmark.net/graph_notes.html" TargetMode="External"/><Relationship Id="rId36" Type="http://schemas.openxmlformats.org/officeDocument/2006/relationships/hyperlink" Target="https://www.cpubenchmark.net/graph_notes.html" TargetMode="External"/><Relationship Id="rId10" Type="http://schemas.openxmlformats.org/officeDocument/2006/relationships/hyperlink" Target="https://www.cpubenchmark.net/graph_notes.html" TargetMode="External"/><Relationship Id="rId19" Type="http://schemas.openxmlformats.org/officeDocument/2006/relationships/hyperlink" Target="https://www.cpubenchmark.net/cpu.php?cpu=Intel+Core+i5-9400+%40+2.90GHz&amp;id=3414" TargetMode="External"/><Relationship Id="rId31" Type="http://schemas.openxmlformats.org/officeDocument/2006/relationships/hyperlink" Target="https://www.cpubenchmark.net/cpu.php?cpu=Intel+Core+i5-11400+%40+2.60GHz&amp;id=4233" TargetMode="External"/><Relationship Id="rId4" Type="http://schemas.openxmlformats.org/officeDocument/2006/relationships/hyperlink" Target="https://www.cpubenchmark.net/graph_notes.html" TargetMode="External"/><Relationship Id="rId9" Type="http://schemas.openxmlformats.org/officeDocument/2006/relationships/hyperlink" Target="https://www.cpubenchmark.net/cpu.php?cpu=Intel+Core+i5-7500+%40+3.40GHz&amp;id=2910" TargetMode="External"/><Relationship Id="rId14" Type="http://schemas.openxmlformats.org/officeDocument/2006/relationships/hyperlink" Target="https://www.cpubenchmark.net/graph_notes.html" TargetMode="External"/><Relationship Id="rId22" Type="http://schemas.openxmlformats.org/officeDocument/2006/relationships/hyperlink" Target="https://www.cpubenchmark.net/graph_notes.html" TargetMode="External"/><Relationship Id="rId27" Type="http://schemas.openxmlformats.org/officeDocument/2006/relationships/hyperlink" Target="https://www.cpubenchmark.net/cpu.php?cpu=Intel+Core+i5-10500+%40+3.10GHz&amp;id=3749" TargetMode="External"/><Relationship Id="rId30" Type="http://schemas.openxmlformats.org/officeDocument/2006/relationships/hyperlink" Target="https://www.cpubenchmark.net/graph_notes.html" TargetMode="External"/><Relationship Id="rId35" Type="http://schemas.openxmlformats.org/officeDocument/2006/relationships/hyperlink" Target="https://www.cpubenchmark.net/graph_notes.html" TargetMode="External"/><Relationship Id="rId8" Type="http://schemas.openxmlformats.org/officeDocument/2006/relationships/hyperlink" Target="https://www.cpubenchmark.net/graph_notes.html" TargetMode="External"/><Relationship Id="rId3" Type="http://schemas.openxmlformats.org/officeDocument/2006/relationships/hyperlink" Target="https://www.cpubenchmark.net/cpu.php?cpu=Intel+Core+i5-6500+%40+3.20GHz&amp;id=2599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pubenchmark.net/graph_notes.html" TargetMode="External"/><Relationship Id="rId13" Type="http://schemas.openxmlformats.org/officeDocument/2006/relationships/drawing" Target="../drawings/drawing3.xml"/><Relationship Id="rId3" Type="http://schemas.openxmlformats.org/officeDocument/2006/relationships/hyperlink" Target="https://www.cpubenchmark.net/cpu.php?cpu=Intel+Core+i7-7700+%40+3.60GHz&amp;id=2905" TargetMode="External"/><Relationship Id="rId7" Type="http://schemas.openxmlformats.org/officeDocument/2006/relationships/hyperlink" Target="https://www.cpubenchmark.net/cpu.php?cpu=Intel+Core+i7-9700+%40+3.00GHz&amp;id=3477" TargetMode="External"/><Relationship Id="rId12" Type="http://schemas.openxmlformats.org/officeDocument/2006/relationships/hyperlink" Target="https://www.cpubenchmark.net/graph_notes.html" TargetMode="External"/><Relationship Id="rId2" Type="http://schemas.openxmlformats.org/officeDocument/2006/relationships/hyperlink" Target="https://www.cpubenchmark.net/graph_notes.html" TargetMode="External"/><Relationship Id="rId1" Type="http://schemas.openxmlformats.org/officeDocument/2006/relationships/hyperlink" Target="https://www.cpubenchmark.net/cpu.php?cpu=Intel+Core+i7-6700+%40+3.40GHz&amp;id=2598" TargetMode="External"/><Relationship Id="rId6" Type="http://schemas.openxmlformats.org/officeDocument/2006/relationships/hyperlink" Target="https://www.cpubenchmark.net/graph_notes.html" TargetMode="External"/><Relationship Id="rId11" Type="http://schemas.openxmlformats.org/officeDocument/2006/relationships/hyperlink" Target="https://www.cpubenchmark.net/cpu.php?cpu=Intel+Core+i7-11700+%40+2.50GHz&amp;id=3947" TargetMode="External"/><Relationship Id="rId5" Type="http://schemas.openxmlformats.org/officeDocument/2006/relationships/hyperlink" Target="https://www.cpubenchmark.net/cpu.php?cpu=Intel+Core+i7-8700+%40+3.20GHz&amp;id=3099" TargetMode="External"/><Relationship Id="rId10" Type="http://schemas.openxmlformats.org/officeDocument/2006/relationships/hyperlink" Target="https://www.cpubenchmark.net/graph_notes.html" TargetMode="External"/><Relationship Id="rId4" Type="http://schemas.openxmlformats.org/officeDocument/2006/relationships/hyperlink" Target="https://www.cpubenchmark.net/graph_notes.html" TargetMode="External"/><Relationship Id="rId9" Type="http://schemas.openxmlformats.org/officeDocument/2006/relationships/hyperlink" Target="https://www.cpubenchmark.net/cpu.php?cpu=Intel+Core+i7-10700+%40+2.90GHz&amp;id=374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/>
  </sheetViews>
  <sheetFormatPr defaultRowHeight="15" x14ac:dyDescent="0.25"/>
  <sheetData>
    <row r="1" spans="1:3" x14ac:dyDescent="0.25">
      <c r="A1" t="s">
        <v>895</v>
      </c>
      <c r="B1" t="s">
        <v>896</v>
      </c>
      <c r="C1" t="s">
        <v>897</v>
      </c>
    </row>
    <row r="2" spans="1:3" x14ac:dyDescent="0.25">
      <c r="A2">
        <v>1</v>
      </c>
    </row>
    <row r="3" spans="1:3" x14ac:dyDescent="0.25">
      <c r="A3">
        <v>2</v>
      </c>
    </row>
    <row r="4" spans="1:3" x14ac:dyDescent="0.25">
      <c r="A4">
        <v>3</v>
      </c>
    </row>
    <row r="5" spans="1:3" x14ac:dyDescent="0.25">
      <c r="A5">
        <v>4</v>
      </c>
    </row>
    <row r="6" spans="1:3" x14ac:dyDescent="0.25">
      <c r="A6">
        <v>5</v>
      </c>
    </row>
    <row r="7" spans="1:3" x14ac:dyDescent="0.25">
      <c r="A7">
        <v>6</v>
      </c>
    </row>
    <row r="8" spans="1:3" x14ac:dyDescent="0.25">
      <c r="A8">
        <v>7</v>
      </c>
    </row>
    <row r="9" spans="1:3" x14ac:dyDescent="0.25">
      <c r="A9">
        <v>8</v>
      </c>
    </row>
    <row r="10" spans="1:3" x14ac:dyDescent="0.25">
      <c r="A10">
        <v>9</v>
      </c>
    </row>
    <row r="11" spans="1:3" x14ac:dyDescent="0.25">
      <c r="A11">
        <v>10</v>
      </c>
    </row>
    <row r="12" spans="1:3" x14ac:dyDescent="0.25">
      <c r="A12">
        <v>11</v>
      </c>
    </row>
    <row r="13" spans="1:3" x14ac:dyDescent="0.25">
      <c r="A13">
        <v>12</v>
      </c>
    </row>
    <row r="14" spans="1:3" x14ac:dyDescent="0.25">
      <c r="A14">
        <v>13</v>
      </c>
    </row>
    <row r="15" spans="1:3" x14ac:dyDescent="0.25">
      <c r="A15">
        <v>14</v>
      </c>
    </row>
    <row r="16" spans="1:3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2" spans="1:1" x14ac:dyDescent="0.25">
      <c r="A22">
        <f>19*19</f>
        <v>361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2"/>
  <sheetViews>
    <sheetView workbookViewId="0">
      <selection activeCell="O6" sqref="O6"/>
    </sheetView>
  </sheetViews>
  <sheetFormatPr defaultRowHeight="15" x14ac:dyDescent="0.25"/>
  <cols>
    <col min="1" max="1" width="19" bestFit="1" customWidth="1"/>
    <col min="2" max="2" width="14.28515625" bestFit="1" customWidth="1"/>
    <col min="18" max="18" width="11.5703125" bestFit="1" customWidth="1"/>
  </cols>
  <sheetData>
    <row r="2" spans="1:25" x14ac:dyDescent="0.25">
      <c r="A2" s="47"/>
      <c r="B2" s="47" t="s">
        <v>900</v>
      </c>
      <c r="C2" s="51" t="s">
        <v>902</v>
      </c>
      <c r="D2" s="47" t="s">
        <v>903</v>
      </c>
      <c r="E2" s="47" t="s">
        <v>904</v>
      </c>
      <c r="F2" s="47" t="s">
        <v>905</v>
      </c>
      <c r="G2" s="47" t="s">
        <v>906</v>
      </c>
      <c r="H2" s="47" t="s">
        <v>907</v>
      </c>
      <c r="I2" s="47" t="s">
        <v>908</v>
      </c>
      <c r="J2" s="47" t="s">
        <v>909</v>
      </c>
      <c r="K2" s="47" t="s">
        <v>910</v>
      </c>
      <c r="L2" s="47" t="s">
        <v>911</v>
      </c>
      <c r="M2" s="47" t="s">
        <v>912</v>
      </c>
      <c r="N2" s="47" t="s">
        <v>913</v>
      </c>
      <c r="O2" s="47" t="s">
        <v>914</v>
      </c>
      <c r="P2" s="47" t="s">
        <v>899</v>
      </c>
      <c r="Q2" s="47" t="s">
        <v>917</v>
      </c>
      <c r="R2" s="47" t="s">
        <v>918</v>
      </c>
    </row>
    <row r="3" spans="1:25" x14ac:dyDescent="0.25">
      <c r="A3" s="47" t="s">
        <v>916</v>
      </c>
      <c r="B3" s="49">
        <f>CORREL(B6:B40,$P$6:$P$40)</f>
        <v>-0.54636476497716868</v>
      </c>
      <c r="C3" s="49">
        <f>CORREL(C6:C40,$P$6:$P$40)</f>
        <v>-0.62190136007258323</v>
      </c>
      <c r="D3" s="49">
        <f>CORREL(D6:D40,$P$6:$P$40)</f>
        <v>-0.45708049114686855</v>
      </c>
      <c r="E3" s="49">
        <f>CORREL(E6:E40,$P$6:$P$40)</f>
        <v>-0.71986814917622166</v>
      </c>
      <c r="F3" s="49">
        <f>CORREL(F6:F40,$P$6:$P$40)</f>
        <v>-0.69203879469617557</v>
      </c>
      <c r="G3" s="49">
        <f>CORREL(G6:G40,$P$6:$P$40)</f>
        <v>-0.65122847631424086</v>
      </c>
      <c r="H3" s="49">
        <f>CORREL(H6:H40,$P$6:$P$40)</f>
        <v>-0.46933290416934165</v>
      </c>
      <c r="I3" s="49">
        <f>CORREL(I6:I40,$P$6:$P$40)</f>
        <v>-0.61743373787501377</v>
      </c>
      <c r="J3" s="49">
        <f>CORREL(J6:J40,$P$6:$P$40)</f>
        <v>-0.71356486173775224</v>
      </c>
      <c r="K3" s="49">
        <f>CORREL(K6:K40,$P$6:$P$40)</f>
        <v>-0.64068326942157949</v>
      </c>
      <c r="L3" s="49">
        <f>CORREL(L6:L40,$P$6:$P$40)</f>
        <v>-0.63611340083292234</v>
      </c>
      <c r="M3" s="49">
        <f>CORREL(M6:M40,$P$6:$P$40)</f>
        <v>-0.60648328975999477</v>
      </c>
      <c r="N3" s="49">
        <f>CORREL(N6:N40,$P$6:$P$40)</f>
        <v>-0.61498052666637648</v>
      </c>
      <c r="O3" s="49">
        <f>CORREL(O6:O40,$P$6:$P$40)</f>
        <v>-0.67715064442511619</v>
      </c>
      <c r="P3" s="49">
        <f>CORREL(P6:P40,$P$6:$P$40)</f>
        <v>0.99999999999999989</v>
      </c>
      <c r="Q3" s="54">
        <f>MIN(B3:P3)</f>
        <v>-0.71986814917622166</v>
      </c>
      <c r="R3" s="54">
        <f>MAX(B3:O3)</f>
        <v>-0.45708049114686855</v>
      </c>
    </row>
    <row r="4" spans="1:25" x14ac:dyDescent="0.25">
      <c r="A4" s="47" t="s">
        <v>877</v>
      </c>
      <c r="B4" s="47">
        <v>0</v>
      </c>
      <c r="C4" s="47">
        <v>0</v>
      </c>
      <c r="D4" s="47">
        <v>0</v>
      </c>
      <c r="E4" s="47">
        <v>0</v>
      </c>
      <c r="F4" s="47">
        <v>0</v>
      </c>
      <c r="G4" s="47">
        <v>0</v>
      </c>
      <c r="H4" s="47">
        <v>0</v>
      </c>
      <c r="I4" s="47">
        <v>0</v>
      </c>
      <c r="J4" s="47">
        <v>0</v>
      </c>
      <c r="K4" s="47">
        <v>0</v>
      </c>
      <c r="L4" s="47">
        <v>0</v>
      </c>
      <c r="M4" s="47">
        <v>0</v>
      </c>
      <c r="N4" s="47">
        <v>0</v>
      </c>
      <c r="O4" s="47">
        <v>0</v>
      </c>
      <c r="P4" s="47" t="s">
        <v>915</v>
      </c>
      <c r="Q4" t="s">
        <v>1075</v>
      </c>
      <c r="R4" s="65">
        <f>CORREL(P6:P40,Q6:Q40)</f>
        <v>0.9109510440192623</v>
      </c>
      <c r="S4" t="s">
        <v>1075</v>
      </c>
      <c r="W4" t="s">
        <v>1076</v>
      </c>
      <c r="X4" t="s">
        <v>1076</v>
      </c>
      <c r="Y4">
        <f>SUM(Y6:Y40)</f>
        <v>15</v>
      </c>
    </row>
    <row r="5" spans="1:25" s="37" customFormat="1" ht="60" x14ac:dyDescent="0.25">
      <c r="A5" s="48" t="s">
        <v>895</v>
      </c>
      <c r="B5" s="48" t="str">
        <f>'db2'!B4</f>
        <v>Típus (i3_i5_i7)</v>
      </c>
      <c r="C5" s="52" t="str">
        <f>'db2'!D4</f>
        <v>Turbo Speed</v>
      </c>
      <c r="D5" s="48" t="str">
        <f>'db2'!E4</f>
        <v>Cores</v>
      </c>
      <c r="E5" s="48" t="str">
        <f>'db2'!F4</f>
        <v>Threads</v>
      </c>
      <c r="F5" s="48" t="str">
        <f>'db2'!G4</f>
        <v>Integer Math</v>
      </c>
      <c r="G5" s="48" t="str">
        <f>'db2'!H4</f>
        <v>Floating Point Math</v>
      </c>
      <c r="H5" s="48" t="str">
        <f>'db2'!I4</f>
        <v>Find Prime Numbers</v>
      </c>
      <c r="I5" s="48" t="str">
        <f>'db2'!J4</f>
        <v>Random String Sorting</v>
      </c>
      <c r="J5" s="48" t="str">
        <f>'db2'!K4</f>
        <v>Data Encryption</v>
      </c>
      <c r="K5" s="48" t="str">
        <f>'db2'!L4</f>
        <v>Data Compression</v>
      </c>
      <c r="L5" s="48" t="str">
        <f>'db2'!M4</f>
        <v>Physics</v>
      </c>
      <c r="M5" s="48" t="str">
        <f>'db2'!N4</f>
        <v>Extended Instructions</v>
      </c>
      <c r="N5" s="48" t="str">
        <f>'db2'!O4</f>
        <v>Single Thread</v>
      </c>
      <c r="O5" s="48" t="str">
        <f>'db2'!P4</f>
        <v>Average CPU Mark</v>
      </c>
      <c r="P5" s="48" t="str">
        <f>'db2'!Q4</f>
        <v>Last Price Change (USD)</v>
      </c>
      <c r="Q5" s="37" t="str">
        <f>modell1!P118</f>
        <v>Becslés</v>
      </c>
      <c r="R5" s="37" t="s">
        <v>1058</v>
      </c>
      <c r="S5" s="37" t="s">
        <v>1059</v>
      </c>
      <c r="T5" s="37" t="str">
        <f>OAM1_2!B5</f>
        <v>Típus (i3_i5_i7)</v>
      </c>
      <c r="W5" s="37" t="str">
        <f>modell1!AX118</f>
        <v>Becslés</v>
      </c>
      <c r="X5" s="37" t="s">
        <v>1059</v>
      </c>
      <c r="Y5" s="37" t="s">
        <v>1077</v>
      </c>
    </row>
    <row r="6" spans="1:25" x14ac:dyDescent="0.25">
      <c r="A6" s="47" t="str">
        <f>'db2'!A5</f>
        <v>Intel Core i3-6100</v>
      </c>
      <c r="B6" s="47">
        <f>RANK(OAM1_2!B6,OAM1_2!B$6:B$40,B$4)</f>
        <v>25</v>
      </c>
      <c r="C6" s="47">
        <f>RANK(OAM1_2!C6,OAM1_2!C$6:C$40,C$4)</f>
        <v>30</v>
      </c>
      <c r="D6" s="47">
        <f>RANK(OAM1_2!D6,OAM1_2!D$6:D$40,D$4)</f>
        <v>31</v>
      </c>
      <c r="E6" s="47">
        <f>RANK(OAM1_2!E6,OAM1_2!E$6:E$40,E$4)</f>
        <v>21</v>
      </c>
      <c r="F6" s="47">
        <f>RANK(OAM1_2!F6,OAM1_2!F$6:F$40,F$4)</f>
        <v>35</v>
      </c>
      <c r="G6" s="47">
        <f>RANK(OAM1_2!G6,OAM1_2!G$6:G$40,G$4)</f>
        <v>35</v>
      </c>
      <c r="H6" s="47">
        <f>RANK(OAM1_2!H6,OAM1_2!H$6:H$40,H$4)</f>
        <v>34</v>
      </c>
      <c r="I6" s="47">
        <f>RANK(OAM1_2!I6,OAM1_2!I$6:I$40,I$4)</f>
        <v>35</v>
      </c>
      <c r="J6" s="47">
        <f>RANK(OAM1_2!J6,OAM1_2!J$6:J$40,J$4)</f>
        <v>35</v>
      </c>
      <c r="K6" s="47">
        <f>RANK(OAM1_2!K6,OAM1_2!K$6:K$40,K$4)</f>
        <v>35</v>
      </c>
      <c r="L6" s="47">
        <f>RANK(OAM1_2!L6,OAM1_2!L$6:L$40,L$4)</f>
        <v>34</v>
      </c>
      <c r="M6" s="47">
        <f>RANK(OAM1_2!M6,OAM1_2!M$6:M$40,M$4)</f>
        <v>35</v>
      </c>
      <c r="N6" s="47">
        <f>RANK(OAM1_2!N6,OAM1_2!N$6:N$40,N$4)</f>
        <v>32</v>
      </c>
      <c r="O6" s="47">
        <f>RANK(OAM1_2!O6,OAM1_2!O$6:O$40,O$4)</f>
        <v>35</v>
      </c>
      <c r="P6" s="47">
        <f>VALUE('db2'!Q5)*100</f>
        <v>17381</v>
      </c>
      <c r="Q6" s="37">
        <f>modell1!P119</f>
        <v>14887.4</v>
      </c>
      <c r="R6" t="str">
        <f>IF(P6&gt;Q6,"rel_draga","rel_olcso")</f>
        <v>rel_draga</v>
      </c>
      <c r="S6" s="66">
        <f>(P6-Q6)/P6</f>
        <v>0.14346700419998851</v>
      </c>
      <c r="T6" s="37">
        <f>OAM1_2!B6</f>
        <v>3</v>
      </c>
      <c r="W6" s="37">
        <f>modell1!AX119</f>
        <v>25401.200000000001</v>
      </c>
      <c r="X6" s="66">
        <f>(P6-W6)/P6</f>
        <v>-0.4614349001783557</v>
      </c>
      <c r="Y6">
        <f>IF(S6*X6&lt;=0,1,0)</f>
        <v>1</v>
      </c>
    </row>
    <row r="7" spans="1:25" x14ac:dyDescent="0.25">
      <c r="A7" s="47" t="str">
        <f>'db2'!A6</f>
        <v>Intel Core i3-6300</v>
      </c>
      <c r="B7" s="47">
        <f>RANK(OAM1_2!B7,OAM1_2!B$6:B$40,B$4)</f>
        <v>25</v>
      </c>
      <c r="C7" s="47">
        <f>RANK(OAM1_2!C7,OAM1_2!C$6:C$40,C$4)</f>
        <v>28</v>
      </c>
      <c r="D7" s="47">
        <f>RANK(OAM1_2!D7,OAM1_2!D$6:D$40,D$4)</f>
        <v>31</v>
      </c>
      <c r="E7" s="47">
        <f>RANK(OAM1_2!E7,OAM1_2!E$6:E$40,E$4)</f>
        <v>21</v>
      </c>
      <c r="F7" s="47">
        <f>RANK(OAM1_2!F7,OAM1_2!F$6:F$40,F$4)</f>
        <v>33</v>
      </c>
      <c r="G7" s="47">
        <f>RANK(OAM1_2!G7,OAM1_2!G$6:G$40,G$4)</f>
        <v>33</v>
      </c>
      <c r="H7" s="47">
        <f>RANK(OAM1_2!H7,OAM1_2!H$6:H$40,H$4)</f>
        <v>33</v>
      </c>
      <c r="I7" s="47">
        <f>RANK(OAM1_2!I7,OAM1_2!I$6:I$40,I$4)</f>
        <v>31</v>
      </c>
      <c r="J7" s="47">
        <f>RANK(OAM1_2!J7,OAM1_2!J$6:J$40,J$4)</f>
        <v>34</v>
      </c>
      <c r="K7" s="47">
        <f>RANK(OAM1_2!K7,OAM1_2!K$6:K$40,K$4)</f>
        <v>33</v>
      </c>
      <c r="L7" s="47">
        <f>RANK(OAM1_2!L7,OAM1_2!L$6:L$40,L$4)</f>
        <v>33</v>
      </c>
      <c r="M7" s="47">
        <f>RANK(OAM1_2!M7,OAM1_2!M$6:M$40,M$4)</f>
        <v>33</v>
      </c>
      <c r="N7" s="47">
        <f>RANK(OAM1_2!N7,OAM1_2!N$6:N$40,N$4)</f>
        <v>25</v>
      </c>
      <c r="O7" s="47">
        <f>RANK(OAM1_2!O7,OAM1_2!O$6:O$40,O$4)</f>
        <v>33</v>
      </c>
      <c r="P7" s="47">
        <f>VALUE('db2'!Q6)*100</f>
        <v>16988</v>
      </c>
      <c r="Q7" s="37">
        <f>modell1!P120</f>
        <v>16466.900000000001</v>
      </c>
      <c r="R7" t="str">
        <f t="shared" ref="R7:R40" si="0">IF(P7&gt;Q7,"rel_draga","rel_olcso")</f>
        <v>rel_draga</v>
      </c>
      <c r="S7" s="66">
        <f t="shared" ref="S7:S40" si="1">(P7-Q7)/P7</f>
        <v>3.0674593830939401E-2</v>
      </c>
      <c r="T7" s="37">
        <f>OAM1_2!B7</f>
        <v>3</v>
      </c>
      <c r="W7" s="37">
        <f>modell1!AX120</f>
        <v>25222.5</v>
      </c>
      <c r="X7" s="66">
        <f t="shared" ref="X7:X40" si="2">(P7-W7)/P7</f>
        <v>-0.48472451141982575</v>
      </c>
      <c r="Y7">
        <f t="shared" ref="Y7:Y40" si="3">IF(S7*X7&lt;=0,1,0)</f>
        <v>1</v>
      </c>
    </row>
    <row r="8" spans="1:25" x14ac:dyDescent="0.25">
      <c r="A8" s="47" t="str">
        <f>'db2'!A7</f>
        <v>Intel Core i3-7100</v>
      </c>
      <c r="B8" s="47">
        <f>RANK(OAM1_2!B8,OAM1_2!B$6:B$40,B$4)</f>
        <v>25</v>
      </c>
      <c r="C8" s="47">
        <f>RANK(OAM1_2!C8,OAM1_2!C$6:C$40,C$4)</f>
        <v>26</v>
      </c>
      <c r="D8" s="47">
        <f>RANK(OAM1_2!D8,OAM1_2!D$6:D$40,D$4)</f>
        <v>31</v>
      </c>
      <c r="E8" s="47">
        <f>RANK(OAM1_2!E8,OAM1_2!E$6:E$40,E$4)</f>
        <v>21</v>
      </c>
      <c r="F8" s="47">
        <f>RANK(OAM1_2!F8,OAM1_2!F$6:F$40,F$4)</f>
        <v>34</v>
      </c>
      <c r="G8" s="47">
        <f>RANK(OAM1_2!G8,OAM1_2!G$6:G$40,G$4)</f>
        <v>34</v>
      </c>
      <c r="H8" s="47">
        <f>RANK(OAM1_2!H8,OAM1_2!H$6:H$40,H$4)</f>
        <v>34</v>
      </c>
      <c r="I8" s="47">
        <f>RANK(OAM1_2!I8,OAM1_2!I$6:I$40,I$4)</f>
        <v>31</v>
      </c>
      <c r="J8" s="47">
        <f>RANK(OAM1_2!J8,OAM1_2!J$6:J$40,J$4)</f>
        <v>33</v>
      </c>
      <c r="K8" s="47">
        <f>RANK(OAM1_2!K8,OAM1_2!K$6:K$40,K$4)</f>
        <v>34</v>
      </c>
      <c r="L8" s="47">
        <f>RANK(OAM1_2!L8,OAM1_2!L$6:L$40,L$4)</f>
        <v>35</v>
      </c>
      <c r="M8" s="47">
        <f>RANK(OAM1_2!M8,OAM1_2!M$6:M$40,M$4)</f>
        <v>34</v>
      </c>
      <c r="N8" s="47">
        <f>RANK(OAM1_2!N8,OAM1_2!N$6:N$40,N$4)</f>
        <v>26</v>
      </c>
      <c r="O8" s="47">
        <f>RANK(OAM1_2!O8,OAM1_2!O$6:O$40,O$4)</f>
        <v>34</v>
      </c>
      <c r="P8" s="47">
        <f>VALUE('db2'!Q7)*100</f>
        <v>18738</v>
      </c>
      <c r="Q8" s="37">
        <f>modell1!P121</f>
        <v>17137.3</v>
      </c>
      <c r="R8" t="str">
        <f t="shared" si="0"/>
        <v>rel_draga</v>
      </c>
      <c r="S8" s="66">
        <f t="shared" si="1"/>
        <v>8.5425338883552179E-2</v>
      </c>
      <c r="T8" s="37">
        <f>OAM1_2!B8</f>
        <v>3</v>
      </c>
      <c r="W8" s="37">
        <f>modell1!AX121</f>
        <v>26018.1</v>
      </c>
      <c r="X8" s="66">
        <f t="shared" si="2"/>
        <v>-0.38852065321805945</v>
      </c>
      <c r="Y8">
        <f t="shared" si="3"/>
        <v>1</v>
      </c>
    </row>
    <row r="9" spans="1:25" x14ac:dyDescent="0.25">
      <c r="A9" s="47" t="str">
        <f>'db2'!A8</f>
        <v>Intel Core i3-7300</v>
      </c>
      <c r="B9" s="47">
        <f>RANK(OAM1_2!B9,OAM1_2!B$6:B$40,B$4)</f>
        <v>25</v>
      </c>
      <c r="C9" s="47">
        <f>RANK(OAM1_2!C9,OAM1_2!C$6:C$40,C$4)</f>
        <v>23</v>
      </c>
      <c r="D9" s="47">
        <f>RANK(OAM1_2!D9,OAM1_2!D$6:D$40,D$4)</f>
        <v>31</v>
      </c>
      <c r="E9" s="47">
        <f>RANK(OAM1_2!E9,OAM1_2!E$6:E$40,E$4)</f>
        <v>21</v>
      </c>
      <c r="F9" s="47">
        <f>RANK(OAM1_2!F9,OAM1_2!F$6:F$40,F$4)</f>
        <v>31</v>
      </c>
      <c r="G9" s="47">
        <f>RANK(OAM1_2!G9,OAM1_2!G$6:G$40,G$4)</f>
        <v>32</v>
      </c>
      <c r="H9" s="47">
        <f>RANK(OAM1_2!H9,OAM1_2!H$6:H$40,H$4)</f>
        <v>32</v>
      </c>
      <c r="I9" s="47">
        <f>RANK(OAM1_2!I9,OAM1_2!I$6:I$40,I$4)</f>
        <v>31</v>
      </c>
      <c r="J9" s="47">
        <f>RANK(OAM1_2!J9,OAM1_2!J$6:J$40,J$4)</f>
        <v>31</v>
      </c>
      <c r="K9" s="47">
        <f>RANK(OAM1_2!K9,OAM1_2!K$6:K$40,K$4)</f>
        <v>32</v>
      </c>
      <c r="L9" s="47">
        <f>RANK(OAM1_2!L9,OAM1_2!L$6:L$40,L$4)</f>
        <v>32</v>
      </c>
      <c r="M9" s="47">
        <f>RANK(OAM1_2!M9,OAM1_2!M$6:M$40,M$4)</f>
        <v>32</v>
      </c>
      <c r="N9" s="47">
        <f>RANK(OAM1_2!N9,OAM1_2!N$6:N$40,N$4)</f>
        <v>24</v>
      </c>
      <c r="O9" s="47">
        <f>RANK(OAM1_2!O9,OAM1_2!O$6:O$40,O$4)</f>
        <v>32</v>
      </c>
      <c r="P9" s="47">
        <f>VALUE('db2'!Q8)*100</f>
        <v>19585</v>
      </c>
      <c r="Q9" s="37">
        <f>modell1!P122</f>
        <v>17555.8</v>
      </c>
      <c r="R9" t="str">
        <f t="shared" si="0"/>
        <v>rel_draga</v>
      </c>
      <c r="S9" s="66">
        <f t="shared" si="1"/>
        <v>0.10360990553995408</v>
      </c>
      <c r="T9" s="37">
        <f>OAM1_2!B9</f>
        <v>3</v>
      </c>
      <c r="W9" s="37">
        <f>modell1!AX122</f>
        <v>25222.5</v>
      </c>
      <c r="X9" s="66">
        <f t="shared" si="2"/>
        <v>-0.28784784273678837</v>
      </c>
      <c r="Y9">
        <f t="shared" si="3"/>
        <v>1</v>
      </c>
    </row>
    <row r="10" spans="1:25" x14ac:dyDescent="0.25">
      <c r="A10" s="47" t="str">
        <f>'db2'!A9</f>
        <v>Intel Core i3-8100</v>
      </c>
      <c r="B10" s="47">
        <f>RANK(OAM1_2!B10,OAM1_2!B$6:B$40,B$4)</f>
        <v>25</v>
      </c>
      <c r="C10" s="47">
        <f>RANK(OAM1_2!C10,OAM1_2!C$6:C$40,C$4)</f>
        <v>32</v>
      </c>
      <c r="D10" s="47">
        <f>RANK(OAM1_2!D10,OAM1_2!D$6:D$40,D$4)</f>
        <v>17</v>
      </c>
      <c r="E10" s="47">
        <f>RANK(OAM1_2!E10,OAM1_2!E$6:E$40,E$4)</f>
        <v>21</v>
      </c>
      <c r="F10" s="47">
        <f>RANK(OAM1_2!F10,OAM1_2!F$6:F$40,F$4)</f>
        <v>26</v>
      </c>
      <c r="G10" s="47">
        <f>RANK(OAM1_2!G10,OAM1_2!G$6:G$40,G$4)</f>
        <v>25</v>
      </c>
      <c r="H10" s="47">
        <f>RANK(OAM1_2!H10,OAM1_2!H$6:H$40,H$4)</f>
        <v>22</v>
      </c>
      <c r="I10" s="47">
        <f>RANK(OAM1_2!I10,OAM1_2!I$6:I$40,I$4)</f>
        <v>24</v>
      </c>
      <c r="J10" s="47">
        <f>RANK(OAM1_2!J10,OAM1_2!J$6:J$40,J$4)</f>
        <v>26</v>
      </c>
      <c r="K10" s="47">
        <f>RANK(OAM1_2!K10,OAM1_2!K$6:K$40,K$4)</f>
        <v>25</v>
      </c>
      <c r="L10" s="47">
        <f>RANK(OAM1_2!L10,OAM1_2!L$6:L$40,L$4)</f>
        <v>25</v>
      </c>
      <c r="M10" s="47">
        <f>RANK(OAM1_2!M10,OAM1_2!M$6:M$40,M$4)</f>
        <v>25</v>
      </c>
      <c r="N10" s="47">
        <f>RANK(OAM1_2!N10,OAM1_2!N$6:N$40,N$4)</f>
        <v>31</v>
      </c>
      <c r="O10" s="47">
        <f>RANK(OAM1_2!O10,OAM1_2!O$6:O$40,O$4)</f>
        <v>26</v>
      </c>
      <c r="P10" s="47">
        <f>VALUE('db2'!Q9)*100</f>
        <v>17498</v>
      </c>
      <c r="Q10" s="37">
        <f>modell1!P123</f>
        <v>15711</v>
      </c>
      <c r="R10" t="str">
        <f t="shared" si="0"/>
        <v>rel_draga</v>
      </c>
      <c r="S10" s="66">
        <f t="shared" si="1"/>
        <v>0.1021259572522574</v>
      </c>
      <c r="T10" s="37">
        <f>OAM1_2!B10</f>
        <v>3</v>
      </c>
      <c r="W10" s="37">
        <f>modell1!AX123</f>
        <v>24750.7</v>
      </c>
      <c r="X10" s="66">
        <f t="shared" si="2"/>
        <v>-0.41448736998514119</v>
      </c>
      <c r="Y10">
        <f t="shared" si="3"/>
        <v>1</v>
      </c>
    </row>
    <row r="11" spans="1:25" x14ac:dyDescent="0.25">
      <c r="A11" s="47" t="str">
        <f>'db2'!A10</f>
        <v>Intel Core i3-8300</v>
      </c>
      <c r="B11" s="47">
        <f>RANK(OAM1_2!B11,OAM1_2!B$6:B$40,B$4)</f>
        <v>25</v>
      </c>
      <c r="C11" s="47">
        <f>RANK(OAM1_2!C11,OAM1_2!C$6:C$40,C$4)</f>
        <v>30</v>
      </c>
      <c r="D11" s="47">
        <f>RANK(OAM1_2!D11,OAM1_2!D$6:D$40,D$4)</f>
        <v>17</v>
      </c>
      <c r="E11" s="47">
        <f>RANK(OAM1_2!E11,OAM1_2!E$6:E$40,E$4)</f>
        <v>21</v>
      </c>
      <c r="F11" s="47">
        <f>RANK(OAM1_2!F11,OAM1_2!F$6:F$40,F$4)</f>
        <v>25</v>
      </c>
      <c r="G11" s="47">
        <f>RANK(OAM1_2!G11,OAM1_2!G$6:G$40,G$4)</f>
        <v>24</v>
      </c>
      <c r="H11" s="47">
        <f>RANK(OAM1_2!H11,OAM1_2!H$6:H$40,H$4)</f>
        <v>15</v>
      </c>
      <c r="I11" s="47">
        <f>RANK(OAM1_2!I11,OAM1_2!I$6:I$40,I$4)</f>
        <v>24</v>
      </c>
      <c r="J11" s="47">
        <f>RANK(OAM1_2!J11,OAM1_2!J$6:J$40,J$4)</f>
        <v>25</v>
      </c>
      <c r="K11" s="47">
        <f>RANK(OAM1_2!K11,OAM1_2!K$6:K$40,K$4)</f>
        <v>24</v>
      </c>
      <c r="L11" s="47">
        <f>RANK(OAM1_2!L11,OAM1_2!L$6:L$40,L$4)</f>
        <v>22</v>
      </c>
      <c r="M11" s="47">
        <f>RANK(OAM1_2!M11,OAM1_2!M$6:M$40,M$4)</f>
        <v>23</v>
      </c>
      <c r="N11" s="47">
        <f>RANK(OAM1_2!N11,OAM1_2!N$6:N$40,N$4)</f>
        <v>27</v>
      </c>
      <c r="O11" s="47">
        <f>RANK(OAM1_2!O11,OAM1_2!O$6:O$40,O$4)</f>
        <v>25</v>
      </c>
      <c r="P11" s="47">
        <f>VALUE('db2'!Q10)*100</f>
        <v>16998</v>
      </c>
      <c r="Q11" s="37">
        <f>modell1!P124</f>
        <v>17784.5</v>
      </c>
      <c r="R11" t="str">
        <f t="shared" si="0"/>
        <v>rel_olcso</v>
      </c>
      <c r="S11" s="66">
        <f t="shared" si="1"/>
        <v>-4.6270149429344626E-2</v>
      </c>
      <c r="T11" s="37">
        <f>OAM1_2!B11</f>
        <v>3</v>
      </c>
      <c r="W11" s="37">
        <f>modell1!AX124</f>
        <v>23616</v>
      </c>
      <c r="X11" s="66">
        <f t="shared" si="2"/>
        <v>-0.38933992234380516</v>
      </c>
      <c r="Y11">
        <f t="shared" si="3"/>
        <v>0</v>
      </c>
    </row>
    <row r="12" spans="1:25" x14ac:dyDescent="0.25">
      <c r="A12" s="47" t="str">
        <f>'db2'!A11</f>
        <v>Intel Core i3-9100</v>
      </c>
      <c r="B12" s="47">
        <f>RANK(OAM1_2!B12,OAM1_2!B$6:B$40,B$4)</f>
        <v>25</v>
      </c>
      <c r="C12" s="47">
        <f>RANK(OAM1_2!C12,OAM1_2!C$6:C$40,C$4)</f>
        <v>17</v>
      </c>
      <c r="D12" s="47">
        <f>RANK(OAM1_2!D12,OAM1_2!D$6:D$40,D$4)</f>
        <v>17</v>
      </c>
      <c r="E12" s="47">
        <f>RANK(OAM1_2!E12,OAM1_2!E$6:E$40,E$4)</f>
        <v>21</v>
      </c>
      <c r="F12" s="47">
        <f>RANK(OAM1_2!F12,OAM1_2!F$6:F$40,F$4)</f>
        <v>23</v>
      </c>
      <c r="G12" s="47">
        <f>RANK(OAM1_2!G12,OAM1_2!G$6:G$40,G$4)</f>
        <v>21</v>
      </c>
      <c r="H12" s="47">
        <f>RANK(OAM1_2!H12,OAM1_2!H$6:H$40,H$4)</f>
        <v>22</v>
      </c>
      <c r="I12" s="47">
        <f>RANK(OAM1_2!I12,OAM1_2!I$6:I$40,I$4)</f>
        <v>22</v>
      </c>
      <c r="J12" s="47">
        <f>RANK(OAM1_2!J12,OAM1_2!J$6:J$40,J$4)</f>
        <v>23</v>
      </c>
      <c r="K12" s="47">
        <f>RANK(OAM1_2!K12,OAM1_2!K$6:K$40,K$4)</f>
        <v>22</v>
      </c>
      <c r="L12" s="47">
        <f>RANK(OAM1_2!L12,OAM1_2!L$6:L$40,L$4)</f>
        <v>29</v>
      </c>
      <c r="M12" s="47">
        <f>RANK(OAM1_2!M12,OAM1_2!M$6:M$40,M$4)</f>
        <v>21</v>
      </c>
      <c r="N12" s="47">
        <f>RANK(OAM1_2!N12,OAM1_2!N$6:N$40,N$4)</f>
        <v>18</v>
      </c>
      <c r="O12" s="47">
        <f>RANK(OAM1_2!O12,OAM1_2!O$6:O$40,O$4)</f>
        <v>23</v>
      </c>
      <c r="P12" s="47">
        <f>VALUE('db2'!Q11)*100</f>
        <v>15950</v>
      </c>
      <c r="Q12" s="37">
        <f>modell1!P125</f>
        <v>17760.3</v>
      </c>
      <c r="R12" t="str">
        <f t="shared" si="0"/>
        <v>rel_olcso</v>
      </c>
      <c r="S12" s="66">
        <f t="shared" si="1"/>
        <v>-0.11349843260188083</v>
      </c>
      <c r="T12" s="37">
        <f>OAM1_2!B12</f>
        <v>3</v>
      </c>
      <c r="W12" s="37">
        <f>modell1!AX125</f>
        <v>24750.7</v>
      </c>
      <c r="X12" s="66">
        <f t="shared" si="2"/>
        <v>-0.55176802507836997</v>
      </c>
      <c r="Y12">
        <f t="shared" si="3"/>
        <v>0</v>
      </c>
    </row>
    <row r="13" spans="1:25" x14ac:dyDescent="0.25">
      <c r="A13" s="47" t="str">
        <f>'db2'!A12</f>
        <v>Intel Core i3-9300</v>
      </c>
      <c r="B13" s="47">
        <f>RANK(OAM1_2!B13,OAM1_2!B$6:B$40,B$4)</f>
        <v>25</v>
      </c>
      <c r="C13" s="47">
        <f>RANK(OAM1_2!C13,OAM1_2!C$6:C$40,C$4)</f>
        <v>13</v>
      </c>
      <c r="D13" s="47">
        <f>RANK(OAM1_2!D13,OAM1_2!D$6:D$40,D$4)</f>
        <v>17</v>
      </c>
      <c r="E13" s="47">
        <f>RANK(OAM1_2!E13,OAM1_2!E$6:E$40,E$4)</f>
        <v>21</v>
      </c>
      <c r="F13" s="47">
        <f>RANK(OAM1_2!F13,OAM1_2!F$6:F$40,F$4)</f>
        <v>21</v>
      </c>
      <c r="G13" s="47">
        <f>RANK(OAM1_2!G13,OAM1_2!G$6:G$40,G$4)</f>
        <v>22</v>
      </c>
      <c r="H13" s="47">
        <f>RANK(OAM1_2!H13,OAM1_2!H$6:H$40,H$4)</f>
        <v>2</v>
      </c>
      <c r="I13" s="47">
        <f>RANK(OAM1_2!I13,OAM1_2!I$6:I$40,I$4)</f>
        <v>21</v>
      </c>
      <c r="J13" s="47">
        <f>RANK(OAM1_2!J13,OAM1_2!J$6:J$40,J$4)</f>
        <v>22</v>
      </c>
      <c r="K13" s="47">
        <f>RANK(OAM1_2!K13,OAM1_2!K$6:K$40,K$4)</f>
        <v>21</v>
      </c>
      <c r="L13" s="47">
        <f>RANK(OAM1_2!L13,OAM1_2!L$6:L$40,L$4)</f>
        <v>9</v>
      </c>
      <c r="M13" s="47">
        <f>RANK(OAM1_2!M13,OAM1_2!M$6:M$40,M$4)</f>
        <v>19</v>
      </c>
      <c r="N13" s="47">
        <f>RANK(OAM1_2!N13,OAM1_2!N$6:N$40,N$4)</f>
        <v>14</v>
      </c>
      <c r="O13" s="47">
        <f>RANK(OAM1_2!O13,OAM1_2!O$6:O$40,O$4)</f>
        <v>21</v>
      </c>
      <c r="P13" s="47">
        <f>VALUE('db2'!Q12)*100</f>
        <v>17798</v>
      </c>
      <c r="Q13" s="37">
        <f>modell1!P126</f>
        <v>18673.3</v>
      </c>
      <c r="R13" t="str">
        <f t="shared" si="0"/>
        <v>rel_olcso</v>
      </c>
      <c r="S13" s="66">
        <f t="shared" si="1"/>
        <v>-4.9179683110461808E-2</v>
      </c>
      <c r="T13" s="37">
        <f>OAM1_2!B13</f>
        <v>3</v>
      </c>
      <c r="W13" s="37">
        <f>modell1!AX126</f>
        <v>22660.400000000001</v>
      </c>
      <c r="X13" s="66">
        <f t="shared" si="2"/>
        <v>-0.27319923586919886</v>
      </c>
      <c r="Y13">
        <f t="shared" si="3"/>
        <v>0</v>
      </c>
    </row>
    <row r="14" spans="1:25" x14ac:dyDescent="0.25">
      <c r="A14" s="47" t="str">
        <f>'db2'!A13</f>
        <v>Intel Core i3-10100</v>
      </c>
      <c r="B14" s="47">
        <f>RANK(OAM1_2!B14,OAM1_2!B$6:B$40,B$4)</f>
        <v>25</v>
      </c>
      <c r="C14" s="47">
        <f>RANK(OAM1_2!C14,OAM1_2!C$6:C$40,C$4)</f>
        <v>13</v>
      </c>
      <c r="D14" s="47">
        <f>RANK(OAM1_2!D14,OAM1_2!D$6:D$40,D$4)</f>
        <v>17</v>
      </c>
      <c r="E14" s="47">
        <f>RANK(OAM1_2!E14,OAM1_2!E$6:E$40,E$4)</f>
        <v>10</v>
      </c>
      <c r="F14" s="47">
        <f>RANK(OAM1_2!F14,OAM1_2!F$6:F$40,F$4)</f>
        <v>13</v>
      </c>
      <c r="G14" s="47">
        <f>RANK(OAM1_2!G14,OAM1_2!G$6:G$40,G$4)</f>
        <v>18</v>
      </c>
      <c r="H14" s="47">
        <f>RANK(OAM1_2!H14,OAM1_2!H$6:H$40,H$4)</f>
        <v>22</v>
      </c>
      <c r="I14" s="47">
        <f>RANK(OAM1_2!I14,OAM1_2!I$6:I$40,I$4)</f>
        <v>13</v>
      </c>
      <c r="J14" s="47">
        <f>RANK(OAM1_2!J14,OAM1_2!J$6:J$40,J$4)</f>
        <v>14</v>
      </c>
      <c r="K14" s="47">
        <f>RANK(OAM1_2!K14,OAM1_2!K$6:K$40,K$4)</f>
        <v>18</v>
      </c>
      <c r="L14" s="47">
        <f>RANK(OAM1_2!L14,OAM1_2!L$6:L$40,L$4)</f>
        <v>14</v>
      </c>
      <c r="M14" s="47">
        <f>RANK(OAM1_2!M14,OAM1_2!M$6:M$40,M$4)</f>
        <v>18</v>
      </c>
      <c r="N14" s="47">
        <f>RANK(OAM1_2!N14,OAM1_2!N$6:N$40,N$4)</f>
        <v>13</v>
      </c>
      <c r="O14" s="47">
        <f>RANK(OAM1_2!O14,OAM1_2!O$6:O$40,O$4)</f>
        <v>18</v>
      </c>
      <c r="P14" s="47">
        <f>VALUE('db2'!Q13)*100</f>
        <v>16889</v>
      </c>
      <c r="Q14" s="37">
        <f>modell1!P127</f>
        <v>22044.6</v>
      </c>
      <c r="R14" t="str">
        <f t="shared" si="0"/>
        <v>rel_olcso</v>
      </c>
      <c r="S14" s="66">
        <f t="shared" si="1"/>
        <v>-0.30526378115933439</v>
      </c>
      <c r="T14" s="37">
        <f>OAM1_2!B14</f>
        <v>3</v>
      </c>
      <c r="W14" s="37">
        <f>modell1!AX127</f>
        <v>24750.7</v>
      </c>
      <c r="X14" s="66">
        <f t="shared" si="2"/>
        <v>-0.46549233228728765</v>
      </c>
      <c r="Y14">
        <f t="shared" si="3"/>
        <v>0</v>
      </c>
    </row>
    <row r="15" spans="1:25" x14ac:dyDescent="0.25">
      <c r="A15" s="47" t="str">
        <f>'db2'!A14</f>
        <v>Intel Core i3-10300</v>
      </c>
      <c r="B15" s="47">
        <f>RANK(OAM1_2!B15,OAM1_2!B$6:B$40,B$4)</f>
        <v>25</v>
      </c>
      <c r="C15" s="47">
        <f>RANK(OAM1_2!C15,OAM1_2!C$6:C$40,C$4)</f>
        <v>9</v>
      </c>
      <c r="D15" s="47">
        <f>RANK(OAM1_2!D15,OAM1_2!D$6:D$40,D$4)</f>
        <v>17</v>
      </c>
      <c r="E15" s="47">
        <f>RANK(OAM1_2!E15,OAM1_2!E$6:E$40,E$4)</f>
        <v>10</v>
      </c>
      <c r="F15" s="47">
        <f>RANK(OAM1_2!F15,OAM1_2!F$6:F$40,F$4)</f>
        <v>12</v>
      </c>
      <c r="G15" s="47">
        <f>RANK(OAM1_2!G15,OAM1_2!G$6:G$40,G$4)</f>
        <v>17</v>
      </c>
      <c r="H15" s="47">
        <f>RANK(OAM1_2!H15,OAM1_2!H$6:H$40,H$4)</f>
        <v>20</v>
      </c>
      <c r="I15" s="47">
        <f>RANK(OAM1_2!I15,OAM1_2!I$6:I$40,I$4)</f>
        <v>13</v>
      </c>
      <c r="J15" s="47">
        <f>RANK(OAM1_2!J15,OAM1_2!J$6:J$40,J$4)</f>
        <v>13</v>
      </c>
      <c r="K15" s="47">
        <f>RANK(OAM1_2!K15,OAM1_2!K$6:K$40,K$4)</f>
        <v>16</v>
      </c>
      <c r="L15" s="47">
        <f>RANK(OAM1_2!L15,OAM1_2!L$6:L$40,L$4)</f>
        <v>16</v>
      </c>
      <c r="M15" s="47">
        <f>RANK(OAM1_2!M15,OAM1_2!M$6:M$40,M$4)</f>
        <v>17</v>
      </c>
      <c r="N15" s="47">
        <f>RANK(OAM1_2!N15,OAM1_2!N$6:N$40,N$4)</f>
        <v>11</v>
      </c>
      <c r="O15" s="47">
        <f>RANK(OAM1_2!O15,OAM1_2!O$6:O$40,O$4)</f>
        <v>16</v>
      </c>
      <c r="P15" s="47">
        <f>VALUE('db2'!Q14)*100</f>
        <v>17764</v>
      </c>
      <c r="Q15" s="37">
        <f>modell1!P128</f>
        <v>22476.9</v>
      </c>
      <c r="R15" t="str">
        <f t="shared" si="0"/>
        <v>rel_olcso</v>
      </c>
      <c r="S15" s="66">
        <f t="shared" si="1"/>
        <v>-0.26530623733393388</v>
      </c>
      <c r="T15" s="37">
        <f>OAM1_2!B15</f>
        <v>3</v>
      </c>
      <c r="W15" s="37">
        <f>modell1!AX128</f>
        <v>23616</v>
      </c>
      <c r="X15" s="66">
        <f t="shared" si="2"/>
        <v>-0.32943030848907906</v>
      </c>
      <c r="Y15">
        <f t="shared" si="3"/>
        <v>0</v>
      </c>
    </row>
    <row r="16" spans="1:25" x14ac:dyDescent="0.25">
      <c r="A16" s="47" t="str">
        <f>'db2'!A15</f>
        <v>Intel Core i3-1115G4</v>
      </c>
      <c r="B16" s="47">
        <f>RANK(OAM1_2!B16,OAM1_2!B$6:B$40,B$4)</f>
        <v>25</v>
      </c>
      <c r="C16" s="47">
        <f>RANK(OAM1_2!C16,OAM1_2!C$6:C$40,C$4)</f>
        <v>19</v>
      </c>
      <c r="D16" s="47">
        <f>RANK(OAM1_2!D16,OAM1_2!D$6:D$40,D$4)</f>
        <v>31</v>
      </c>
      <c r="E16" s="47">
        <f>RANK(OAM1_2!E16,OAM1_2!E$6:E$40,E$4)</f>
        <v>21</v>
      </c>
      <c r="F16" s="47">
        <f>RANK(OAM1_2!F16,OAM1_2!F$6:F$40,F$4)</f>
        <v>22</v>
      </c>
      <c r="G16" s="47">
        <f>RANK(OAM1_2!G16,OAM1_2!G$6:G$40,G$4)</f>
        <v>31</v>
      </c>
      <c r="H16" s="47">
        <f>RANK(OAM1_2!H16,OAM1_2!H$6:H$40,H$4)</f>
        <v>28</v>
      </c>
      <c r="I16" s="47">
        <f>RANK(OAM1_2!I16,OAM1_2!I$6:I$40,I$4)</f>
        <v>31</v>
      </c>
      <c r="J16" s="47">
        <f>RANK(OAM1_2!J16,OAM1_2!J$6:J$40,J$4)</f>
        <v>11</v>
      </c>
      <c r="K16" s="47">
        <f>RANK(OAM1_2!K16,OAM1_2!K$6:K$40,K$4)</f>
        <v>31</v>
      </c>
      <c r="L16" s="47">
        <f>RANK(OAM1_2!L16,OAM1_2!L$6:L$40,L$4)</f>
        <v>27</v>
      </c>
      <c r="M16" s="47">
        <f>RANK(OAM1_2!M16,OAM1_2!M$6:M$40,M$4)</f>
        <v>31</v>
      </c>
      <c r="N16" s="47">
        <f>RANK(OAM1_2!N16,OAM1_2!N$6:N$40,N$4)</f>
        <v>9</v>
      </c>
      <c r="O16" s="47">
        <f>RANK(OAM1_2!O16,OAM1_2!O$6:O$40,O$4)</f>
        <v>24</v>
      </c>
      <c r="P16" s="47">
        <f>VALUE('db2'!Q15)*100</f>
        <v>28100</v>
      </c>
      <c r="Q16" s="37">
        <f>modell1!P129</f>
        <v>23001.599999999999</v>
      </c>
      <c r="R16" t="str">
        <f t="shared" si="0"/>
        <v>rel_draga</v>
      </c>
      <c r="S16" s="66">
        <f t="shared" si="1"/>
        <v>0.18143772241992887</v>
      </c>
      <c r="T16" s="37">
        <f>OAM1_2!B16</f>
        <v>3</v>
      </c>
      <c r="U16" s="66">
        <f>AVERAGE(S6:S16)</f>
        <v>-1.2070705591666835E-2</v>
      </c>
      <c r="W16" s="37">
        <f>modell1!AX129</f>
        <v>25222.5</v>
      </c>
      <c r="X16" s="66">
        <f t="shared" si="2"/>
        <v>0.10240213523131672</v>
      </c>
      <c r="Y16">
        <f t="shared" si="3"/>
        <v>0</v>
      </c>
    </row>
    <row r="17" spans="1:25" x14ac:dyDescent="0.25">
      <c r="A17" s="47" t="str">
        <f>'db2'!A16</f>
        <v>Intel Core i5-6400</v>
      </c>
      <c r="B17" s="47">
        <f>RANK(OAM1_2!B17,OAM1_2!B$6:B$40,B$4)</f>
        <v>7</v>
      </c>
      <c r="C17" s="47">
        <f>RANK(OAM1_2!C17,OAM1_2!C$6:C$40,C$4)</f>
        <v>35</v>
      </c>
      <c r="D17" s="47">
        <f>RANK(OAM1_2!D17,OAM1_2!D$6:D$40,D$4)</f>
        <v>17</v>
      </c>
      <c r="E17" s="47">
        <f>RANK(OAM1_2!E17,OAM1_2!E$6:E$40,E$4)</f>
        <v>21</v>
      </c>
      <c r="F17" s="47">
        <f>RANK(OAM1_2!F17,OAM1_2!F$6:F$40,F$4)</f>
        <v>32</v>
      </c>
      <c r="G17" s="47">
        <f>RANK(OAM1_2!G17,OAM1_2!G$6:G$40,G$4)</f>
        <v>30</v>
      </c>
      <c r="H17" s="47">
        <f>RANK(OAM1_2!H17,OAM1_2!H$6:H$40,H$4)</f>
        <v>31</v>
      </c>
      <c r="I17" s="47">
        <f>RANK(OAM1_2!I17,OAM1_2!I$6:I$40,I$4)</f>
        <v>30</v>
      </c>
      <c r="J17" s="47">
        <f>RANK(OAM1_2!J17,OAM1_2!J$6:J$40,J$4)</f>
        <v>32</v>
      </c>
      <c r="K17" s="47">
        <f>RANK(OAM1_2!K17,OAM1_2!K$6:K$40,K$4)</f>
        <v>30</v>
      </c>
      <c r="L17" s="47">
        <f>RANK(OAM1_2!L17,OAM1_2!L$6:L$40,L$4)</f>
        <v>31</v>
      </c>
      <c r="M17" s="47">
        <f>RANK(OAM1_2!M17,OAM1_2!M$6:M$40,M$4)</f>
        <v>30</v>
      </c>
      <c r="N17" s="47">
        <f>RANK(OAM1_2!N17,OAM1_2!N$6:N$40,N$4)</f>
        <v>35</v>
      </c>
      <c r="O17" s="47">
        <f>RANK(OAM1_2!O17,OAM1_2!O$6:O$40,O$4)</f>
        <v>31</v>
      </c>
      <c r="P17" s="47">
        <f>VALUE('db2'!Q16)*100</f>
        <v>12999</v>
      </c>
      <c r="Q17" s="37">
        <f>modell1!P130</f>
        <v>12839.2</v>
      </c>
      <c r="R17" t="str">
        <f t="shared" si="0"/>
        <v>rel_draga</v>
      </c>
      <c r="S17" s="66">
        <f t="shared" si="1"/>
        <v>1.2293253327178958E-2</v>
      </c>
      <c r="T17" s="37">
        <f>OAM1_2!B17</f>
        <v>5</v>
      </c>
      <c r="W17" s="37">
        <f>modell1!AX130</f>
        <v>23409.1</v>
      </c>
      <c r="X17" s="66">
        <f t="shared" si="2"/>
        <v>-0.80083852604046457</v>
      </c>
      <c r="Y17">
        <f t="shared" si="3"/>
        <v>1</v>
      </c>
    </row>
    <row r="18" spans="1:25" x14ac:dyDescent="0.25">
      <c r="A18" s="47" t="str">
        <f>'db2'!A17</f>
        <v>Intel Core i5-6500</v>
      </c>
      <c r="B18" s="47">
        <f>RANK(OAM1_2!B18,OAM1_2!B$6:B$40,B$4)</f>
        <v>7</v>
      </c>
      <c r="C18" s="47">
        <f>RANK(OAM1_2!C18,OAM1_2!C$6:C$40,C$4)</f>
        <v>32</v>
      </c>
      <c r="D18" s="47">
        <f>RANK(OAM1_2!D18,OAM1_2!D$6:D$40,D$4)</f>
        <v>17</v>
      </c>
      <c r="E18" s="47">
        <f>RANK(OAM1_2!E18,OAM1_2!E$6:E$40,E$4)</f>
        <v>21</v>
      </c>
      <c r="F18" s="47">
        <f>RANK(OAM1_2!F18,OAM1_2!F$6:F$40,F$4)</f>
        <v>29</v>
      </c>
      <c r="G18" s="47">
        <f>RANK(OAM1_2!G18,OAM1_2!G$6:G$40,G$4)</f>
        <v>28</v>
      </c>
      <c r="H18" s="47">
        <f>RANK(OAM1_2!H18,OAM1_2!H$6:H$40,H$4)</f>
        <v>22</v>
      </c>
      <c r="I18" s="47">
        <f>RANK(OAM1_2!I18,OAM1_2!I$6:I$40,I$4)</f>
        <v>26</v>
      </c>
      <c r="J18" s="47">
        <f>RANK(OAM1_2!J18,OAM1_2!J$6:J$40,J$4)</f>
        <v>29</v>
      </c>
      <c r="K18" s="47">
        <f>RANK(OAM1_2!K18,OAM1_2!K$6:K$40,K$4)</f>
        <v>28</v>
      </c>
      <c r="L18" s="47">
        <f>RANK(OAM1_2!L18,OAM1_2!L$6:L$40,L$4)</f>
        <v>28</v>
      </c>
      <c r="M18" s="47">
        <f>RANK(OAM1_2!M18,OAM1_2!M$6:M$40,M$4)</f>
        <v>28</v>
      </c>
      <c r="N18" s="47">
        <f>RANK(OAM1_2!N18,OAM1_2!N$6:N$40,N$4)</f>
        <v>33</v>
      </c>
      <c r="O18" s="47">
        <f>RANK(OAM1_2!O18,OAM1_2!O$6:O$40,O$4)</f>
        <v>29</v>
      </c>
      <c r="P18" s="47">
        <f>VALUE('db2'!Q17)*100</f>
        <v>12988.999999999998</v>
      </c>
      <c r="Q18" s="37">
        <f>modell1!P131</f>
        <v>15803.9</v>
      </c>
      <c r="R18" t="str">
        <f t="shared" si="0"/>
        <v>rel_olcso</v>
      </c>
      <c r="S18" s="66">
        <f t="shared" si="1"/>
        <v>-0.21671414273616152</v>
      </c>
      <c r="T18" s="37">
        <f>OAM1_2!B18</f>
        <v>5</v>
      </c>
      <c r="W18" s="37">
        <f>modell1!AX131</f>
        <v>23404.6</v>
      </c>
      <c r="X18" s="66">
        <f t="shared" si="2"/>
        <v>-0.80187851258757425</v>
      </c>
      <c r="Y18">
        <f t="shared" si="3"/>
        <v>0</v>
      </c>
    </row>
    <row r="19" spans="1:25" x14ac:dyDescent="0.25">
      <c r="A19" s="47" t="str">
        <f>'db2'!A18</f>
        <v>Intel Core i5-6600</v>
      </c>
      <c r="B19" s="47">
        <f>RANK(OAM1_2!B19,OAM1_2!B$6:B$40,B$4)</f>
        <v>7</v>
      </c>
      <c r="C19" s="47">
        <f>RANK(OAM1_2!C19,OAM1_2!C$6:C$40,C$4)</f>
        <v>26</v>
      </c>
      <c r="D19" s="47">
        <f>RANK(OAM1_2!D19,OAM1_2!D$6:D$40,D$4)</f>
        <v>17</v>
      </c>
      <c r="E19" s="47">
        <f>RANK(OAM1_2!E19,OAM1_2!E$6:E$40,E$4)</f>
        <v>21</v>
      </c>
      <c r="F19" s="47">
        <f>RANK(OAM1_2!F19,OAM1_2!F$6:F$40,F$4)</f>
        <v>27</v>
      </c>
      <c r="G19" s="47">
        <f>RANK(OAM1_2!G19,OAM1_2!G$6:G$40,G$4)</f>
        <v>26</v>
      </c>
      <c r="H19" s="47">
        <f>RANK(OAM1_2!H19,OAM1_2!H$6:H$40,H$4)</f>
        <v>21</v>
      </c>
      <c r="I19" s="47">
        <f>RANK(OAM1_2!I19,OAM1_2!I$6:I$40,I$4)</f>
        <v>26</v>
      </c>
      <c r="J19" s="47">
        <f>RANK(OAM1_2!J19,OAM1_2!J$6:J$40,J$4)</f>
        <v>27</v>
      </c>
      <c r="K19" s="47">
        <f>RANK(OAM1_2!K19,OAM1_2!K$6:K$40,K$4)</f>
        <v>26</v>
      </c>
      <c r="L19" s="47">
        <f>RANK(OAM1_2!L19,OAM1_2!L$6:L$40,L$4)</f>
        <v>24</v>
      </c>
      <c r="M19" s="47">
        <f>RANK(OAM1_2!M19,OAM1_2!M$6:M$40,M$4)</f>
        <v>27</v>
      </c>
      <c r="N19" s="47">
        <f>RANK(OAM1_2!N19,OAM1_2!N$6:N$40,N$4)</f>
        <v>30</v>
      </c>
      <c r="O19" s="47">
        <f>RANK(OAM1_2!O19,OAM1_2!O$6:O$40,O$4)</f>
        <v>27</v>
      </c>
      <c r="P19" s="47">
        <f>VALUE('db2'!Q18)*100</f>
        <v>13499</v>
      </c>
      <c r="Q19" s="37">
        <f>modell1!P132</f>
        <v>16055.9</v>
      </c>
      <c r="R19" t="str">
        <f t="shared" si="0"/>
        <v>rel_olcso</v>
      </c>
      <c r="S19" s="66">
        <f t="shared" si="1"/>
        <v>-0.18941403066893842</v>
      </c>
      <c r="T19" s="37">
        <f>OAM1_2!B19</f>
        <v>5</v>
      </c>
      <c r="W19" s="37">
        <f>modell1!AX132</f>
        <v>22269.9</v>
      </c>
      <c r="X19" s="66">
        <f t="shared" si="2"/>
        <v>-0.64974442551300104</v>
      </c>
      <c r="Y19">
        <f t="shared" si="3"/>
        <v>0</v>
      </c>
    </row>
    <row r="20" spans="1:25" x14ac:dyDescent="0.25">
      <c r="A20" s="47" t="str">
        <f>'db2'!A19</f>
        <v>Intel Core i5-7400</v>
      </c>
      <c r="B20" s="47">
        <f>RANK(OAM1_2!B20,OAM1_2!B$6:B$40,B$4)</f>
        <v>7</v>
      </c>
      <c r="C20" s="47">
        <f>RANK(OAM1_2!C20,OAM1_2!C$6:C$40,C$4)</f>
        <v>34</v>
      </c>
      <c r="D20" s="47">
        <f>RANK(OAM1_2!D20,OAM1_2!D$6:D$40,D$4)</f>
        <v>17</v>
      </c>
      <c r="E20" s="47">
        <f>RANK(OAM1_2!E20,OAM1_2!E$6:E$40,E$4)</f>
        <v>21</v>
      </c>
      <c r="F20" s="47">
        <f>RANK(OAM1_2!F20,OAM1_2!F$6:F$40,F$4)</f>
        <v>30</v>
      </c>
      <c r="G20" s="47">
        <f>RANK(OAM1_2!G20,OAM1_2!G$6:G$40,G$4)</f>
        <v>29</v>
      </c>
      <c r="H20" s="47">
        <f>RANK(OAM1_2!H20,OAM1_2!H$6:H$40,H$4)</f>
        <v>28</v>
      </c>
      <c r="I20" s="47">
        <f>RANK(OAM1_2!I20,OAM1_2!I$6:I$40,I$4)</f>
        <v>26</v>
      </c>
      <c r="J20" s="47">
        <f>RANK(OAM1_2!J20,OAM1_2!J$6:J$40,J$4)</f>
        <v>30</v>
      </c>
      <c r="K20" s="47">
        <f>RANK(OAM1_2!K20,OAM1_2!K$6:K$40,K$4)</f>
        <v>29</v>
      </c>
      <c r="L20" s="47">
        <f>RANK(OAM1_2!L20,OAM1_2!L$6:L$40,L$4)</f>
        <v>30</v>
      </c>
      <c r="M20" s="47">
        <f>RANK(OAM1_2!M20,OAM1_2!M$6:M$40,M$4)</f>
        <v>29</v>
      </c>
      <c r="N20" s="47">
        <f>RANK(OAM1_2!N20,OAM1_2!N$6:N$40,N$4)</f>
        <v>34</v>
      </c>
      <c r="O20" s="47">
        <f>RANK(OAM1_2!O20,OAM1_2!O$6:O$40,O$4)</f>
        <v>30</v>
      </c>
      <c r="P20" s="47">
        <f>VALUE('db2'!Q19)*100</f>
        <v>19000</v>
      </c>
      <c r="Q20" s="37">
        <f>modell1!P133</f>
        <v>15803.9</v>
      </c>
      <c r="R20" t="str">
        <f t="shared" si="0"/>
        <v>rel_draga</v>
      </c>
      <c r="S20" s="66">
        <f t="shared" si="1"/>
        <v>0.16821578947368424</v>
      </c>
      <c r="T20" s="37">
        <f>OAM1_2!B20</f>
        <v>5</v>
      </c>
      <c r="W20" s="37">
        <f>modell1!AX133</f>
        <v>23409.1</v>
      </c>
      <c r="X20" s="66">
        <f t="shared" si="2"/>
        <v>-0.23205789473684202</v>
      </c>
      <c r="Y20">
        <f t="shared" si="3"/>
        <v>1</v>
      </c>
    </row>
    <row r="21" spans="1:25" x14ac:dyDescent="0.25">
      <c r="A21" s="47" t="str">
        <f>'db2'!A20</f>
        <v>Intel Core i5-7500</v>
      </c>
      <c r="B21" s="47">
        <f>RANK(OAM1_2!B21,OAM1_2!B$6:B$40,B$4)</f>
        <v>7</v>
      </c>
      <c r="C21" s="47">
        <f>RANK(OAM1_2!C21,OAM1_2!C$6:C$40,C$4)</f>
        <v>28</v>
      </c>
      <c r="D21" s="47">
        <f>RANK(OAM1_2!D21,OAM1_2!D$6:D$40,D$4)</f>
        <v>17</v>
      </c>
      <c r="E21" s="47">
        <f>RANK(OAM1_2!E21,OAM1_2!E$6:E$40,E$4)</f>
        <v>21</v>
      </c>
      <c r="F21" s="47">
        <f>RANK(OAM1_2!F21,OAM1_2!F$6:F$40,F$4)</f>
        <v>28</v>
      </c>
      <c r="G21" s="47">
        <f>RANK(OAM1_2!G21,OAM1_2!G$6:G$40,G$4)</f>
        <v>27</v>
      </c>
      <c r="H21" s="47">
        <f>RANK(OAM1_2!H21,OAM1_2!H$6:H$40,H$4)</f>
        <v>22</v>
      </c>
      <c r="I21" s="47">
        <f>RANK(OAM1_2!I21,OAM1_2!I$6:I$40,I$4)</f>
        <v>26</v>
      </c>
      <c r="J21" s="47">
        <f>RANK(OAM1_2!J21,OAM1_2!J$6:J$40,J$4)</f>
        <v>28</v>
      </c>
      <c r="K21" s="47">
        <f>RANK(OAM1_2!K21,OAM1_2!K$6:K$40,K$4)</f>
        <v>27</v>
      </c>
      <c r="L21" s="47">
        <f>RANK(OAM1_2!L21,OAM1_2!L$6:L$40,L$4)</f>
        <v>25</v>
      </c>
      <c r="M21" s="47">
        <f>RANK(OAM1_2!M21,OAM1_2!M$6:M$40,M$4)</f>
        <v>26</v>
      </c>
      <c r="N21" s="47">
        <f>RANK(OAM1_2!N21,OAM1_2!N$6:N$40,N$4)</f>
        <v>29</v>
      </c>
      <c r="O21" s="47">
        <f>RANK(OAM1_2!O21,OAM1_2!O$6:O$40,O$4)</f>
        <v>28</v>
      </c>
      <c r="P21" s="47">
        <f>VALUE('db2'!Q20)*100</f>
        <v>16696</v>
      </c>
      <c r="Q21" s="37">
        <f>modell1!P134</f>
        <v>17635.3</v>
      </c>
      <c r="R21" t="str">
        <f t="shared" si="0"/>
        <v>rel_olcso</v>
      </c>
      <c r="S21" s="66">
        <f t="shared" si="1"/>
        <v>-5.6258984187829375E-2</v>
      </c>
      <c r="T21" s="37">
        <f>OAM1_2!B21</f>
        <v>5</v>
      </c>
      <c r="W21" s="37">
        <f>modell1!AX134</f>
        <v>23404.6</v>
      </c>
      <c r="X21" s="66">
        <f t="shared" si="2"/>
        <v>-0.40180881648298983</v>
      </c>
      <c r="Y21">
        <f t="shared" si="3"/>
        <v>0</v>
      </c>
    </row>
    <row r="22" spans="1:25" x14ac:dyDescent="0.25">
      <c r="A22" s="47" t="str">
        <f>'db2'!A21</f>
        <v>Intel Core i5-7600</v>
      </c>
      <c r="B22" s="47">
        <f>RANK(OAM1_2!B22,OAM1_2!B$6:B$40,B$4)</f>
        <v>7</v>
      </c>
      <c r="C22" s="47">
        <f>RANK(OAM1_2!C22,OAM1_2!C$6:C$40,C$4)</f>
        <v>19</v>
      </c>
      <c r="D22" s="47">
        <f>RANK(OAM1_2!D22,OAM1_2!D$6:D$40,D$4)</f>
        <v>17</v>
      </c>
      <c r="E22" s="47">
        <f>RANK(OAM1_2!E22,OAM1_2!E$6:E$40,E$4)</f>
        <v>21</v>
      </c>
      <c r="F22" s="47">
        <f>RANK(OAM1_2!F22,OAM1_2!F$6:F$40,F$4)</f>
        <v>24</v>
      </c>
      <c r="G22" s="47">
        <f>RANK(OAM1_2!G22,OAM1_2!G$6:G$40,G$4)</f>
        <v>23</v>
      </c>
      <c r="H22" s="47">
        <f>RANK(OAM1_2!H22,OAM1_2!H$6:H$40,H$4)</f>
        <v>19</v>
      </c>
      <c r="I22" s="47">
        <f>RANK(OAM1_2!I22,OAM1_2!I$6:I$40,I$4)</f>
        <v>22</v>
      </c>
      <c r="J22" s="47">
        <f>RANK(OAM1_2!J22,OAM1_2!J$6:J$40,J$4)</f>
        <v>24</v>
      </c>
      <c r="K22" s="47">
        <f>RANK(OAM1_2!K22,OAM1_2!K$6:K$40,K$4)</f>
        <v>23</v>
      </c>
      <c r="L22" s="47">
        <f>RANK(OAM1_2!L22,OAM1_2!L$6:L$40,L$4)</f>
        <v>23</v>
      </c>
      <c r="M22" s="47">
        <f>RANK(OAM1_2!M22,OAM1_2!M$6:M$40,M$4)</f>
        <v>22</v>
      </c>
      <c r="N22" s="47">
        <f>RANK(OAM1_2!N22,OAM1_2!N$6:N$40,N$4)</f>
        <v>21</v>
      </c>
      <c r="O22" s="47">
        <f>RANK(OAM1_2!O22,OAM1_2!O$6:O$40,O$4)</f>
        <v>22</v>
      </c>
      <c r="P22" s="47">
        <f>VALUE('db2'!Q21)*100</f>
        <v>19999</v>
      </c>
      <c r="Q22" s="37">
        <f>modell1!P135</f>
        <v>18128.900000000001</v>
      </c>
      <c r="R22" t="str">
        <f t="shared" si="0"/>
        <v>rel_draga</v>
      </c>
      <c r="S22" s="66">
        <f t="shared" si="1"/>
        <v>9.3509675483774118E-2</v>
      </c>
      <c r="T22" s="37">
        <f>OAM1_2!B22</f>
        <v>5</v>
      </c>
      <c r="W22" s="37">
        <f>modell1!AX135</f>
        <v>22269.9</v>
      </c>
      <c r="X22" s="66">
        <f t="shared" si="2"/>
        <v>-0.11355067753387676</v>
      </c>
      <c r="Y22">
        <f t="shared" si="3"/>
        <v>1</v>
      </c>
    </row>
    <row r="23" spans="1:25" x14ac:dyDescent="0.25">
      <c r="A23" s="47" t="str">
        <f>'db2'!A22</f>
        <v>Intel Core i5-8400</v>
      </c>
      <c r="B23" s="47">
        <f>RANK(OAM1_2!B23,OAM1_2!B$6:B$40,B$4)</f>
        <v>7</v>
      </c>
      <c r="C23" s="47">
        <f>RANK(OAM1_2!C23,OAM1_2!C$6:C$40,C$4)</f>
        <v>23</v>
      </c>
      <c r="D23" s="47">
        <f>RANK(OAM1_2!D23,OAM1_2!D$6:D$40,D$4)</f>
        <v>4</v>
      </c>
      <c r="E23" s="47">
        <f>RANK(OAM1_2!E23,OAM1_2!E$6:E$40,E$4)</f>
        <v>15</v>
      </c>
      <c r="F23" s="47">
        <f>RANK(OAM1_2!F23,OAM1_2!F$6:F$40,F$4)</f>
        <v>19</v>
      </c>
      <c r="G23" s="47">
        <f>RANK(OAM1_2!G23,OAM1_2!G$6:G$40,G$4)</f>
        <v>16</v>
      </c>
      <c r="H23" s="47">
        <f>RANK(OAM1_2!H23,OAM1_2!H$6:H$40,H$4)</f>
        <v>11</v>
      </c>
      <c r="I23" s="47">
        <f>RANK(OAM1_2!I23,OAM1_2!I$6:I$40,I$4)</f>
        <v>13</v>
      </c>
      <c r="J23" s="47">
        <f>RANK(OAM1_2!J23,OAM1_2!J$6:J$40,J$4)</f>
        <v>21</v>
      </c>
      <c r="K23" s="47">
        <f>RANK(OAM1_2!K23,OAM1_2!K$6:K$40,K$4)</f>
        <v>17</v>
      </c>
      <c r="L23" s="47">
        <f>RANK(OAM1_2!L23,OAM1_2!L$6:L$40,L$4)</f>
        <v>15</v>
      </c>
      <c r="M23" s="47">
        <f>RANK(OAM1_2!M23,OAM1_2!M$6:M$40,M$4)</f>
        <v>15</v>
      </c>
      <c r="N23" s="47">
        <f>RANK(OAM1_2!N23,OAM1_2!N$6:N$40,N$4)</f>
        <v>23</v>
      </c>
      <c r="O23" s="47">
        <f>RANK(OAM1_2!O23,OAM1_2!O$6:O$40,O$4)</f>
        <v>17</v>
      </c>
      <c r="P23" s="47">
        <f>VALUE('db2'!Q22)*100</f>
        <v>23000</v>
      </c>
      <c r="Q23" s="37">
        <f>modell1!P136</f>
        <v>20749.7</v>
      </c>
      <c r="R23" t="str">
        <f t="shared" si="0"/>
        <v>rel_draga</v>
      </c>
      <c r="S23" s="66">
        <f t="shared" si="1"/>
        <v>9.7839130434782581E-2</v>
      </c>
      <c r="T23" s="37">
        <f>OAM1_2!B23</f>
        <v>5</v>
      </c>
      <c r="W23" s="37">
        <f>modell1!AX136</f>
        <v>22269.9</v>
      </c>
      <c r="X23" s="66">
        <f t="shared" si="2"/>
        <v>3.1743478260869505E-2</v>
      </c>
      <c r="Y23">
        <f t="shared" si="3"/>
        <v>0</v>
      </c>
    </row>
    <row r="24" spans="1:25" x14ac:dyDescent="0.25">
      <c r="A24" s="47" t="str">
        <f>'db2'!A23</f>
        <v>Intel Core i5-8500</v>
      </c>
      <c r="B24" s="47">
        <f>RANK(OAM1_2!B24,OAM1_2!B$6:B$40,B$4)</f>
        <v>7</v>
      </c>
      <c r="C24" s="47">
        <f>RANK(OAM1_2!C24,OAM1_2!C$6:C$40,C$4)</f>
        <v>19</v>
      </c>
      <c r="D24" s="47">
        <f>RANK(OAM1_2!D24,OAM1_2!D$6:D$40,D$4)</f>
        <v>4</v>
      </c>
      <c r="E24" s="47">
        <f>RANK(OAM1_2!E24,OAM1_2!E$6:E$40,E$4)</f>
        <v>15</v>
      </c>
      <c r="F24" s="47">
        <f>RANK(OAM1_2!F24,OAM1_2!F$6:F$40,F$4)</f>
        <v>17</v>
      </c>
      <c r="G24" s="47">
        <f>RANK(OAM1_2!G24,OAM1_2!G$6:G$40,G$4)</f>
        <v>15</v>
      </c>
      <c r="H24" s="47">
        <f>RANK(OAM1_2!H24,OAM1_2!H$6:H$40,H$4)</f>
        <v>12</v>
      </c>
      <c r="I24" s="47">
        <f>RANK(OAM1_2!I24,OAM1_2!I$6:I$40,I$4)</f>
        <v>13</v>
      </c>
      <c r="J24" s="47">
        <f>RANK(OAM1_2!J24,OAM1_2!J$6:J$40,J$4)</f>
        <v>18</v>
      </c>
      <c r="K24" s="47">
        <f>RANK(OAM1_2!K24,OAM1_2!K$6:K$40,K$4)</f>
        <v>14</v>
      </c>
      <c r="L24" s="47">
        <f>RANK(OAM1_2!L24,OAM1_2!L$6:L$40,L$4)</f>
        <v>17</v>
      </c>
      <c r="M24" s="47">
        <f>RANK(OAM1_2!M24,OAM1_2!M$6:M$40,M$4)</f>
        <v>14</v>
      </c>
      <c r="N24" s="47">
        <f>RANK(OAM1_2!N24,OAM1_2!N$6:N$40,N$4)</f>
        <v>19</v>
      </c>
      <c r="O24" s="47">
        <f>RANK(OAM1_2!O24,OAM1_2!O$6:O$40,O$4)</f>
        <v>14</v>
      </c>
      <c r="P24" s="47">
        <f>VALUE('db2'!Q23)*100</f>
        <v>19000</v>
      </c>
      <c r="Q24" s="37">
        <f>modell1!P137</f>
        <v>20749.7</v>
      </c>
      <c r="R24" t="str">
        <f t="shared" si="0"/>
        <v>rel_olcso</v>
      </c>
      <c r="S24" s="66">
        <f t="shared" si="1"/>
        <v>-9.2089473684210568E-2</v>
      </c>
      <c r="T24" s="37">
        <f>OAM1_2!B24</f>
        <v>5</v>
      </c>
      <c r="W24" s="37">
        <f>modell1!AX137</f>
        <v>22269.9</v>
      </c>
      <c r="X24" s="66">
        <f t="shared" si="2"/>
        <v>-0.17210000000000009</v>
      </c>
      <c r="Y24">
        <f t="shared" si="3"/>
        <v>0</v>
      </c>
    </row>
    <row r="25" spans="1:25" x14ac:dyDescent="0.25">
      <c r="A25" s="47" t="str">
        <f>'db2'!A24</f>
        <v>Intel Core i5-8600</v>
      </c>
      <c r="B25" s="47">
        <f>RANK(OAM1_2!B25,OAM1_2!B$6:B$40,B$4)</f>
        <v>7</v>
      </c>
      <c r="C25" s="47">
        <f>RANK(OAM1_2!C25,OAM1_2!C$6:C$40,C$4)</f>
        <v>13</v>
      </c>
      <c r="D25" s="47">
        <f>RANK(OAM1_2!D25,OAM1_2!D$6:D$40,D$4)</f>
        <v>4</v>
      </c>
      <c r="E25" s="47">
        <f>RANK(OAM1_2!E25,OAM1_2!E$6:E$40,E$4)</f>
        <v>15</v>
      </c>
      <c r="F25" s="47">
        <f>RANK(OAM1_2!F25,OAM1_2!F$6:F$40,F$4)</f>
        <v>15</v>
      </c>
      <c r="G25" s="47">
        <f>RANK(OAM1_2!G25,OAM1_2!G$6:G$40,G$4)</f>
        <v>13</v>
      </c>
      <c r="H25" s="47">
        <f>RANK(OAM1_2!H25,OAM1_2!H$6:H$40,H$4)</f>
        <v>9</v>
      </c>
      <c r="I25" s="47">
        <f>RANK(OAM1_2!I25,OAM1_2!I$6:I$40,I$4)</f>
        <v>13</v>
      </c>
      <c r="J25" s="47">
        <f>RANK(OAM1_2!J25,OAM1_2!J$6:J$40,J$4)</f>
        <v>15</v>
      </c>
      <c r="K25" s="47">
        <f>RANK(OAM1_2!K25,OAM1_2!K$6:K$40,K$4)</f>
        <v>12</v>
      </c>
      <c r="L25" s="47">
        <f>RANK(OAM1_2!L25,OAM1_2!L$6:L$40,L$4)</f>
        <v>12</v>
      </c>
      <c r="M25" s="47">
        <f>RANK(OAM1_2!M25,OAM1_2!M$6:M$40,M$4)</f>
        <v>16</v>
      </c>
      <c r="N25" s="47">
        <f>RANK(OAM1_2!N25,OAM1_2!N$6:N$40,N$4)</f>
        <v>17</v>
      </c>
      <c r="O25" s="47">
        <f>RANK(OAM1_2!O25,OAM1_2!O$6:O$40,O$4)</f>
        <v>12</v>
      </c>
      <c r="P25" s="47">
        <f>VALUE('db2'!Q24)*100</f>
        <v>27732</v>
      </c>
      <c r="Q25" s="37">
        <f>modell1!P138</f>
        <v>23087.599999999999</v>
      </c>
      <c r="R25" t="str">
        <f t="shared" si="0"/>
        <v>rel_draga</v>
      </c>
      <c r="S25" s="66">
        <f t="shared" si="1"/>
        <v>0.16747439780758697</v>
      </c>
      <c r="T25" s="37">
        <f>OAM1_2!B25</f>
        <v>5</v>
      </c>
      <c r="W25" s="37">
        <f>modell1!AX138</f>
        <v>22269.9</v>
      </c>
      <c r="X25" s="66">
        <f t="shared" si="2"/>
        <v>0.19696019039376889</v>
      </c>
      <c r="Y25">
        <f t="shared" si="3"/>
        <v>0</v>
      </c>
    </row>
    <row r="26" spans="1:25" x14ac:dyDescent="0.25">
      <c r="A26" s="47" t="str">
        <f>'db2'!A25</f>
        <v>Intel Core i5-9400</v>
      </c>
      <c r="B26" s="47">
        <f>RANK(OAM1_2!B26,OAM1_2!B$6:B$40,B$4)</f>
        <v>7</v>
      </c>
      <c r="C26" s="47">
        <f>RANK(OAM1_2!C26,OAM1_2!C$6:C$40,C$4)</f>
        <v>19</v>
      </c>
      <c r="D26" s="47">
        <f>RANK(OAM1_2!D26,OAM1_2!D$6:D$40,D$4)</f>
        <v>4</v>
      </c>
      <c r="E26" s="47">
        <f>RANK(OAM1_2!E26,OAM1_2!E$6:E$40,E$4)</f>
        <v>15</v>
      </c>
      <c r="F26" s="47">
        <f>RANK(OAM1_2!F26,OAM1_2!F$6:F$40,F$4)</f>
        <v>18</v>
      </c>
      <c r="G26" s="47">
        <f>RANK(OAM1_2!G26,OAM1_2!G$6:G$40,G$4)</f>
        <v>14</v>
      </c>
      <c r="H26" s="47">
        <f>RANK(OAM1_2!H26,OAM1_2!H$6:H$40,H$4)</f>
        <v>12</v>
      </c>
      <c r="I26" s="47">
        <f>RANK(OAM1_2!I26,OAM1_2!I$6:I$40,I$4)</f>
        <v>13</v>
      </c>
      <c r="J26" s="47">
        <f>RANK(OAM1_2!J26,OAM1_2!J$6:J$40,J$4)</f>
        <v>19</v>
      </c>
      <c r="K26" s="47">
        <f>RANK(OAM1_2!K26,OAM1_2!K$6:K$40,K$4)</f>
        <v>15</v>
      </c>
      <c r="L26" s="47">
        <f>RANK(OAM1_2!L26,OAM1_2!L$6:L$40,L$4)</f>
        <v>18</v>
      </c>
      <c r="M26" s="47">
        <f>RANK(OAM1_2!M26,OAM1_2!M$6:M$40,M$4)</f>
        <v>13</v>
      </c>
      <c r="N26" s="47">
        <f>RANK(OAM1_2!N26,OAM1_2!N$6:N$40,N$4)</f>
        <v>20</v>
      </c>
      <c r="O26" s="47">
        <f>RANK(OAM1_2!O26,OAM1_2!O$6:O$40,O$4)</f>
        <v>15</v>
      </c>
      <c r="P26" s="47">
        <f>VALUE('db2'!Q25)*100</f>
        <v>21475</v>
      </c>
      <c r="Q26" s="37">
        <f>modell1!P139</f>
        <v>20749.7</v>
      </c>
      <c r="R26" t="str">
        <f t="shared" si="0"/>
        <v>rel_draga</v>
      </c>
      <c r="S26" s="66">
        <f t="shared" si="1"/>
        <v>3.3774155995343391E-2</v>
      </c>
      <c r="T26" s="37">
        <f>OAM1_2!B26</f>
        <v>5</v>
      </c>
      <c r="W26" s="37">
        <f>modell1!AX139</f>
        <v>22269.9</v>
      </c>
      <c r="X26" s="66">
        <f t="shared" si="2"/>
        <v>-3.7015133876600763E-2</v>
      </c>
      <c r="Y26">
        <f t="shared" si="3"/>
        <v>1</v>
      </c>
    </row>
    <row r="27" spans="1:25" x14ac:dyDescent="0.25">
      <c r="A27" s="47" t="str">
        <f>'db2'!A26</f>
        <v>Intel Core i5-9500</v>
      </c>
      <c r="B27" s="47">
        <f>RANK(OAM1_2!B27,OAM1_2!B$6:B$40,B$4)</f>
        <v>7</v>
      </c>
      <c r="C27" s="47">
        <f>RANK(OAM1_2!C27,OAM1_2!C$6:C$40,C$4)</f>
        <v>9</v>
      </c>
      <c r="D27" s="47">
        <f>RANK(OAM1_2!D27,OAM1_2!D$6:D$40,D$4)</f>
        <v>4</v>
      </c>
      <c r="E27" s="47">
        <f>RANK(OAM1_2!E27,OAM1_2!E$6:E$40,E$4)</f>
        <v>15</v>
      </c>
      <c r="F27" s="47">
        <f>RANK(OAM1_2!F27,OAM1_2!F$6:F$40,F$4)</f>
        <v>14</v>
      </c>
      <c r="G27" s="47">
        <f>RANK(OAM1_2!G27,OAM1_2!G$6:G$40,G$4)</f>
        <v>12</v>
      </c>
      <c r="H27" s="47">
        <f>RANK(OAM1_2!H27,OAM1_2!H$6:H$40,H$4)</f>
        <v>16</v>
      </c>
      <c r="I27" s="47">
        <f>RANK(OAM1_2!I27,OAM1_2!I$6:I$40,I$4)</f>
        <v>12</v>
      </c>
      <c r="J27" s="47">
        <f>RANK(OAM1_2!J27,OAM1_2!J$6:J$40,J$4)</f>
        <v>16</v>
      </c>
      <c r="K27" s="47">
        <f>RANK(OAM1_2!K27,OAM1_2!K$6:K$40,K$4)</f>
        <v>13</v>
      </c>
      <c r="L27" s="47">
        <f>RANK(OAM1_2!L27,OAM1_2!L$6:L$40,L$4)</f>
        <v>20</v>
      </c>
      <c r="M27" s="47">
        <f>RANK(OAM1_2!M27,OAM1_2!M$6:M$40,M$4)</f>
        <v>12</v>
      </c>
      <c r="N27" s="47">
        <f>RANK(OAM1_2!N27,OAM1_2!N$6:N$40,N$4)</f>
        <v>15</v>
      </c>
      <c r="O27" s="47">
        <f>RANK(OAM1_2!O27,OAM1_2!O$6:O$40,O$4)</f>
        <v>13</v>
      </c>
      <c r="P27" s="47">
        <f>VALUE('db2'!Q26)*100</f>
        <v>17200</v>
      </c>
      <c r="Q27" s="37">
        <f>modell1!P140</f>
        <v>22198.3</v>
      </c>
      <c r="R27" t="str">
        <f t="shared" si="0"/>
        <v>rel_olcso</v>
      </c>
      <c r="S27" s="66">
        <f t="shared" si="1"/>
        <v>-0.2905988372093023</v>
      </c>
      <c r="T27" s="37">
        <f>OAM1_2!B27</f>
        <v>5</v>
      </c>
      <c r="W27" s="37">
        <f>modell1!AX140</f>
        <v>22269.9</v>
      </c>
      <c r="X27" s="66">
        <f t="shared" si="2"/>
        <v>-0.29476162790697685</v>
      </c>
      <c r="Y27">
        <f t="shared" si="3"/>
        <v>0</v>
      </c>
    </row>
    <row r="28" spans="1:25" x14ac:dyDescent="0.25">
      <c r="A28" s="47" t="str">
        <f>'db2'!A27</f>
        <v>Intel Core i5-9600</v>
      </c>
      <c r="B28" s="47">
        <f>RANK(OAM1_2!B28,OAM1_2!B$6:B$40,B$4)</f>
        <v>7</v>
      </c>
      <c r="C28" s="47">
        <f>RANK(OAM1_2!C28,OAM1_2!C$6:C$40,C$4)</f>
        <v>5</v>
      </c>
      <c r="D28" s="47">
        <f>RANK(OAM1_2!D28,OAM1_2!D$6:D$40,D$4)</f>
        <v>4</v>
      </c>
      <c r="E28" s="47">
        <f>RANK(OAM1_2!E28,OAM1_2!E$6:E$40,E$4)</f>
        <v>15</v>
      </c>
      <c r="F28" s="47">
        <f>RANK(OAM1_2!F28,OAM1_2!F$6:F$40,F$4)</f>
        <v>11</v>
      </c>
      <c r="G28" s="47">
        <f>RANK(OAM1_2!G28,OAM1_2!G$6:G$40,G$4)</f>
        <v>11</v>
      </c>
      <c r="H28" s="47">
        <f>RANK(OAM1_2!H28,OAM1_2!H$6:H$40,H$4)</f>
        <v>8</v>
      </c>
      <c r="I28" s="47">
        <f>RANK(OAM1_2!I28,OAM1_2!I$6:I$40,I$4)</f>
        <v>11</v>
      </c>
      <c r="J28" s="47">
        <f>RANK(OAM1_2!J28,OAM1_2!J$6:J$40,J$4)</f>
        <v>12</v>
      </c>
      <c r="K28" s="47">
        <f>RANK(OAM1_2!K28,OAM1_2!K$6:K$40,K$4)</f>
        <v>11</v>
      </c>
      <c r="L28" s="47">
        <f>RANK(OAM1_2!L28,OAM1_2!L$6:L$40,L$4)</f>
        <v>10</v>
      </c>
      <c r="M28" s="47">
        <f>RANK(OAM1_2!M28,OAM1_2!M$6:M$40,M$4)</f>
        <v>11</v>
      </c>
      <c r="N28" s="47">
        <f>RANK(OAM1_2!N28,OAM1_2!N$6:N$40,N$4)</f>
        <v>10</v>
      </c>
      <c r="O28" s="47">
        <f>RANK(OAM1_2!O28,OAM1_2!O$6:O$40,O$4)</f>
        <v>11</v>
      </c>
      <c r="P28" s="47">
        <f>VALUE('db2'!Q27)*100</f>
        <v>25970.999999999996</v>
      </c>
      <c r="Q28" s="37">
        <f>modell1!P141</f>
        <v>24053.9</v>
      </c>
      <c r="R28" t="str">
        <f t="shared" si="0"/>
        <v>rel_draga</v>
      </c>
      <c r="S28" s="66">
        <f t="shared" si="1"/>
        <v>7.3816949674636909E-2</v>
      </c>
      <c r="T28" s="37">
        <f>OAM1_2!B28</f>
        <v>5</v>
      </c>
      <c r="W28" s="37">
        <f>modell1!AX141</f>
        <v>22269.9</v>
      </c>
      <c r="X28" s="66">
        <f t="shared" si="2"/>
        <v>0.14250895229294194</v>
      </c>
      <c r="Y28">
        <f t="shared" si="3"/>
        <v>0</v>
      </c>
    </row>
    <row r="29" spans="1:25" x14ac:dyDescent="0.25">
      <c r="A29" s="47" t="str">
        <f>'db2'!A28</f>
        <v>Intel Core i5-10400</v>
      </c>
      <c r="B29" s="47">
        <f>RANK(OAM1_2!B29,OAM1_2!B$6:B$40,B$4)</f>
        <v>7</v>
      </c>
      <c r="C29" s="47">
        <f>RANK(OAM1_2!C29,OAM1_2!C$6:C$40,C$4)</f>
        <v>13</v>
      </c>
      <c r="D29" s="47">
        <f>RANK(OAM1_2!D29,OAM1_2!D$6:D$40,D$4)</f>
        <v>4</v>
      </c>
      <c r="E29" s="47">
        <f>RANK(OAM1_2!E29,OAM1_2!E$6:E$40,E$4)</f>
        <v>3</v>
      </c>
      <c r="F29" s="47">
        <f>RANK(OAM1_2!F29,OAM1_2!F$6:F$40,F$4)</f>
        <v>9</v>
      </c>
      <c r="G29" s="47">
        <f>RANK(OAM1_2!G29,OAM1_2!G$6:G$40,G$4)</f>
        <v>10</v>
      </c>
      <c r="H29" s="47">
        <f>RANK(OAM1_2!H29,OAM1_2!H$6:H$40,H$4)</f>
        <v>16</v>
      </c>
      <c r="I29" s="47">
        <f>RANK(OAM1_2!I29,OAM1_2!I$6:I$40,I$4)</f>
        <v>10</v>
      </c>
      <c r="J29" s="47">
        <f>RANK(OAM1_2!J29,OAM1_2!J$6:J$40,J$4)</f>
        <v>9</v>
      </c>
      <c r="K29" s="47">
        <f>RANK(OAM1_2!K29,OAM1_2!K$6:K$40,K$4)</f>
        <v>10</v>
      </c>
      <c r="L29" s="47">
        <f>RANK(OAM1_2!L29,OAM1_2!L$6:L$40,L$4)</f>
        <v>13</v>
      </c>
      <c r="M29" s="47">
        <f>RANK(OAM1_2!M29,OAM1_2!M$6:M$40,M$4)</f>
        <v>9</v>
      </c>
      <c r="N29" s="47">
        <f>RANK(OAM1_2!N29,OAM1_2!N$6:N$40,N$4)</f>
        <v>16</v>
      </c>
      <c r="O29" s="47">
        <f>RANK(OAM1_2!O29,OAM1_2!O$6:O$40,O$4)</f>
        <v>10</v>
      </c>
      <c r="P29" s="47">
        <f>VALUE('db2'!Q28)*100</f>
        <v>20999</v>
      </c>
      <c r="Q29" s="37">
        <f>modell1!P142</f>
        <v>24075.1</v>
      </c>
      <c r="R29" t="str">
        <f t="shared" si="0"/>
        <v>rel_olcso</v>
      </c>
      <c r="S29" s="66">
        <f t="shared" si="1"/>
        <v>-0.1464879279965712</v>
      </c>
      <c r="T29" s="37">
        <f>OAM1_2!B29</f>
        <v>5</v>
      </c>
      <c r="W29" s="37">
        <f>modell1!AX142</f>
        <v>22269.9</v>
      </c>
      <c r="X29" s="66">
        <f t="shared" si="2"/>
        <v>-6.0521929615696052E-2</v>
      </c>
      <c r="Y29">
        <f t="shared" si="3"/>
        <v>0</v>
      </c>
    </row>
    <row r="30" spans="1:25" x14ac:dyDescent="0.25">
      <c r="A30" s="47" t="str">
        <f>'db2'!A29</f>
        <v>Intel Core i5-10500</v>
      </c>
      <c r="B30" s="47">
        <f>RANK(OAM1_2!B30,OAM1_2!B$6:B$40,B$4)</f>
        <v>7</v>
      </c>
      <c r="C30" s="47">
        <f>RANK(OAM1_2!C30,OAM1_2!C$6:C$40,C$4)</f>
        <v>8</v>
      </c>
      <c r="D30" s="47">
        <f>RANK(OAM1_2!D30,OAM1_2!D$6:D$40,D$4)</f>
        <v>4</v>
      </c>
      <c r="E30" s="47">
        <f>RANK(OAM1_2!E30,OAM1_2!E$6:E$40,E$4)</f>
        <v>3</v>
      </c>
      <c r="F30" s="47">
        <f>RANK(OAM1_2!F30,OAM1_2!F$6:F$40,F$4)</f>
        <v>7</v>
      </c>
      <c r="G30" s="47">
        <f>RANK(OAM1_2!G30,OAM1_2!G$6:G$40,G$4)</f>
        <v>9</v>
      </c>
      <c r="H30" s="47">
        <f>RANK(OAM1_2!H30,OAM1_2!H$6:H$40,H$4)</f>
        <v>16</v>
      </c>
      <c r="I30" s="47">
        <f>RANK(OAM1_2!I30,OAM1_2!I$6:I$40,I$4)</f>
        <v>5</v>
      </c>
      <c r="J30" s="47">
        <f>RANK(OAM1_2!J30,OAM1_2!J$6:J$40,J$4)</f>
        <v>7</v>
      </c>
      <c r="K30" s="47">
        <f>RANK(OAM1_2!K30,OAM1_2!K$6:K$40,K$4)</f>
        <v>7</v>
      </c>
      <c r="L30" s="47">
        <f>RANK(OAM1_2!L30,OAM1_2!L$6:L$40,L$4)</f>
        <v>11</v>
      </c>
      <c r="M30" s="47">
        <f>RANK(OAM1_2!M30,OAM1_2!M$6:M$40,M$4)</f>
        <v>7</v>
      </c>
      <c r="N30" s="47">
        <f>RANK(OAM1_2!N30,OAM1_2!N$6:N$40,N$4)</f>
        <v>8</v>
      </c>
      <c r="O30" s="47">
        <f>RANK(OAM1_2!O30,OAM1_2!O$6:O$40,O$4)</f>
        <v>8</v>
      </c>
      <c r="P30" s="47">
        <f>VALUE('db2'!Q29)*100</f>
        <v>25998</v>
      </c>
      <c r="Q30" s="37">
        <f>modell1!P143</f>
        <v>25943.1</v>
      </c>
      <c r="R30" t="str">
        <f t="shared" si="0"/>
        <v>rel_draga</v>
      </c>
      <c r="S30" s="66">
        <f t="shared" si="1"/>
        <v>2.1117009000692919E-3</v>
      </c>
      <c r="T30" s="37">
        <f>OAM1_2!B30</f>
        <v>5</v>
      </c>
      <c r="W30" s="37">
        <f>modell1!AX143</f>
        <v>22269.9</v>
      </c>
      <c r="X30" s="66">
        <f t="shared" si="2"/>
        <v>0.14339949226863599</v>
      </c>
      <c r="Y30">
        <f t="shared" si="3"/>
        <v>0</v>
      </c>
    </row>
    <row r="31" spans="1:25" x14ac:dyDescent="0.25">
      <c r="A31" s="47" t="str">
        <f>'db2'!A30</f>
        <v>Intel Core i5-10600</v>
      </c>
      <c r="B31" s="47">
        <f>RANK(OAM1_2!B31,OAM1_2!B$6:B$40,B$4)</f>
        <v>7</v>
      </c>
      <c r="C31" s="47">
        <f>RANK(OAM1_2!C31,OAM1_2!C$6:C$40,C$4)</f>
        <v>1</v>
      </c>
      <c r="D31" s="47">
        <f>RANK(OAM1_2!D31,OAM1_2!D$6:D$40,D$4)</f>
        <v>4</v>
      </c>
      <c r="E31" s="47">
        <f>RANK(OAM1_2!E31,OAM1_2!E$6:E$40,E$4)</f>
        <v>3</v>
      </c>
      <c r="F31" s="47">
        <f>RANK(OAM1_2!F31,OAM1_2!F$6:F$40,F$4)</f>
        <v>6</v>
      </c>
      <c r="G31" s="47">
        <f>RANK(OAM1_2!G31,OAM1_2!G$6:G$40,G$4)</f>
        <v>7</v>
      </c>
      <c r="H31" s="47">
        <f>RANK(OAM1_2!H31,OAM1_2!H$6:H$40,H$4)</f>
        <v>9</v>
      </c>
      <c r="I31" s="47">
        <f>RANK(OAM1_2!I31,OAM1_2!I$6:I$40,I$4)</f>
        <v>3</v>
      </c>
      <c r="J31" s="47">
        <f>RANK(OAM1_2!J31,OAM1_2!J$6:J$40,J$4)</f>
        <v>6</v>
      </c>
      <c r="K31" s="47">
        <f>RANK(OAM1_2!K31,OAM1_2!K$6:K$40,K$4)</f>
        <v>5</v>
      </c>
      <c r="L31" s="47">
        <f>RANK(OAM1_2!L31,OAM1_2!L$6:L$40,L$4)</f>
        <v>5</v>
      </c>
      <c r="M31" s="47">
        <f>RANK(OAM1_2!M31,OAM1_2!M$6:M$40,M$4)</f>
        <v>8</v>
      </c>
      <c r="N31" s="47">
        <f>RANK(OAM1_2!N31,OAM1_2!N$6:N$40,N$4)</f>
        <v>6</v>
      </c>
      <c r="O31" s="47">
        <f>RANK(OAM1_2!O31,OAM1_2!O$6:O$40,O$4)</f>
        <v>6</v>
      </c>
      <c r="P31" s="47">
        <f>VALUE('db2'!Q30)*100</f>
        <v>25824</v>
      </c>
      <c r="Q31" s="37">
        <f>modell1!P144</f>
        <v>26641.200000000001</v>
      </c>
      <c r="R31" t="str">
        <f t="shared" si="0"/>
        <v>rel_olcso</v>
      </c>
      <c r="S31" s="66">
        <f t="shared" si="1"/>
        <v>-3.1644981412639432E-2</v>
      </c>
      <c r="T31" s="37">
        <f>OAM1_2!B31</f>
        <v>5</v>
      </c>
      <c r="W31" s="37">
        <f>modell1!AX144</f>
        <v>22269.9</v>
      </c>
      <c r="X31" s="66">
        <f t="shared" si="2"/>
        <v>0.13762778810408915</v>
      </c>
      <c r="Y31">
        <f t="shared" si="3"/>
        <v>1</v>
      </c>
    </row>
    <row r="32" spans="1:25" x14ac:dyDescent="0.25">
      <c r="A32" s="47" t="str">
        <f>'db2'!A31</f>
        <v>Intel Core i5-11400</v>
      </c>
      <c r="B32" s="47">
        <f>RANK(OAM1_2!B32,OAM1_2!B$6:B$40,B$4)</f>
        <v>7</v>
      </c>
      <c r="C32" s="47">
        <f>RANK(OAM1_2!C32,OAM1_2!C$6:C$40,C$4)</f>
        <v>9</v>
      </c>
      <c r="D32" s="47">
        <f>RANK(OAM1_2!D32,OAM1_2!D$6:D$40,D$4)</f>
        <v>4</v>
      </c>
      <c r="E32" s="47">
        <f>RANK(OAM1_2!E32,OAM1_2!E$6:E$40,E$4)</f>
        <v>3</v>
      </c>
      <c r="F32" s="47">
        <f>RANK(OAM1_2!F32,OAM1_2!F$6:F$40,F$4)</f>
        <v>4</v>
      </c>
      <c r="G32" s="47">
        <f>RANK(OAM1_2!G32,OAM1_2!G$6:G$40,G$4)</f>
        <v>5</v>
      </c>
      <c r="H32" s="47">
        <f>RANK(OAM1_2!H32,OAM1_2!H$6:H$40,H$4)</f>
        <v>4</v>
      </c>
      <c r="I32" s="47">
        <f>RANK(OAM1_2!I32,OAM1_2!I$6:I$40,I$4)</f>
        <v>5</v>
      </c>
      <c r="J32" s="47">
        <f>RANK(OAM1_2!J32,OAM1_2!J$6:J$40,J$4)</f>
        <v>4</v>
      </c>
      <c r="K32" s="47">
        <f>RANK(OAM1_2!K32,OAM1_2!K$6:K$40,K$4)</f>
        <v>4</v>
      </c>
      <c r="L32" s="47">
        <f>RANK(OAM1_2!L32,OAM1_2!L$6:L$40,L$4)</f>
        <v>4</v>
      </c>
      <c r="M32" s="47">
        <f>RANK(OAM1_2!M32,OAM1_2!M$6:M$40,M$4)</f>
        <v>6</v>
      </c>
      <c r="N32" s="47">
        <f>RANK(OAM1_2!N32,OAM1_2!N$6:N$40,N$4)</f>
        <v>3</v>
      </c>
      <c r="O32" s="47">
        <f>RANK(OAM1_2!O32,OAM1_2!O$6:O$40,O$4)</f>
        <v>4</v>
      </c>
      <c r="P32" s="47">
        <f>VALUE('db2'!Q31)*100</f>
        <v>25995</v>
      </c>
      <c r="Q32" s="37">
        <f>modell1!P145</f>
        <v>26725.7</v>
      </c>
      <c r="R32" t="str">
        <f t="shared" si="0"/>
        <v>rel_olcso</v>
      </c>
      <c r="S32" s="66">
        <f t="shared" si="1"/>
        <v>-2.8109251779188334E-2</v>
      </c>
      <c r="T32" s="37">
        <f>OAM1_2!B32</f>
        <v>5</v>
      </c>
      <c r="W32" s="37">
        <f>modell1!AX145</f>
        <v>21314.3</v>
      </c>
      <c r="X32" s="66">
        <f t="shared" si="2"/>
        <v>0.18006155029813428</v>
      </c>
      <c r="Y32">
        <f t="shared" si="3"/>
        <v>1</v>
      </c>
    </row>
    <row r="33" spans="1:25" x14ac:dyDescent="0.25">
      <c r="A33" s="47" t="str">
        <f>'db2'!A32</f>
        <v>Intel Core i5-11500</v>
      </c>
      <c r="B33" s="47">
        <f>RANK(OAM1_2!B33,OAM1_2!B$6:B$40,B$4)</f>
        <v>7</v>
      </c>
      <c r="C33" s="47">
        <f>RANK(OAM1_2!C33,OAM1_2!C$6:C$40,C$4)</f>
        <v>5</v>
      </c>
      <c r="D33" s="47">
        <f>RANK(OAM1_2!D33,OAM1_2!D$6:D$40,D$4)</f>
        <v>4</v>
      </c>
      <c r="E33" s="47">
        <f>RANK(OAM1_2!E33,OAM1_2!E$6:E$40,E$4)</f>
        <v>3</v>
      </c>
      <c r="F33" s="47">
        <f>RANK(OAM1_2!F33,OAM1_2!F$6:F$40,F$4)</f>
        <v>3</v>
      </c>
      <c r="G33" s="47">
        <f>RANK(OAM1_2!G33,OAM1_2!G$6:G$40,G$4)</f>
        <v>3</v>
      </c>
      <c r="H33" s="47">
        <f>RANK(OAM1_2!H33,OAM1_2!H$6:H$40,H$4)</f>
        <v>2</v>
      </c>
      <c r="I33" s="47">
        <f>RANK(OAM1_2!I33,OAM1_2!I$6:I$40,I$4)</f>
        <v>5</v>
      </c>
      <c r="J33" s="47">
        <f>RANK(OAM1_2!J33,OAM1_2!J$6:J$40,J$4)</f>
        <v>3</v>
      </c>
      <c r="K33" s="47">
        <f>RANK(OAM1_2!K33,OAM1_2!K$6:K$40,K$4)</f>
        <v>6</v>
      </c>
      <c r="L33" s="47">
        <f>RANK(OAM1_2!L33,OAM1_2!L$6:L$40,L$4)</f>
        <v>1</v>
      </c>
      <c r="M33" s="47">
        <f>RANK(OAM1_2!M33,OAM1_2!M$6:M$40,M$4)</f>
        <v>3</v>
      </c>
      <c r="N33" s="47">
        <f>RANK(OAM1_2!N33,OAM1_2!N$6:N$40,N$4)</f>
        <v>2</v>
      </c>
      <c r="O33" s="47">
        <f>RANK(OAM1_2!O33,OAM1_2!O$6:O$40,O$4)</f>
        <v>3</v>
      </c>
      <c r="P33" s="47">
        <f>VALUE('db2'!Q32)*100</f>
        <v>33897</v>
      </c>
      <c r="Q33" s="37">
        <f>modell1!P146</f>
        <v>33493.5</v>
      </c>
      <c r="R33" t="str">
        <f t="shared" si="0"/>
        <v>rel_draga</v>
      </c>
      <c r="S33" s="66">
        <f t="shared" si="1"/>
        <v>1.1903708292769271E-2</v>
      </c>
      <c r="T33" s="37">
        <f>OAM1_2!B33</f>
        <v>5</v>
      </c>
      <c r="W33" s="37">
        <f>modell1!AX146</f>
        <v>21314.3</v>
      </c>
      <c r="X33" s="66">
        <f t="shared" si="2"/>
        <v>0.37120394135174206</v>
      </c>
      <c r="Y33">
        <f t="shared" si="3"/>
        <v>0</v>
      </c>
    </row>
    <row r="34" spans="1:25" x14ac:dyDescent="0.25">
      <c r="A34" s="47" t="str">
        <f>'db2'!A33</f>
        <v>Intel Core i5-11600</v>
      </c>
      <c r="B34" s="47">
        <f>RANK(OAM1_2!B34,OAM1_2!B$6:B$40,B$4)</f>
        <v>7</v>
      </c>
      <c r="C34" s="47">
        <f>RANK(OAM1_2!C34,OAM1_2!C$6:C$40,C$4)</f>
        <v>1</v>
      </c>
      <c r="D34" s="47">
        <f>RANK(OAM1_2!D34,OAM1_2!D$6:D$40,D$4)</f>
        <v>4</v>
      </c>
      <c r="E34" s="47">
        <f>RANK(OAM1_2!E34,OAM1_2!E$6:E$40,E$4)</f>
        <v>3</v>
      </c>
      <c r="F34" s="47">
        <f>RANK(OAM1_2!F34,OAM1_2!F$6:F$40,F$4)</f>
        <v>5</v>
      </c>
      <c r="G34" s="47">
        <f>RANK(OAM1_2!G34,OAM1_2!G$6:G$40,G$4)</f>
        <v>4</v>
      </c>
      <c r="H34" s="47">
        <f>RANK(OAM1_2!H34,OAM1_2!H$6:H$40,H$4)</f>
        <v>1</v>
      </c>
      <c r="I34" s="47">
        <f>RANK(OAM1_2!I34,OAM1_2!I$6:I$40,I$4)</f>
        <v>3</v>
      </c>
      <c r="J34" s="47">
        <f>RANK(OAM1_2!J34,OAM1_2!J$6:J$40,J$4)</f>
        <v>2</v>
      </c>
      <c r="K34" s="47">
        <f>RANK(OAM1_2!K34,OAM1_2!K$6:K$40,K$4)</f>
        <v>3</v>
      </c>
      <c r="L34" s="47">
        <f>RANK(OAM1_2!L34,OAM1_2!L$6:L$40,L$4)</f>
        <v>2</v>
      </c>
      <c r="M34" s="47">
        <f>RANK(OAM1_2!M34,OAM1_2!M$6:M$40,M$4)</f>
        <v>4</v>
      </c>
      <c r="N34" s="47">
        <f>RANK(OAM1_2!N34,OAM1_2!N$6:N$40,N$4)</f>
        <v>1</v>
      </c>
      <c r="O34" s="47">
        <f>RANK(OAM1_2!O34,OAM1_2!O$6:O$40,O$4)</f>
        <v>2</v>
      </c>
      <c r="P34" s="47">
        <f>VALUE('db2'!Q33)*100</f>
        <v>29599</v>
      </c>
      <c r="Q34" s="37">
        <f>modell1!P147</f>
        <v>29246.799999999999</v>
      </c>
      <c r="R34" t="str">
        <f t="shared" si="0"/>
        <v>rel_draga</v>
      </c>
      <c r="S34" s="66">
        <f t="shared" si="1"/>
        <v>1.1899050643602849E-2</v>
      </c>
      <c r="T34" s="37">
        <f>OAM1_2!B34</f>
        <v>5</v>
      </c>
      <c r="U34" s="69">
        <f>AVERAGE(S17:S34)</f>
        <v>-2.1026656535634031E-2</v>
      </c>
      <c r="W34" s="37">
        <f>modell1!AX147</f>
        <v>19360.5</v>
      </c>
      <c r="X34" s="66">
        <f t="shared" si="2"/>
        <v>0.34590695631609175</v>
      </c>
      <c r="Y34">
        <f t="shared" si="3"/>
        <v>0</v>
      </c>
    </row>
    <row r="35" spans="1:25" x14ac:dyDescent="0.25">
      <c r="A35" s="47" t="str">
        <f>'db2'!A34</f>
        <v>Intel Core i7-6700</v>
      </c>
      <c r="B35" s="47">
        <f>RANK(OAM1_2!B35,OAM1_2!B$6:B$40,B$4)</f>
        <v>1</v>
      </c>
      <c r="C35" s="47">
        <f>RANK(OAM1_2!C35,OAM1_2!C$6:C$40,C$4)</f>
        <v>23</v>
      </c>
      <c r="D35" s="47">
        <f>RANK(OAM1_2!D35,OAM1_2!D$6:D$40,D$4)</f>
        <v>17</v>
      </c>
      <c r="E35" s="47">
        <f>RANK(OAM1_2!E35,OAM1_2!E$6:E$40,E$4)</f>
        <v>10</v>
      </c>
      <c r="F35" s="47">
        <f>RANK(OAM1_2!F35,OAM1_2!F$6:F$40,F$4)</f>
        <v>20</v>
      </c>
      <c r="G35" s="47">
        <f>RANK(OAM1_2!G35,OAM1_2!G$6:G$40,G$4)</f>
        <v>20</v>
      </c>
      <c r="H35" s="47">
        <f>RANK(OAM1_2!H35,OAM1_2!H$6:H$40,H$4)</f>
        <v>28</v>
      </c>
      <c r="I35" s="47">
        <f>RANK(OAM1_2!I35,OAM1_2!I$6:I$40,I$4)</f>
        <v>20</v>
      </c>
      <c r="J35" s="47">
        <f>RANK(OAM1_2!J35,OAM1_2!J$6:J$40,J$4)</f>
        <v>20</v>
      </c>
      <c r="K35" s="47">
        <f>RANK(OAM1_2!K35,OAM1_2!K$6:K$40,K$4)</f>
        <v>20</v>
      </c>
      <c r="L35" s="47">
        <f>RANK(OAM1_2!L35,OAM1_2!L$6:L$40,L$4)</f>
        <v>21</v>
      </c>
      <c r="M35" s="47">
        <f>RANK(OAM1_2!M35,OAM1_2!M$6:M$40,M$4)</f>
        <v>24</v>
      </c>
      <c r="N35" s="47">
        <f>RANK(OAM1_2!N35,OAM1_2!N$6:N$40,N$4)</f>
        <v>28</v>
      </c>
      <c r="O35" s="47">
        <f>RANK(OAM1_2!O35,OAM1_2!O$6:O$40,O$4)</f>
        <v>20</v>
      </c>
      <c r="P35" s="47">
        <f>VALUE('db2'!Q34)*100</f>
        <v>33700</v>
      </c>
      <c r="Q35" s="37">
        <f>modell1!P148</f>
        <v>28973.1</v>
      </c>
      <c r="R35" t="str">
        <f t="shared" si="0"/>
        <v>rel_draga</v>
      </c>
      <c r="S35" s="66">
        <f t="shared" si="1"/>
        <v>0.14026409495548967</v>
      </c>
      <c r="T35" s="37">
        <f>OAM1_2!B35</f>
        <v>7</v>
      </c>
      <c r="W35" s="37">
        <f>modell1!AX148</f>
        <v>23409.1</v>
      </c>
      <c r="X35" s="66">
        <f t="shared" si="2"/>
        <v>0.30536795252225524</v>
      </c>
      <c r="Y35">
        <f t="shared" si="3"/>
        <v>0</v>
      </c>
    </row>
    <row r="36" spans="1:25" ht="15.75" thickBot="1" x14ac:dyDescent="0.3">
      <c r="A36" s="47" t="str">
        <f>'db2'!A35</f>
        <v>Intel Core i7-7700</v>
      </c>
      <c r="B36" s="47">
        <f>RANK(OAM1_2!B36,OAM1_2!B$6:B$40,B$4)</f>
        <v>1</v>
      </c>
      <c r="C36" s="47">
        <f>RANK(OAM1_2!C36,OAM1_2!C$6:C$40,C$4)</f>
        <v>17</v>
      </c>
      <c r="D36" s="47">
        <f>RANK(OAM1_2!D36,OAM1_2!D$6:D$40,D$4)</f>
        <v>17</v>
      </c>
      <c r="E36" s="47">
        <f>RANK(OAM1_2!E36,OAM1_2!E$6:E$40,E$4)</f>
        <v>10</v>
      </c>
      <c r="F36" s="47">
        <f>RANK(OAM1_2!F36,OAM1_2!F$6:F$40,F$4)</f>
        <v>16</v>
      </c>
      <c r="G36" s="47">
        <f>RANK(OAM1_2!G36,OAM1_2!G$6:G$40,G$4)</f>
        <v>19</v>
      </c>
      <c r="H36" s="47">
        <f>RANK(OAM1_2!H36,OAM1_2!H$6:H$40,H$4)</f>
        <v>22</v>
      </c>
      <c r="I36" s="47">
        <f>RANK(OAM1_2!I36,OAM1_2!I$6:I$40,I$4)</f>
        <v>19</v>
      </c>
      <c r="J36" s="47">
        <f>RANK(OAM1_2!J36,OAM1_2!J$6:J$40,J$4)</f>
        <v>17</v>
      </c>
      <c r="K36" s="47">
        <f>RANK(OAM1_2!K36,OAM1_2!K$6:K$40,K$4)</f>
        <v>19</v>
      </c>
      <c r="L36" s="47">
        <f>RANK(OAM1_2!L36,OAM1_2!L$6:L$40,L$4)</f>
        <v>19</v>
      </c>
      <c r="M36" s="47">
        <f>RANK(OAM1_2!M36,OAM1_2!M$6:M$40,M$4)</f>
        <v>20</v>
      </c>
      <c r="N36" s="47">
        <f>RANK(OAM1_2!N36,OAM1_2!N$6:N$40,N$4)</f>
        <v>22</v>
      </c>
      <c r="O36" s="47">
        <f>RANK(OAM1_2!O36,OAM1_2!O$6:O$40,O$4)</f>
        <v>19</v>
      </c>
      <c r="P36" s="47">
        <f>VALUE('db2'!Q35)*100</f>
        <v>38495</v>
      </c>
      <c r="Q36" s="37">
        <f>modell1!P149</f>
        <v>31533.200000000001</v>
      </c>
      <c r="R36" t="str">
        <f t="shared" si="0"/>
        <v>rel_draga</v>
      </c>
      <c r="S36" s="66">
        <f t="shared" si="1"/>
        <v>0.18084946096895699</v>
      </c>
      <c r="T36" s="37">
        <f>OAM1_2!B36</f>
        <v>7</v>
      </c>
      <c r="W36" s="37">
        <f>modell1!AX149</f>
        <v>23404.6</v>
      </c>
      <c r="X36" s="66">
        <f t="shared" si="2"/>
        <v>0.39200935186387847</v>
      </c>
      <c r="Y36">
        <f t="shared" si="3"/>
        <v>0</v>
      </c>
    </row>
    <row r="37" spans="1:25" x14ac:dyDescent="0.25">
      <c r="A37" s="47" t="str">
        <f>'db2'!A36</f>
        <v>Intel Core i7-8700</v>
      </c>
      <c r="B37" s="47">
        <f>RANK(OAM1_2!B37,OAM1_2!B$6:B$40,B$4)</f>
        <v>1</v>
      </c>
      <c r="C37" s="47">
        <f>RANK(OAM1_2!C37,OAM1_2!C$6:C$40,C$4)</f>
        <v>5</v>
      </c>
      <c r="D37" s="47">
        <f>RANK(OAM1_2!D37,OAM1_2!D$6:D$40,D$4)</f>
        <v>4</v>
      </c>
      <c r="E37" s="47">
        <f>RANK(OAM1_2!E37,OAM1_2!E$6:E$40,E$4)</f>
        <v>3</v>
      </c>
      <c r="F37" s="47">
        <f>RANK(OAM1_2!F37,OAM1_2!F$6:F$40,F$4)</f>
        <v>8</v>
      </c>
      <c r="G37" s="47">
        <f>RANK(OAM1_2!G37,OAM1_2!G$6:G$40,G$4)</f>
        <v>8</v>
      </c>
      <c r="H37" s="47">
        <f>RANK(OAM1_2!H37,OAM1_2!H$6:H$40,H$4)</f>
        <v>14</v>
      </c>
      <c r="I37" s="47">
        <f>RANK(OAM1_2!I37,OAM1_2!I$6:I$40,I$4)</f>
        <v>5</v>
      </c>
      <c r="J37" s="47">
        <f>RANK(OAM1_2!J37,OAM1_2!J$6:J$40,J$4)</f>
        <v>8</v>
      </c>
      <c r="K37" s="47">
        <f>RANK(OAM1_2!K37,OAM1_2!K$6:K$40,K$4)</f>
        <v>9</v>
      </c>
      <c r="L37" s="47">
        <f>RANK(OAM1_2!L37,OAM1_2!L$6:L$40,L$4)</f>
        <v>8</v>
      </c>
      <c r="M37" s="47">
        <f>RANK(OAM1_2!M37,OAM1_2!M$6:M$40,M$4)</f>
        <v>10</v>
      </c>
      <c r="N37" s="47">
        <f>RANK(OAM1_2!N37,OAM1_2!N$6:N$40,N$4)</f>
        <v>12</v>
      </c>
      <c r="O37" s="47">
        <f>RANK(OAM1_2!O37,OAM1_2!O$6:O$40,O$4)</f>
        <v>9</v>
      </c>
      <c r="P37" s="47">
        <f>VALUE('db2'!Q36)*100</f>
        <v>31200</v>
      </c>
      <c r="Q37" s="37">
        <f>modell1!P150</f>
        <v>34432.699999999997</v>
      </c>
      <c r="R37" t="str">
        <f t="shared" si="0"/>
        <v>rel_olcso</v>
      </c>
      <c r="S37" s="70">
        <f t="shared" si="1"/>
        <v>-0.10361217948717939</v>
      </c>
      <c r="T37" s="37">
        <f>OAM1_2!B37</f>
        <v>7</v>
      </c>
      <c r="W37" s="37">
        <f>modell1!AX150</f>
        <v>22269.9</v>
      </c>
      <c r="X37" s="66">
        <f t="shared" si="2"/>
        <v>0.28622115384615382</v>
      </c>
      <c r="Y37">
        <f t="shared" si="3"/>
        <v>1</v>
      </c>
    </row>
    <row r="38" spans="1:25" ht="15.75" thickBot="1" x14ac:dyDescent="0.3">
      <c r="A38" s="47" t="str">
        <f>'db2'!A37</f>
        <v>Intel Core i7-9700</v>
      </c>
      <c r="B38" s="47">
        <f>RANK(OAM1_2!B38,OAM1_2!B$6:B$40,B$4)</f>
        <v>1</v>
      </c>
      <c r="C38" s="47">
        <f>RANK(OAM1_2!C38,OAM1_2!C$6:C$40,C$4)</f>
        <v>4</v>
      </c>
      <c r="D38" s="47">
        <f>RANK(OAM1_2!D38,OAM1_2!D$6:D$40,D$4)</f>
        <v>1</v>
      </c>
      <c r="E38" s="47">
        <f>RANK(OAM1_2!E38,OAM1_2!E$6:E$40,E$4)</f>
        <v>10</v>
      </c>
      <c r="F38" s="47">
        <f>RANK(OAM1_2!F38,OAM1_2!F$6:F$40,F$4)</f>
        <v>10</v>
      </c>
      <c r="G38" s="47">
        <f>RANK(OAM1_2!G38,OAM1_2!G$6:G$40,G$4)</f>
        <v>6</v>
      </c>
      <c r="H38" s="47">
        <f>RANK(OAM1_2!H38,OAM1_2!H$6:H$40,H$4)</f>
        <v>6</v>
      </c>
      <c r="I38" s="47">
        <f>RANK(OAM1_2!I38,OAM1_2!I$6:I$40,I$4)</f>
        <v>5</v>
      </c>
      <c r="J38" s="47">
        <f>RANK(OAM1_2!J38,OAM1_2!J$6:J$40,J$4)</f>
        <v>10</v>
      </c>
      <c r="K38" s="47">
        <f>RANK(OAM1_2!K38,OAM1_2!K$6:K$40,K$4)</f>
        <v>8</v>
      </c>
      <c r="L38" s="47">
        <f>RANK(OAM1_2!L38,OAM1_2!L$6:L$40,L$4)</f>
        <v>6</v>
      </c>
      <c r="M38" s="47">
        <f>RANK(OAM1_2!M38,OAM1_2!M$6:M$40,M$4)</f>
        <v>5</v>
      </c>
      <c r="N38" s="47">
        <f>RANK(OAM1_2!N38,OAM1_2!N$6:N$40,N$4)</f>
        <v>7</v>
      </c>
      <c r="O38" s="47">
        <f>RANK(OAM1_2!O38,OAM1_2!O$6:O$40,O$4)</f>
        <v>7</v>
      </c>
      <c r="P38" s="47">
        <f>VALUE('db2'!Q37)*100</f>
        <v>28700</v>
      </c>
      <c r="Q38" s="37">
        <f>modell1!P151</f>
        <v>33379.4</v>
      </c>
      <c r="R38" t="str">
        <f t="shared" si="0"/>
        <v>rel_olcso</v>
      </c>
      <c r="S38" s="71">
        <f t="shared" si="1"/>
        <v>-0.16304529616724744</v>
      </c>
      <c r="T38" s="37">
        <f>OAM1_2!B38</f>
        <v>7</v>
      </c>
      <c r="W38" s="37">
        <f>modell1!AX151</f>
        <v>22269.9</v>
      </c>
      <c r="X38" s="66">
        <f t="shared" si="2"/>
        <v>0.22404529616724733</v>
      </c>
      <c r="Y38">
        <f t="shared" si="3"/>
        <v>1</v>
      </c>
    </row>
    <row r="39" spans="1:25" x14ac:dyDescent="0.25">
      <c r="A39" s="47" t="str">
        <f>'db2'!A38</f>
        <v>Intel Core i7-10700</v>
      </c>
      <c r="B39" s="47">
        <f>RANK(OAM1_2!B39,OAM1_2!B$6:B$40,B$4)</f>
        <v>1</v>
      </c>
      <c r="C39" s="47">
        <f>RANK(OAM1_2!C39,OAM1_2!C$6:C$40,C$4)</f>
        <v>1</v>
      </c>
      <c r="D39" s="47">
        <f>RANK(OAM1_2!D39,OAM1_2!D$6:D$40,D$4)</f>
        <v>1</v>
      </c>
      <c r="E39" s="47">
        <f>RANK(OAM1_2!E39,OAM1_2!E$6:E$40,E$4)</f>
        <v>1</v>
      </c>
      <c r="F39" s="47">
        <f>RANK(OAM1_2!F39,OAM1_2!F$6:F$40,F$4)</f>
        <v>2</v>
      </c>
      <c r="G39" s="47">
        <f>RANK(OAM1_2!G39,OAM1_2!G$6:G$40,G$4)</f>
        <v>2</v>
      </c>
      <c r="H39" s="47">
        <f>RANK(OAM1_2!H39,OAM1_2!H$6:H$40,H$4)</f>
        <v>5</v>
      </c>
      <c r="I39" s="47">
        <f>RANK(OAM1_2!I39,OAM1_2!I$6:I$40,I$4)</f>
        <v>1</v>
      </c>
      <c r="J39" s="47">
        <f>RANK(OAM1_2!J39,OAM1_2!J$6:J$40,J$4)</f>
        <v>5</v>
      </c>
      <c r="K39" s="47">
        <f>RANK(OAM1_2!K39,OAM1_2!K$6:K$40,K$4)</f>
        <v>2</v>
      </c>
      <c r="L39" s="47">
        <f>RANK(OAM1_2!L39,OAM1_2!L$6:L$40,L$4)</f>
        <v>3</v>
      </c>
      <c r="M39" s="47">
        <f>RANK(OAM1_2!M39,OAM1_2!M$6:M$40,M$4)</f>
        <v>2</v>
      </c>
      <c r="N39" s="47">
        <f>RANK(OAM1_2!N39,OAM1_2!N$6:N$40,N$4)</f>
        <v>5</v>
      </c>
      <c r="O39" s="47">
        <f>RANK(OAM1_2!O39,OAM1_2!O$6:O$40,O$4)</f>
        <v>5</v>
      </c>
      <c r="P39" s="47">
        <f>VALUE('db2'!Q38)*100</f>
        <v>35999</v>
      </c>
      <c r="Q39" s="37">
        <f>modell1!P152</f>
        <v>36985.4</v>
      </c>
      <c r="R39" t="str">
        <f t="shared" si="0"/>
        <v>rel_olcso</v>
      </c>
      <c r="S39" s="66">
        <f t="shared" si="1"/>
        <v>-2.7400761132253714E-2</v>
      </c>
      <c r="T39" s="37">
        <f>OAM1_2!B39</f>
        <v>7</v>
      </c>
      <c r="W39" s="37">
        <f>modell1!AX152</f>
        <v>22269.9</v>
      </c>
      <c r="X39" s="66">
        <f t="shared" si="2"/>
        <v>0.38137448262451729</v>
      </c>
      <c r="Y39">
        <f t="shared" si="3"/>
        <v>1</v>
      </c>
    </row>
    <row r="40" spans="1:25" x14ac:dyDescent="0.25">
      <c r="A40" s="47" t="str">
        <f>'db2'!A39</f>
        <v>Intel Core i7-11700</v>
      </c>
      <c r="B40" s="47">
        <f>RANK(OAM1_2!B40,OAM1_2!B$6:B$40,B$4)</f>
        <v>1</v>
      </c>
      <c r="C40" s="47">
        <f>RANK(OAM1_2!C40,OAM1_2!C$6:C$40,C$4)</f>
        <v>9</v>
      </c>
      <c r="D40" s="47">
        <f>RANK(OAM1_2!D40,OAM1_2!D$6:D$40,D$4)</f>
        <v>1</v>
      </c>
      <c r="E40" s="47">
        <f>RANK(OAM1_2!E40,OAM1_2!E$6:E$40,E$4)</f>
        <v>1</v>
      </c>
      <c r="F40" s="47">
        <f>RANK(OAM1_2!F40,OAM1_2!F$6:F$40,F$4)</f>
        <v>1</v>
      </c>
      <c r="G40" s="47">
        <f>RANK(OAM1_2!G40,OAM1_2!G$6:G$40,G$4)</f>
        <v>1</v>
      </c>
      <c r="H40" s="47">
        <f>RANK(OAM1_2!H40,OAM1_2!H$6:H$40,H$4)</f>
        <v>6</v>
      </c>
      <c r="I40" s="47">
        <f>RANK(OAM1_2!I40,OAM1_2!I$6:I$40,I$4)</f>
        <v>1</v>
      </c>
      <c r="J40" s="47">
        <f>RANK(OAM1_2!J40,OAM1_2!J$6:J$40,J$4)</f>
        <v>1</v>
      </c>
      <c r="K40" s="47">
        <f>RANK(OAM1_2!K40,OAM1_2!K$6:K$40,K$4)</f>
        <v>1</v>
      </c>
      <c r="L40" s="47">
        <f>RANK(OAM1_2!L40,OAM1_2!L$6:L$40,L$4)</f>
        <v>7</v>
      </c>
      <c r="M40" s="47">
        <f>RANK(OAM1_2!M40,OAM1_2!M$6:M$40,M$4)</f>
        <v>1</v>
      </c>
      <c r="N40" s="47">
        <f>RANK(OAM1_2!N40,OAM1_2!N$6:N$40,N$4)</f>
        <v>4</v>
      </c>
      <c r="O40" s="47">
        <f>RANK(OAM1_2!O40,OAM1_2!O$6:O$40,O$4)</f>
        <v>1</v>
      </c>
      <c r="P40" s="47">
        <f>VALUE('db2'!Q39)*100</f>
        <v>35999</v>
      </c>
      <c r="Q40" s="37">
        <f>modell1!P153</f>
        <v>36985.4</v>
      </c>
      <c r="R40" t="str">
        <f t="shared" si="0"/>
        <v>rel_olcso</v>
      </c>
      <c r="S40" s="66">
        <f t="shared" si="1"/>
        <v>-2.7400761132253714E-2</v>
      </c>
      <c r="T40" s="37">
        <f>OAM1_2!B40</f>
        <v>7</v>
      </c>
      <c r="U40" s="69">
        <f>AVERAGE(S35:S40)</f>
        <v>-5.7573665747928431E-5</v>
      </c>
      <c r="W40" s="37">
        <f>modell1!AX153</f>
        <v>22269.9</v>
      </c>
      <c r="X40" s="66">
        <f t="shared" si="2"/>
        <v>0.38137448262451729</v>
      </c>
      <c r="Y40">
        <f t="shared" si="3"/>
        <v>1</v>
      </c>
    </row>
    <row r="42" spans="1:25" x14ac:dyDescent="0.25">
      <c r="P42">
        <f>SUM(P6:P40)</f>
        <v>799654</v>
      </c>
      <c r="Q42">
        <f>SUM(Q6:Q40)</f>
        <v>799770.2</v>
      </c>
      <c r="S42">
        <f>SUM(S6:S40)</f>
        <v>-0.51160302114423528</v>
      </c>
    </row>
  </sheetData>
  <autoFilter ref="A5:Y40"/>
  <conditionalFormatting sqref="B6:O4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6:P4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:Q4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6:S4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67"/>
  <sheetViews>
    <sheetView topLeftCell="AC97" workbookViewId="0">
      <selection activeCell="AI1" sqref="AI1:BA167"/>
    </sheetView>
  </sheetViews>
  <sheetFormatPr defaultRowHeight="15" x14ac:dyDescent="0.25"/>
  <sheetData>
    <row r="1" spans="1:50" ht="18.75" x14ac:dyDescent="0.25">
      <c r="A1" s="55"/>
      <c r="AI1" s="55"/>
    </row>
    <row r="2" spans="1:50" x14ac:dyDescent="0.25">
      <c r="A2" s="56"/>
      <c r="AI2" s="56"/>
    </row>
    <row r="5" spans="1:50" ht="31.5" x14ac:dyDescent="0.25">
      <c r="A5" s="57" t="s">
        <v>919</v>
      </c>
      <c r="B5" s="58">
        <v>4158229</v>
      </c>
      <c r="C5" s="57" t="s">
        <v>920</v>
      </c>
      <c r="D5" s="58">
        <v>35</v>
      </c>
      <c r="E5" s="57" t="s">
        <v>921</v>
      </c>
      <c r="F5" s="58">
        <v>14</v>
      </c>
      <c r="G5" s="57" t="s">
        <v>922</v>
      </c>
      <c r="H5" s="58">
        <v>35</v>
      </c>
      <c r="I5" s="57" t="s">
        <v>923</v>
      </c>
      <c r="J5" s="58">
        <v>0</v>
      </c>
      <c r="K5" s="57" t="s">
        <v>924</v>
      </c>
      <c r="L5" s="58" t="s">
        <v>925</v>
      </c>
      <c r="AI5" s="57" t="s">
        <v>919</v>
      </c>
      <c r="AJ5" s="58">
        <v>2409415</v>
      </c>
      <c r="AK5" s="57" t="s">
        <v>920</v>
      </c>
      <c r="AL5" s="58">
        <v>35</v>
      </c>
      <c r="AM5" s="57" t="s">
        <v>921</v>
      </c>
      <c r="AN5" s="58">
        <v>14</v>
      </c>
      <c r="AO5" s="57" t="s">
        <v>922</v>
      </c>
      <c r="AP5" s="58">
        <v>35</v>
      </c>
      <c r="AQ5" s="57" t="s">
        <v>923</v>
      </c>
      <c r="AR5" s="58">
        <v>0</v>
      </c>
      <c r="AS5" s="57" t="s">
        <v>924</v>
      </c>
      <c r="AT5" s="58" t="s">
        <v>1063</v>
      </c>
    </row>
    <row r="6" spans="1:50" ht="19.5" thickBot="1" x14ac:dyDescent="0.3">
      <c r="A6" s="55"/>
      <c r="AI6" s="55"/>
    </row>
    <row r="7" spans="1:50" ht="15.75" thickBot="1" x14ac:dyDescent="0.3">
      <c r="A7" s="59" t="s">
        <v>926</v>
      </c>
      <c r="B7" s="59" t="s">
        <v>927</v>
      </c>
      <c r="C7" s="59" t="s">
        <v>928</v>
      </c>
      <c r="D7" s="59" t="s">
        <v>929</v>
      </c>
      <c r="E7" s="59" t="s">
        <v>930</v>
      </c>
      <c r="F7" s="59" t="s">
        <v>931</v>
      </c>
      <c r="G7" s="59" t="s">
        <v>932</v>
      </c>
      <c r="H7" s="59" t="s">
        <v>933</v>
      </c>
      <c r="I7" s="59" t="s">
        <v>934</v>
      </c>
      <c r="J7" s="59" t="s">
        <v>935</v>
      </c>
      <c r="K7" s="59" t="s">
        <v>936</v>
      </c>
      <c r="L7" s="59" t="s">
        <v>937</v>
      </c>
      <c r="M7" s="59" t="s">
        <v>938</v>
      </c>
      <c r="N7" s="59" t="s">
        <v>939</v>
      </c>
      <c r="O7" s="59" t="s">
        <v>940</v>
      </c>
      <c r="P7" s="59" t="s">
        <v>941</v>
      </c>
      <c r="AI7" s="59" t="s">
        <v>926</v>
      </c>
      <c r="AJ7" s="59" t="s">
        <v>927</v>
      </c>
      <c r="AK7" s="59" t="s">
        <v>928</v>
      </c>
      <c r="AL7" s="59" t="s">
        <v>929</v>
      </c>
      <c r="AM7" s="59" t="s">
        <v>930</v>
      </c>
      <c r="AN7" s="59" t="s">
        <v>931</v>
      </c>
      <c r="AO7" s="59" t="s">
        <v>932</v>
      </c>
      <c r="AP7" s="59" t="s">
        <v>933</v>
      </c>
      <c r="AQ7" s="59" t="s">
        <v>934</v>
      </c>
      <c r="AR7" s="59" t="s">
        <v>935</v>
      </c>
      <c r="AS7" s="59" t="s">
        <v>936</v>
      </c>
      <c r="AT7" s="59" t="s">
        <v>937</v>
      </c>
      <c r="AU7" s="59" t="s">
        <v>938</v>
      </c>
      <c r="AV7" s="59" t="s">
        <v>939</v>
      </c>
      <c r="AW7" s="59" t="s">
        <v>940</v>
      </c>
      <c r="AX7" s="59" t="s">
        <v>941</v>
      </c>
    </row>
    <row r="8" spans="1:50" ht="15.75" thickBot="1" x14ac:dyDescent="0.3">
      <c r="A8" s="59" t="s">
        <v>942</v>
      </c>
      <c r="B8" s="60">
        <v>25</v>
      </c>
      <c r="C8" s="60">
        <v>30</v>
      </c>
      <c r="D8" s="60">
        <v>31</v>
      </c>
      <c r="E8" s="60">
        <v>21</v>
      </c>
      <c r="F8" s="60">
        <v>35</v>
      </c>
      <c r="G8" s="60">
        <v>35</v>
      </c>
      <c r="H8" s="60">
        <v>34</v>
      </c>
      <c r="I8" s="60">
        <v>35</v>
      </c>
      <c r="J8" s="60">
        <v>35</v>
      </c>
      <c r="K8" s="60">
        <v>35</v>
      </c>
      <c r="L8" s="60">
        <v>34</v>
      </c>
      <c r="M8" s="60">
        <v>35</v>
      </c>
      <c r="N8" s="60">
        <v>32</v>
      </c>
      <c r="O8" s="60">
        <v>35</v>
      </c>
      <c r="P8" s="60">
        <v>17381</v>
      </c>
      <c r="R8">
        <f>36-B8</f>
        <v>11</v>
      </c>
      <c r="S8">
        <f t="shared" ref="S8:S42" si="0">36-C8</f>
        <v>6</v>
      </c>
      <c r="T8">
        <f t="shared" ref="T8:T42" si="1">36-D8</f>
        <v>5</v>
      </c>
      <c r="U8">
        <f t="shared" ref="U8:U42" si="2">36-E8</f>
        <v>15</v>
      </c>
      <c r="V8">
        <f t="shared" ref="V8:V42" si="3">36-F8</f>
        <v>1</v>
      </c>
      <c r="W8">
        <f t="shared" ref="W8:W42" si="4">36-G8</f>
        <v>1</v>
      </c>
      <c r="X8">
        <f t="shared" ref="X8:X42" si="5">36-H8</f>
        <v>2</v>
      </c>
      <c r="Y8">
        <f t="shared" ref="Y8:Y42" si="6">36-I8</f>
        <v>1</v>
      </c>
      <c r="Z8">
        <f t="shared" ref="Z8:Z42" si="7">36-J8</f>
        <v>1</v>
      </c>
      <c r="AA8">
        <f t="shared" ref="AA8:AA42" si="8">36-K8</f>
        <v>1</v>
      </c>
      <c r="AB8">
        <f t="shared" ref="AB8:AB42" si="9">36-L8</f>
        <v>2</v>
      </c>
      <c r="AC8">
        <f t="shared" ref="AC8:AC42" si="10">36-M8</f>
        <v>1</v>
      </c>
      <c r="AD8">
        <f t="shared" ref="AD8:AD42" si="11">36-N8</f>
        <v>4</v>
      </c>
      <c r="AE8">
        <f t="shared" ref="AE8:AE42" si="12">36-O8</f>
        <v>1</v>
      </c>
      <c r="AF8">
        <f>P8</f>
        <v>17381</v>
      </c>
      <c r="AI8" s="59" t="s">
        <v>942</v>
      </c>
      <c r="AJ8" s="60">
        <v>11</v>
      </c>
      <c r="AK8" s="60">
        <v>6</v>
      </c>
      <c r="AL8" s="60">
        <v>5</v>
      </c>
      <c r="AM8" s="60">
        <v>15</v>
      </c>
      <c r="AN8" s="60">
        <v>1</v>
      </c>
      <c r="AO8" s="60">
        <v>1</v>
      </c>
      <c r="AP8" s="60">
        <v>2</v>
      </c>
      <c r="AQ8" s="60">
        <v>1</v>
      </c>
      <c r="AR8" s="60">
        <v>1</v>
      </c>
      <c r="AS8" s="60">
        <v>1</v>
      </c>
      <c r="AT8" s="60">
        <v>2</v>
      </c>
      <c r="AU8" s="60">
        <v>1</v>
      </c>
      <c r="AV8" s="60">
        <v>4</v>
      </c>
      <c r="AW8" s="60">
        <v>1</v>
      </c>
      <c r="AX8" s="60">
        <v>17381</v>
      </c>
    </row>
    <row r="9" spans="1:50" ht="15.75" thickBot="1" x14ac:dyDescent="0.3">
      <c r="A9" s="59" t="s">
        <v>943</v>
      </c>
      <c r="B9" s="60">
        <v>25</v>
      </c>
      <c r="C9" s="60">
        <v>28</v>
      </c>
      <c r="D9" s="60">
        <v>31</v>
      </c>
      <c r="E9" s="60">
        <v>21</v>
      </c>
      <c r="F9" s="60">
        <v>33</v>
      </c>
      <c r="G9" s="60">
        <v>33</v>
      </c>
      <c r="H9" s="60">
        <v>33</v>
      </c>
      <c r="I9" s="60">
        <v>31</v>
      </c>
      <c r="J9" s="60">
        <v>34</v>
      </c>
      <c r="K9" s="60">
        <v>33</v>
      </c>
      <c r="L9" s="60">
        <v>33</v>
      </c>
      <c r="M9" s="60">
        <v>33</v>
      </c>
      <c r="N9" s="60">
        <v>25</v>
      </c>
      <c r="O9" s="60">
        <v>33</v>
      </c>
      <c r="P9" s="60">
        <v>16988</v>
      </c>
      <c r="R9">
        <f t="shared" ref="R9:R42" si="13">36-B9</f>
        <v>11</v>
      </c>
      <c r="S9">
        <f t="shared" si="0"/>
        <v>8</v>
      </c>
      <c r="T9">
        <f t="shared" si="1"/>
        <v>5</v>
      </c>
      <c r="U9">
        <f t="shared" si="2"/>
        <v>15</v>
      </c>
      <c r="V9">
        <f t="shared" si="3"/>
        <v>3</v>
      </c>
      <c r="W9">
        <f t="shared" si="4"/>
        <v>3</v>
      </c>
      <c r="X9">
        <f t="shared" si="5"/>
        <v>3</v>
      </c>
      <c r="Y9">
        <f t="shared" si="6"/>
        <v>5</v>
      </c>
      <c r="Z9">
        <f t="shared" si="7"/>
        <v>2</v>
      </c>
      <c r="AA9">
        <f t="shared" si="8"/>
        <v>3</v>
      </c>
      <c r="AB9">
        <f t="shared" si="9"/>
        <v>3</v>
      </c>
      <c r="AC9">
        <f t="shared" si="10"/>
        <v>3</v>
      </c>
      <c r="AD9">
        <f t="shared" si="11"/>
        <v>11</v>
      </c>
      <c r="AE9">
        <f t="shared" si="12"/>
        <v>3</v>
      </c>
      <c r="AF9">
        <f t="shared" ref="AF9:AF42" si="14">P9</f>
        <v>16988</v>
      </c>
      <c r="AI9" s="59" t="s">
        <v>943</v>
      </c>
      <c r="AJ9" s="60">
        <v>11</v>
      </c>
      <c r="AK9" s="60">
        <v>8</v>
      </c>
      <c r="AL9" s="60">
        <v>5</v>
      </c>
      <c r="AM9" s="60">
        <v>15</v>
      </c>
      <c r="AN9" s="60">
        <v>3</v>
      </c>
      <c r="AO9" s="60">
        <v>3</v>
      </c>
      <c r="AP9" s="60">
        <v>3</v>
      </c>
      <c r="AQ9" s="60">
        <v>5</v>
      </c>
      <c r="AR9" s="60">
        <v>2</v>
      </c>
      <c r="AS9" s="60">
        <v>3</v>
      </c>
      <c r="AT9" s="60">
        <v>3</v>
      </c>
      <c r="AU9" s="60">
        <v>3</v>
      </c>
      <c r="AV9" s="60">
        <v>11</v>
      </c>
      <c r="AW9" s="60">
        <v>3</v>
      </c>
      <c r="AX9" s="60">
        <v>16988</v>
      </c>
    </row>
    <row r="10" spans="1:50" ht="15.75" thickBot="1" x14ac:dyDescent="0.3">
      <c r="A10" s="59" t="s">
        <v>944</v>
      </c>
      <c r="B10" s="60">
        <v>25</v>
      </c>
      <c r="C10" s="60">
        <v>26</v>
      </c>
      <c r="D10" s="60">
        <v>31</v>
      </c>
      <c r="E10" s="60">
        <v>21</v>
      </c>
      <c r="F10" s="60">
        <v>34</v>
      </c>
      <c r="G10" s="60">
        <v>34</v>
      </c>
      <c r="H10" s="60">
        <v>34</v>
      </c>
      <c r="I10" s="60">
        <v>31</v>
      </c>
      <c r="J10" s="60">
        <v>33</v>
      </c>
      <c r="K10" s="60">
        <v>34</v>
      </c>
      <c r="L10" s="60">
        <v>35</v>
      </c>
      <c r="M10" s="60">
        <v>34</v>
      </c>
      <c r="N10" s="60">
        <v>26</v>
      </c>
      <c r="O10" s="60">
        <v>34</v>
      </c>
      <c r="P10" s="60">
        <v>18738</v>
      </c>
      <c r="R10">
        <f t="shared" si="13"/>
        <v>11</v>
      </c>
      <c r="S10">
        <f t="shared" si="0"/>
        <v>10</v>
      </c>
      <c r="T10">
        <f t="shared" si="1"/>
        <v>5</v>
      </c>
      <c r="U10">
        <f t="shared" si="2"/>
        <v>15</v>
      </c>
      <c r="V10">
        <f t="shared" si="3"/>
        <v>2</v>
      </c>
      <c r="W10">
        <f t="shared" si="4"/>
        <v>2</v>
      </c>
      <c r="X10">
        <f t="shared" si="5"/>
        <v>2</v>
      </c>
      <c r="Y10">
        <f t="shared" si="6"/>
        <v>5</v>
      </c>
      <c r="Z10">
        <f t="shared" si="7"/>
        <v>3</v>
      </c>
      <c r="AA10">
        <f t="shared" si="8"/>
        <v>2</v>
      </c>
      <c r="AB10">
        <f t="shared" si="9"/>
        <v>1</v>
      </c>
      <c r="AC10">
        <f t="shared" si="10"/>
        <v>2</v>
      </c>
      <c r="AD10">
        <f t="shared" si="11"/>
        <v>10</v>
      </c>
      <c r="AE10">
        <f t="shared" si="12"/>
        <v>2</v>
      </c>
      <c r="AF10">
        <f t="shared" si="14"/>
        <v>18738</v>
      </c>
      <c r="AI10" s="59" t="s">
        <v>944</v>
      </c>
      <c r="AJ10" s="60">
        <v>11</v>
      </c>
      <c r="AK10" s="60">
        <v>10</v>
      </c>
      <c r="AL10" s="60">
        <v>5</v>
      </c>
      <c r="AM10" s="60">
        <v>15</v>
      </c>
      <c r="AN10" s="60">
        <v>2</v>
      </c>
      <c r="AO10" s="60">
        <v>2</v>
      </c>
      <c r="AP10" s="60">
        <v>2</v>
      </c>
      <c r="AQ10" s="60">
        <v>5</v>
      </c>
      <c r="AR10" s="60">
        <v>3</v>
      </c>
      <c r="AS10" s="60">
        <v>2</v>
      </c>
      <c r="AT10" s="60">
        <v>1</v>
      </c>
      <c r="AU10" s="60">
        <v>2</v>
      </c>
      <c r="AV10" s="60">
        <v>10</v>
      </c>
      <c r="AW10" s="60">
        <v>2</v>
      </c>
      <c r="AX10" s="60">
        <v>18738</v>
      </c>
    </row>
    <row r="11" spans="1:50" ht="15.75" thickBot="1" x14ac:dyDescent="0.3">
      <c r="A11" s="59" t="s">
        <v>945</v>
      </c>
      <c r="B11" s="60">
        <v>25</v>
      </c>
      <c r="C11" s="60">
        <v>23</v>
      </c>
      <c r="D11" s="60">
        <v>31</v>
      </c>
      <c r="E11" s="60">
        <v>21</v>
      </c>
      <c r="F11" s="60">
        <v>31</v>
      </c>
      <c r="G11" s="60">
        <v>32</v>
      </c>
      <c r="H11" s="60">
        <v>32</v>
      </c>
      <c r="I11" s="60">
        <v>31</v>
      </c>
      <c r="J11" s="60">
        <v>31</v>
      </c>
      <c r="K11" s="60">
        <v>32</v>
      </c>
      <c r="L11" s="60">
        <v>32</v>
      </c>
      <c r="M11" s="60">
        <v>32</v>
      </c>
      <c r="N11" s="60">
        <v>24</v>
      </c>
      <c r="O11" s="60">
        <v>32</v>
      </c>
      <c r="P11" s="60">
        <v>19585</v>
      </c>
      <c r="R11">
        <f t="shared" si="13"/>
        <v>11</v>
      </c>
      <c r="S11">
        <f t="shared" si="0"/>
        <v>13</v>
      </c>
      <c r="T11">
        <f t="shared" si="1"/>
        <v>5</v>
      </c>
      <c r="U11">
        <f t="shared" si="2"/>
        <v>15</v>
      </c>
      <c r="V11">
        <f t="shared" si="3"/>
        <v>5</v>
      </c>
      <c r="W11">
        <f t="shared" si="4"/>
        <v>4</v>
      </c>
      <c r="X11">
        <f t="shared" si="5"/>
        <v>4</v>
      </c>
      <c r="Y11">
        <f t="shared" si="6"/>
        <v>5</v>
      </c>
      <c r="Z11">
        <f t="shared" si="7"/>
        <v>5</v>
      </c>
      <c r="AA11">
        <f t="shared" si="8"/>
        <v>4</v>
      </c>
      <c r="AB11">
        <f t="shared" si="9"/>
        <v>4</v>
      </c>
      <c r="AC11">
        <f t="shared" si="10"/>
        <v>4</v>
      </c>
      <c r="AD11">
        <f t="shared" si="11"/>
        <v>12</v>
      </c>
      <c r="AE11">
        <f t="shared" si="12"/>
        <v>4</v>
      </c>
      <c r="AF11">
        <f t="shared" si="14"/>
        <v>19585</v>
      </c>
      <c r="AI11" s="59" t="s">
        <v>945</v>
      </c>
      <c r="AJ11" s="60">
        <v>11</v>
      </c>
      <c r="AK11" s="60">
        <v>13</v>
      </c>
      <c r="AL11" s="60">
        <v>5</v>
      </c>
      <c r="AM11" s="60">
        <v>15</v>
      </c>
      <c r="AN11" s="60">
        <v>5</v>
      </c>
      <c r="AO11" s="60">
        <v>4</v>
      </c>
      <c r="AP11" s="60">
        <v>4</v>
      </c>
      <c r="AQ11" s="60">
        <v>5</v>
      </c>
      <c r="AR11" s="60">
        <v>5</v>
      </c>
      <c r="AS11" s="60">
        <v>4</v>
      </c>
      <c r="AT11" s="60">
        <v>4</v>
      </c>
      <c r="AU11" s="60">
        <v>4</v>
      </c>
      <c r="AV11" s="60">
        <v>12</v>
      </c>
      <c r="AW11" s="60">
        <v>4</v>
      </c>
      <c r="AX11" s="60">
        <v>19585</v>
      </c>
    </row>
    <row r="12" spans="1:50" ht="15.75" thickBot="1" x14ac:dyDescent="0.3">
      <c r="A12" s="59" t="s">
        <v>946</v>
      </c>
      <c r="B12" s="60">
        <v>25</v>
      </c>
      <c r="C12" s="60">
        <v>32</v>
      </c>
      <c r="D12" s="60">
        <v>17</v>
      </c>
      <c r="E12" s="60">
        <v>21</v>
      </c>
      <c r="F12" s="60">
        <v>26</v>
      </c>
      <c r="G12" s="60">
        <v>25</v>
      </c>
      <c r="H12" s="60">
        <v>22</v>
      </c>
      <c r="I12" s="60">
        <v>24</v>
      </c>
      <c r="J12" s="60">
        <v>26</v>
      </c>
      <c r="K12" s="60">
        <v>25</v>
      </c>
      <c r="L12" s="60">
        <v>25</v>
      </c>
      <c r="M12" s="60">
        <v>25</v>
      </c>
      <c r="N12" s="60">
        <v>31</v>
      </c>
      <c r="O12" s="60">
        <v>26</v>
      </c>
      <c r="P12" s="60">
        <v>17498</v>
      </c>
      <c r="R12">
        <f t="shared" si="13"/>
        <v>11</v>
      </c>
      <c r="S12">
        <f t="shared" si="0"/>
        <v>4</v>
      </c>
      <c r="T12">
        <f t="shared" si="1"/>
        <v>19</v>
      </c>
      <c r="U12">
        <f t="shared" si="2"/>
        <v>15</v>
      </c>
      <c r="V12">
        <f t="shared" si="3"/>
        <v>10</v>
      </c>
      <c r="W12">
        <f t="shared" si="4"/>
        <v>11</v>
      </c>
      <c r="X12">
        <f t="shared" si="5"/>
        <v>14</v>
      </c>
      <c r="Y12">
        <f t="shared" si="6"/>
        <v>12</v>
      </c>
      <c r="Z12">
        <f t="shared" si="7"/>
        <v>10</v>
      </c>
      <c r="AA12">
        <f t="shared" si="8"/>
        <v>11</v>
      </c>
      <c r="AB12">
        <f t="shared" si="9"/>
        <v>11</v>
      </c>
      <c r="AC12">
        <f t="shared" si="10"/>
        <v>11</v>
      </c>
      <c r="AD12">
        <f t="shared" si="11"/>
        <v>5</v>
      </c>
      <c r="AE12">
        <f t="shared" si="12"/>
        <v>10</v>
      </c>
      <c r="AF12">
        <f t="shared" si="14"/>
        <v>17498</v>
      </c>
      <c r="AI12" s="59" t="s">
        <v>946</v>
      </c>
      <c r="AJ12" s="60">
        <v>11</v>
      </c>
      <c r="AK12" s="60">
        <v>4</v>
      </c>
      <c r="AL12" s="60">
        <v>19</v>
      </c>
      <c r="AM12" s="60">
        <v>15</v>
      </c>
      <c r="AN12" s="60">
        <v>10</v>
      </c>
      <c r="AO12" s="60">
        <v>11</v>
      </c>
      <c r="AP12" s="60">
        <v>14</v>
      </c>
      <c r="AQ12" s="60">
        <v>12</v>
      </c>
      <c r="AR12" s="60">
        <v>10</v>
      </c>
      <c r="AS12" s="60">
        <v>11</v>
      </c>
      <c r="AT12" s="60">
        <v>11</v>
      </c>
      <c r="AU12" s="60">
        <v>11</v>
      </c>
      <c r="AV12" s="60">
        <v>5</v>
      </c>
      <c r="AW12" s="60">
        <v>10</v>
      </c>
      <c r="AX12" s="60">
        <v>17498</v>
      </c>
    </row>
    <row r="13" spans="1:50" ht="15.75" thickBot="1" x14ac:dyDescent="0.3">
      <c r="A13" s="59" t="s">
        <v>947</v>
      </c>
      <c r="B13" s="60">
        <v>25</v>
      </c>
      <c r="C13" s="60">
        <v>30</v>
      </c>
      <c r="D13" s="60">
        <v>17</v>
      </c>
      <c r="E13" s="60">
        <v>21</v>
      </c>
      <c r="F13" s="60">
        <v>25</v>
      </c>
      <c r="G13" s="60">
        <v>24</v>
      </c>
      <c r="H13" s="60">
        <v>15</v>
      </c>
      <c r="I13" s="60">
        <v>24</v>
      </c>
      <c r="J13" s="60">
        <v>25</v>
      </c>
      <c r="K13" s="60">
        <v>24</v>
      </c>
      <c r="L13" s="60">
        <v>22</v>
      </c>
      <c r="M13" s="60">
        <v>23</v>
      </c>
      <c r="N13" s="60">
        <v>27</v>
      </c>
      <c r="O13" s="60">
        <v>25</v>
      </c>
      <c r="P13" s="60">
        <v>16998</v>
      </c>
      <c r="R13">
        <f t="shared" si="13"/>
        <v>11</v>
      </c>
      <c r="S13">
        <f t="shared" si="0"/>
        <v>6</v>
      </c>
      <c r="T13">
        <f t="shared" si="1"/>
        <v>19</v>
      </c>
      <c r="U13">
        <f t="shared" si="2"/>
        <v>15</v>
      </c>
      <c r="V13">
        <f t="shared" si="3"/>
        <v>11</v>
      </c>
      <c r="W13">
        <f t="shared" si="4"/>
        <v>12</v>
      </c>
      <c r="X13">
        <f t="shared" si="5"/>
        <v>21</v>
      </c>
      <c r="Y13">
        <f t="shared" si="6"/>
        <v>12</v>
      </c>
      <c r="Z13">
        <f t="shared" si="7"/>
        <v>11</v>
      </c>
      <c r="AA13">
        <f t="shared" si="8"/>
        <v>12</v>
      </c>
      <c r="AB13">
        <f t="shared" si="9"/>
        <v>14</v>
      </c>
      <c r="AC13">
        <f t="shared" si="10"/>
        <v>13</v>
      </c>
      <c r="AD13">
        <f t="shared" si="11"/>
        <v>9</v>
      </c>
      <c r="AE13">
        <f t="shared" si="12"/>
        <v>11</v>
      </c>
      <c r="AF13">
        <f t="shared" si="14"/>
        <v>16998</v>
      </c>
      <c r="AI13" s="59" t="s">
        <v>947</v>
      </c>
      <c r="AJ13" s="60">
        <v>11</v>
      </c>
      <c r="AK13" s="60">
        <v>6</v>
      </c>
      <c r="AL13" s="60">
        <v>19</v>
      </c>
      <c r="AM13" s="60">
        <v>15</v>
      </c>
      <c r="AN13" s="60">
        <v>11</v>
      </c>
      <c r="AO13" s="60">
        <v>12</v>
      </c>
      <c r="AP13" s="60">
        <v>21</v>
      </c>
      <c r="AQ13" s="60">
        <v>12</v>
      </c>
      <c r="AR13" s="60">
        <v>11</v>
      </c>
      <c r="AS13" s="60">
        <v>12</v>
      </c>
      <c r="AT13" s="60">
        <v>14</v>
      </c>
      <c r="AU13" s="60">
        <v>13</v>
      </c>
      <c r="AV13" s="60">
        <v>9</v>
      </c>
      <c r="AW13" s="60">
        <v>11</v>
      </c>
      <c r="AX13" s="60">
        <v>16998</v>
      </c>
    </row>
    <row r="14" spans="1:50" ht="15.75" thickBot="1" x14ac:dyDescent="0.3">
      <c r="A14" s="59" t="s">
        <v>948</v>
      </c>
      <c r="B14" s="60">
        <v>25</v>
      </c>
      <c r="C14" s="60">
        <v>17</v>
      </c>
      <c r="D14" s="60">
        <v>17</v>
      </c>
      <c r="E14" s="60">
        <v>21</v>
      </c>
      <c r="F14" s="60">
        <v>23</v>
      </c>
      <c r="G14" s="60">
        <v>21</v>
      </c>
      <c r="H14" s="60">
        <v>22</v>
      </c>
      <c r="I14" s="60">
        <v>22</v>
      </c>
      <c r="J14" s="60">
        <v>23</v>
      </c>
      <c r="K14" s="60">
        <v>22</v>
      </c>
      <c r="L14" s="60">
        <v>29</v>
      </c>
      <c r="M14" s="60">
        <v>21</v>
      </c>
      <c r="N14" s="60">
        <v>18</v>
      </c>
      <c r="O14" s="60">
        <v>23</v>
      </c>
      <c r="P14" s="60">
        <v>15950</v>
      </c>
      <c r="R14">
        <f t="shared" si="13"/>
        <v>11</v>
      </c>
      <c r="S14">
        <f t="shared" si="0"/>
        <v>19</v>
      </c>
      <c r="T14">
        <f t="shared" si="1"/>
        <v>19</v>
      </c>
      <c r="U14">
        <f t="shared" si="2"/>
        <v>15</v>
      </c>
      <c r="V14">
        <f t="shared" si="3"/>
        <v>13</v>
      </c>
      <c r="W14">
        <f t="shared" si="4"/>
        <v>15</v>
      </c>
      <c r="X14">
        <f t="shared" si="5"/>
        <v>14</v>
      </c>
      <c r="Y14">
        <f t="shared" si="6"/>
        <v>14</v>
      </c>
      <c r="Z14">
        <f t="shared" si="7"/>
        <v>13</v>
      </c>
      <c r="AA14">
        <f t="shared" si="8"/>
        <v>14</v>
      </c>
      <c r="AB14">
        <f t="shared" si="9"/>
        <v>7</v>
      </c>
      <c r="AC14">
        <f t="shared" si="10"/>
        <v>15</v>
      </c>
      <c r="AD14">
        <f t="shared" si="11"/>
        <v>18</v>
      </c>
      <c r="AE14">
        <f t="shared" si="12"/>
        <v>13</v>
      </c>
      <c r="AF14">
        <f t="shared" si="14"/>
        <v>15950</v>
      </c>
      <c r="AI14" s="59" t="s">
        <v>948</v>
      </c>
      <c r="AJ14" s="60">
        <v>11</v>
      </c>
      <c r="AK14" s="60">
        <v>19</v>
      </c>
      <c r="AL14" s="60">
        <v>19</v>
      </c>
      <c r="AM14" s="60">
        <v>15</v>
      </c>
      <c r="AN14" s="60">
        <v>13</v>
      </c>
      <c r="AO14" s="60">
        <v>15</v>
      </c>
      <c r="AP14" s="60">
        <v>14</v>
      </c>
      <c r="AQ14" s="60">
        <v>14</v>
      </c>
      <c r="AR14" s="60">
        <v>13</v>
      </c>
      <c r="AS14" s="60">
        <v>14</v>
      </c>
      <c r="AT14" s="60">
        <v>7</v>
      </c>
      <c r="AU14" s="60">
        <v>15</v>
      </c>
      <c r="AV14" s="60">
        <v>18</v>
      </c>
      <c r="AW14" s="60">
        <v>13</v>
      </c>
      <c r="AX14" s="60">
        <v>15950</v>
      </c>
    </row>
    <row r="15" spans="1:50" ht="15.75" thickBot="1" x14ac:dyDescent="0.3">
      <c r="A15" s="59" t="s">
        <v>949</v>
      </c>
      <c r="B15" s="60">
        <v>25</v>
      </c>
      <c r="C15" s="60">
        <v>13</v>
      </c>
      <c r="D15" s="60">
        <v>17</v>
      </c>
      <c r="E15" s="60">
        <v>21</v>
      </c>
      <c r="F15" s="60">
        <v>21</v>
      </c>
      <c r="G15" s="60">
        <v>22</v>
      </c>
      <c r="H15" s="60">
        <v>2</v>
      </c>
      <c r="I15" s="60">
        <v>21</v>
      </c>
      <c r="J15" s="60">
        <v>22</v>
      </c>
      <c r="K15" s="60">
        <v>21</v>
      </c>
      <c r="L15" s="60">
        <v>9</v>
      </c>
      <c r="M15" s="60">
        <v>19</v>
      </c>
      <c r="N15" s="60">
        <v>14</v>
      </c>
      <c r="O15" s="60">
        <v>21</v>
      </c>
      <c r="P15" s="60">
        <v>17798</v>
      </c>
      <c r="R15">
        <f t="shared" si="13"/>
        <v>11</v>
      </c>
      <c r="S15">
        <f t="shared" si="0"/>
        <v>23</v>
      </c>
      <c r="T15">
        <f t="shared" si="1"/>
        <v>19</v>
      </c>
      <c r="U15">
        <f t="shared" si="2"/>
        <v>15</v>
      </c>
      <c r="V15">
        <f t="shared" si="3"/>
        <v>15</v>
      </c>
      <c r="W15">
        <f t="shared" si="4"/>
        <v>14</v>
      </c>
      <c r="X15">
        <f t="shared" si="5"/>
        <v>34</v>
      </c>
      <c r="Y15">
        <f t="shared" si="6"/>
        <v>15</v>
      </c>
      <c r="Z15">
        <f t="shared" si="7"/>
        <v>14</v>
      </c>
      <c r="AA15">
        <f t="shared" si="8"/>
        <v>15</v>
      </c>
      <c r="AB15">
        <f t="shared" si="9"/>
        <v>27</v>
      </c>
      <c r="AC15">
        <f t="shared" si="10"/>
        <v>17</v>
      </c>
      <c r="AD15">
        <f t="shared" si="11"/>
        <v>22</v>
      </c>
      <c r="AE15">
        <f t="shared" si="12"/>
        <v>15</v>
      </c>
      <c r="AF15">
        <f t="shared" si="14"/>
        <v>17798</v>
      </c>
      <c r="AI15" s="59" t="s">
        <v>949</v>
      </c>
      <c r="AJ15" s="60">
        <v>11</v>
      </c>
      <c r="AK15" s="60">
        <v>23</v>
      </c>
      <c r="AL15" s="60">
        <v>19</v>
      </c>
      <c r="AM15" s="60">
        <v>15</v>
      </c>
      <c r="AN15" s="60">
        <v>15</v>
      </c>
      <c r="AO15" s="60">
        <v>14</v>
      </c>
      <c r="AP15" s="60">
        <v>34</v>
      </c>
      <c r="AQ15" s="60">
        <v>15</v>
      </c>
      <c r="AR15" s="60">
        <v>14</v>
      </c>
      <c r="AS15" s="60">
        <v>15</v>
      </c>
      <c r="AT15" s="60">
        <v>27</v>
      </c>
      <c r="AU15" s="60">
        <v>17</v>
      </c>
      <c r="AV15" s="60">
        <v>22</v>
      </c>
      <c r="AW15" s="60">
        <v>15</v>
      </c>
      <c r="AX15" s="60">
        <v>17798</v>
      </c>
    </row>
    <row r="16" spans="1:50" ht="15.75" thickBot="1" x14ac:dyDescent="0.3">
      <c r="A16" s="59" t="s">
        <v>950</v>
      </c>
      <c r="B16" s="60">
        <v>25</v>
      </c>
      <c r="C16" s="60">
        <v>13</v>
      </c>
      <c r="D16" s="60">
        <v>17</v>
      </c>
      <c r="E16" s="60">
        <v>10</v>
      </c>
      <c r="F16" s="60">
        <v>13</v>
      </c>
      <c r="G16" s="60">
        <v>18</v>
      </c>
      <c r="H16" s="60">
        <v>22</v>
      </c>
      <c r="I16" s="60">
        <v>13</v>
      </c>
      <c r="J16" s="60">
        <v>14</v>
      </c>
      <c r="K16" s="60">
        <v>18</v>
      </c>
      <c r="L16" s="60">
        <v>14</v>
      </c>
      <c r="M16" s="60">
        <v>18</v>
      </c>
      <c r="N16" s="60">
        <v>13</v>
      </c>
      <c r="O16" s="60">
        <v>18</v>
      </c>
      <c r="P16" s="60">
        <v>16889</v>
      </c>
      <c r="R16">
        <f t="shared" si="13"/>
        <v>11</v>
      </c>
      <c r="S16">
        <f t="shared" si="0"/>
        <v>23</v>
      </c>
      <c r="T16">
        <f t="shared" si="1"/>
        <v>19</v>
      </c>
      <c r="U16">
        <f t="shared" si="2"/>
        <v>26</v>
      </c>
      <c r="V16">
        <f t="shared" si="3"/>
        <v>23</v>
      </c>
      <c r="W16">
        <f t="shared" si="4"/>
        <v>18</v>
      </c>
      <c r="X16">
        <f t="shared" si="5"/>
        <v>14</v>
      </c>
      <c r="Y16">
        <f t="shared" si="6"/>
        <v>23</v>
      </c>
      <c r="Z16">
        <f t="shared" si="7"/>
        <v>22</v>
      </c>
      <c r="AA16">
        <f t="shared" si="8"/>
        <v>18</v>
      </c>
      <c r="AB16">
        <f t="shared" si="9"/>
        <v>22</v>
      </c>
      <c r="AC16">
        <f t="shared" si="10"/>
        <v>18</v>
      </c>
      <c r="AD16">
        <f t="shared" si="11"/>
        <v>23</v>
      </c>
      <c r="AE16">
        <f t="shared" si="12"/>
        <v>18</v>
      </c>
      <c r="AF16">
        <f t="shared" si="14"/>
        <v>16889</v>
      </c>
      <c r="AI16" s="59" t="s">
        <v>950</v>
      </c>
      <c r="AJ16" s="60">
        <v>11</v>
      </c>
      <c r="AK16" s="60">
        <v>23</v>
      </c>
      <c r="AL16" s="60">
        <v>19</v>
      </c>
      <c r="AM16" s="60">
        <v>26</v>
      </c>
      <c r="AN16" s="60">
        <v>23</v>
      </c>
      <c r="AO16" s="60">
        <v>18</v>
      </c>
      <c r="AP16" s="60">
        <v>14</v>
      </c>
      <c r="AQ16" s="60">
        <v>23</v>
      </c>
      <c r="AR16" s="60">
        <v>22</v>
      </c>
      <c r="AS16" s="60">
        <v>18</v>
      </c>
      <c r="AT16" s="60">
        <v>22</v>
      </c>
      <c r="AU16" s="60">
        <v>18</v>
      </c>
      <c r="AV16" s="60">
        <v>23</v>
      </c>
      <c r="AW16" s="60">
        <v>18</v>
      </c>
      <c r="AX16" s="60">
        <v>16889</v>
      </c>
    </row>
    <row r="17" spans="1:50" ht="15.75" thickBot="1" x14ac:dyDescent="0.3">
      <c r="A17" s="59" t="s">
        <v>951</v>
      </c>
      <c r="B17" s="60">
        <v>25</v>
      </c>
      <c r="C17" s="60">
        <v>9</v>
      </c>
      <c r="D17" s="60">
        <v>17</v>
      </c>
      <c r="E17" s="60">
        <v>10</v>
      </c>
      <c r="F17" s="60">
        <v>12</v>
      </c>
      <c r="G17" s="60">
        <v>17</v>
      </c>
      <c r="H17" s="60">
        <v>20</v>
      </c>
      <c r="I17" s="60">
        <v>13</v>
      </c>
      <c r="J17" s="60">
        <v>13</v>
      </c>
      <c r="K17" s="60">
        <v>16</v>
      </c>
      <c r="L17" s="60">
        <v>16</v>
      </c>
      <c r="M17" s="60">
        <v>17</v>
      </c>
      <c r="N17" s="60">
        <v>11</v>
      </c>
      <c r="O17" s="60">
        <v>16</v>
      </c>
      <c r="P17" s="60">
        <v>17764</v>
      </c>
      <c r="R17">
        <f t="shared" si="13"/>
        <v>11</v>
      </c>
      <c r="S17">
        <f t="shared" si="0"/>
        <v>27</v>
      </c>
      <c r="T17">
        <f t="shared" si="1"/>
        <v>19</v>
      </c>
      <c r="U17">
        <f t="shared" si="2"/>
        <v>26</v>
      </c>
      <c r="V17">
        <f t="shared" si="3"/>
        <v>24</v>
      </c>
      <c r="W17">
        <f t="shared" si="4"/>
        <v>19</v>
      </c>
      <c r="X17">
        <f t="shared" si="5"/>
        <v>16</v>
      </c>
      <c r="Y17">
        <f t="shared" si="6"/>
        <v>23</v>
      </c>
      <c r="Z17">
        <f t="shared" si="7"/>
        <v>23</v>
      </c>
      <c r="AA17">
        <f t="shared" si="8"/>
        <v>20</v>
      </c>
      <c r="AB17">
        <f t="shared" si="9"/>
        <v>20</v>
      </c>
      <c r="AC17">
        <f t="shared" si="10"/>
        <v>19</v>
      </c>
      <c r="AD17">
        <f t="shared" si="11"/>
        <v>25</v>
      </c>
      <c r="AE17">
        <f t="shared" si="12"/>
        <v>20</v>
      </c>
      <c r="AF17">
        <f t="shared" si="14"/>
        <v>17764</v>
      </c>
      <c r="AI17" s="59" t="s">
        <v>951</v>
      </c>
      <c r="AJ17" s="60">
        <v>11</v>
      </c>
      <c r="AK17" s="60">
        <v>27</v>
      </c>
      <c r="AL17" s="60">
        <v>19</v>
      </c>
      <c r="AM17" s="60">
        <v>26</v>
      </c>
      <c r="AN17" s="60">
        <v>24</v>
      </c>
      <c r="AO17" s="60">
        <v>19</v>
      </c>
      <c r="AP17" s="60">
        <v>16</v>
      </c>
      <c r="AQ17" s="60">
        <v>23</v>
      </c>
      <c r="AR17" s="60">
        <v>23</v>
      </c>
      <c r="AS17" s="60">
        <v>20</v>
      </c>
      <c r="AT17" s="60">
        <v>20</v>
      </c>
      <c r="AU17" s="60">
        <v>19</v>
      </c>
      <c r="AV17" s="60">
        <v>25</v>
      </c>
      <c r="AW17" s="60">
        <v>20</v>
      </c>
      <c r="AX17" s="60">
        <v>17764</v>
      </c>
    </row>
    <row r="18" spans="1:50" ht="15.75" thickBot="1" x14ac:dyDescent="0.3">
      <c r="A18" s="59" t="s">
        <v>952</v>
      </c>
      <c r="B18" s="60">
        <v>25</v>
      </c>
      <c r="C18" s="60">
        <v>19</v>
      </c>
      <c r="D18" s="60">
        <v>31</v>
      </c>
      <c r="E18" s="60">
        <v>21</v>
      </c>
      <c r="F18" s="60">
        <v>22</v>
      </c>
      <c r="G18" s="60">
        <v>31</v>
      </c>
      <c r="H18" s="60">
        <v>28</v>
      </c>
      <c r="I18" s="60">
        <v>31</v>
      </c>
      <c r="J18" s="60">
        <v>11</v>
      </c>
      <c r="K18" s="60">
        <v>31</v>
      </c>
      <c r="L18" s="60">
        <v>27</v>
      </c>
      <c r="M18" s="60">
        <v>31</v>
      </c>
      <c r="N18" s="60">
        <v>9</v>
      </c>
      <c r="O18" s="60">
        <v>24</v>
      </c>
      <c r="P18" s="60">
        <v>28100</v>
      </c>
      <c r="R18">
        <f t="shared" si="13"/>
        <v>11</v>
      </c>
      <c r="S18">
        <f t="shared" si="0"/>
        <v>17</v>
      </c>
      <c r="T18">
        <f t="shared" si="1"/>
        <v>5</v>
      </c>
      <c r="U18">
        <f t="shared" si="2"/>
        <v>15</v>
      </c>
      <c r="V18">
        <f t="shared" si="3"/>
        <v>14</v>
      </c>
      <c r="W18">
        <f t="shared" si="4"/>
        <v>5</v>
      </c>
      <c r="X18">
        <f t="shared" si="5"/>
        <v>8</v>
      </c>
      <c r="Y18">
        <f t="shared" si="6"/>
        <v>5</v>
      </c>
      <c r="Z18">
        <f t="shared" si="7"/>
        <v>25</v>
      </c>
      <c r="AA18">
        <f t="shared" si="8"/>
        <v>5</v>
      </c>
      <c r="AB18">
        <f t="shared" si="9"/>
        <v>9</v>
      </c>
      <c r="AC18">
        <f t="shared" si="10"/>
        <v>5</v>
      </c>
      <c r="AD18">
        <f t="shared" si="11"/>
        <v>27</v>
      </c>
      <c r="AE18">
        <f t="shared" si="12"/>
        <v>12</v>
      </c>
      <c r="AF18">
        <f t="shared" si="14"/>
        <v>28100</v>
      </c>
      <c r="AI18" s="59" t="s">
        <v>952</v>
      </c>
      <c r="AJ18" s="60">
        <v>11</v>
      </c>
      <c r="AK18" s="60">
        <v>17</v>
      </c>
      <c r="AL18" s="60">
        <v>5</v>
      </c>
      <c r="AM18" s="60">
        <v>15</v>
      </c>
      <c r="AN18" s="60">
        <v>14</v>
      </c>
      <c r="AO18" s="60">
        <v>5</v>
      </c>
      <c r="AP18" s="60">
        <v>8</v>
      </c>
      <c r="AQ18" s="60">
        <v>5</v>
      </c>
      <c r="AR18" s="60">
        <v>25</v>
      </c>
      <c r="AS18" s="60">
        <v>5</v>
      </c>
      <c r="AT18" s="60">
        <v>9</v>
      </c>
      <c r="AU18" s="60">
        <v>5</v>
      </c>
      <c r="AV18" s="60">
        <v>27</v>
      </c>
      <c r="AW18" s="60">
        <v>12</v>
      </c>
      <c r="AX18" s="60">
        <v>28100</v>
      </c>
    </row>
    <row r="19" spans="1:50" ht="15.75" thickBot="1" x14ac:dyDescent="0.3">
      <c r="A19" s="59" t="s">
        <v>953</v>
      </c>
      <c r="B19" s="60">
        <v>7</v>
      </c>
      <c r="C19" s="60">
        <v>35</v>
      </c>
      <c r="D19" s="60">
        <v>17</v>
      </c>
      <c r="E19" s="60">
        <v>21</v>
      </c>
      <c r="F19" s="60">
        <v>32</v>
      </c>
      <c r="G19" s="60">
        <v>30</v>
      </c>
      <c r="H19" s="60">
        <v>31</v>
      </c>
      <c r="I19" s="60">
        <v>30</v>
      </c>
      <c r="J19" s="60">
        <v>32</v>
      </c>
      <c r="K19" s="60">
        <v>30</v>
      </c>
      <c r="L19" s="60">
        <v>31</v>
      </c>
      <c r="M19" s="60">
        <v>30</v>
      </c>
      <c r="N19" s="60">
        <v>35</v>
      </c>
      <c r="O19" s="60">
        <v>31</v>
      </c>
      <c r="P19" s="60">
        <v>12999</v>
      </c>
      <c r="R19">
        <f t="shared" si="13"/>
        <v>29</v>
      </c>
      <c r="S19">
        <f t="shared" si="0"/>
        <v>1</v>
      </c>
      <c r="T19">
        <f t="shared" si="1"/>
        <v>19</v>
      </c>
      <c r="U19">
        <f t="shared" si="2"/>
        <v>15</v>
      </c>
      <c r="V19">
        <f t="shared" si="3"/>
        <v>4</v>
      </c>
      <c r="W19">
        <f t="shared" si="4"/>
        <v>6</v>
      </c>
      <c r="X19">
        <f t="shared" si="5"/>
        <v>5</v>
      </c>
      <c r="Y19">
        <f t="shared" si="6"/>
        <v>6</v>
      </c>
      <c r="Z19">
        <f t="shared" si="7"/>
        <v>4</v>
      </c>
      <c r="AA19">
        <f t="shared" si="8"/>
        <v>6</v>
      </c>
      <c r="AB19">
        <f t="shared" si="9"/>
        <v>5</v>
      </c>
      <c r="AC19">
        <f t="shared" si="10"/>
        <v>6</v>
      </c>
      <c r="AD19">
        <f t="shared" si="11"/>
        <v>1</v>
      </c>
      <c r="AE19">
        <f t="shared" si="12"/>
        <v>5</v>
      </c>
      <c r="AF19">
        <f t="shared" si="14"/>
        <v>12999</v>
      </c>
      <c r="AI19" s="59" t="s">
        <v>953</v>
      </c>
      <c r="AJ19" s="60">
        <v>29</v>
      </c>
      <c r="AK19" s="60">
        <v>1</v>
      </c>
      <c r="AL19" s="60">
        <v>19</v>
      </c>
      <c r="AM19" s="60">
        <v>15</v>
      </c>
      <c r="AN19" s="60">
        <v>4</v>
      </c>
      <c r="AO19" s="60">
        <v>6</v>
      </c>
      <c r="AP19" s="60">
        <v>5</v>
      </c>
      <c r="AQ19" s="60">
        <v>6</v>
      </c>
      <c r="AR19" s="60">
        <v>4</v>
      </c>
      <c r="AS19" s="60">
        <v>6</v>
      </c>
      <c r="AT19" s="60">
        <v>5</v>
      </c>
      <c r="AU19" s="60">
        <v>6</v>
      </c>
      <c r="AV19" s="60">
        <v>1</v>
      </c>
      <c r="AW19" s="60">
        <v>5</v>
      </c>
      <c r="AX19" s="60">
        <v>12999</v>
      </c>
    </row>
    <row r="20" spans="1:50" ht="15.75" thickBot="1" x14ac:dyDescent="0.3">
      <c r="A20" s="59" t="s">
        <v>954</v>
      </c>
      <c r="B20" s="60">
        <v>7</v>
      </c>
      <c r="C20" s="60">
        <v>32</v>
      </c>
      <c r="D20" s="60">
        <v>17</v>
      </c>
      <c r="E20" s="60">
        <v>21</v>
      </c>
      <c r="F20" s="60">
        <v>29</v>
      </c>
      <c r="G20" s="60">
        <v>28</v>
      </c>
      <c r="H20" s="60">
        <v>22</v>
      </c>
      <c r="I20" s="60">
        <v>26</v>
      </c>
      <c r="J20" s="60">
        <v>29</v>
      </c>
      <c r="K20" s="60">
        <v>28</v>
      </c>
      <c r="L20" s="60">
        <v>28</v>
      </c>
      <c r="M20" s="60">
        <v>28</v>
      </c>
      <c r="N20" s="60">
        <v>33</v>
      </c>
      <c r="O20" s="60">
        <v>29</v>
      </c>
      <c r="P20" s="60">
        <v>12989</v>
      </c>
      <c r="R20">
        <f t="shared" si="13"/>
        <v>29</v>
      </c>
      <c r="S20">
        <f t="shared" si="0"/>
        <v>4</v>
      </c>
      <c r="T20">
        <f t="shared" si="1"/>
        <v>19</v>
      </c>
      <c r="U20">
        <f t="shared" si="2"/>
        <v>15</v>
      </c>
      <c r="V20">
        <f t="shared" si="3"/>
        <v>7</v>
      </c>
      <c r="W20">
        <f t="shared" si="4"/>
        <v>8</v>
      </c>
      <c r="X20">
        <f t="shared" si="5"/>
        <v>14</v>
      </c>
      <c r="Y20">
        <f t="shared" si="6"/>
        <v>10</v>
      </c>
      <c r="Z20">
        <f t="shared" si="7"/>
        <v>7</v>
      </c>
      <c r="AA20">
        <f t="shared" si="8"/>
        <v>8</v>
      </c>
      <c r="AB20">
        <f t="shared" si="9"/>
        <v>8</v>
      </c>
      <c r="AC20">
        <f t="shared" si="10"/>
        <v>8</v>
      </c>
      <c r="AD20">
        <f t="shared" si="11"/>
        <v>3</v>
      </c>
      <c r="AE20">
        <f t="shared" si="12"/>
        <v>7</v>
      </c>
      <c r="AF20">
        <f t="shared" si="14"/>
        <v>12989</v>
      </c>
      <c r="AI20" s="59" t="s">
        <v>954</v>
      </c>
      <c r="AJ20" s="60">
        <v>29</v>
      </c>
      <c r="AK20" s="60">
        <v>4</v>
      </c>
      <c r="AL20" s="60">
        <v>19</v>
      </c>
      <c r="AM20" s="60">
        <v>15</v>
      </c>
      <c r="AN20" s="60">
        <v>7</v>
      </c>
      <c r="AO20" s="60">
        <v>8</v>
      </c>
      <c r="AP20" s="60">
        <v>14</v>
      </c>
      <c r="AQ20" s="60">
        <v>10</v>
      </c>
      <c r="AR20" s="60">
        <v>7</v>
      </c>
      <c r="AS20" s="60">
        <v>8</v>
      </c>
      <c r="AT20" s="60">
        <v>8</v>
      </c>
      <c r="AU20" s="60">
        <v>8</v>
      </c>
      <c r="AV20" s="60">
        <v>3</v>
      </c>
      <c r="AW20" s="60">
        <v>7</v>
      </c>
      <c r="AX20" s="60">
        <v>12989</v>
      </c>
    </row>
    <row r="21" spans="1:50" ht="15.75" thickBot="1" x14ac:dyDescent="0.3">
      <c r="A21" s="59" t="s">
        <v>955</v>
      </c>
      <c r="B21" s="60">
        <v>7</v>
      </c>
      <c r="C21" s="60">
        <v>26</v>
      </c>
      <c r="D21" s="60">
        <v>17</v>
      </c>
      <c r="E21" s="60">
        <v>21</v>
      </c>
      <c r="F21" s="60">
        <v>27</v>
      </c>
      <c r="G21" s="60">
        <v>26</v>
      </c>
      <c r="H21" s="60">
        <v>21</v>
      </c>
      <c r="I21" s="60">
        <v>26</v>
      </c>
      <c r="J21" s="60">
        <v>27</v>
      </c>
      <c r="K21" s="60">
        <v>26</v>
      </c>
      <c r="L21" s="60">
        <v>24</v>
      </c>
      <c r="M21" s="60">
        <v>27</v>
      </c>
      <c r="N21" s="60">
        <v>30</v>
      </c>
      <c r="O21" s="60">
        <v>27</v>
      </c>
      <c r="P21" s="60">
        <v>13499</v>
      </c>
      <c r="R21">
        <f t="shared" si="13"/>
        <v>29</v>
      </c>
      <c r="S21">
        <f t="shared" si="0"/>
        <v>10</v>
      </c>
      <c r="T21">
        <f t="shared" si="1"/>
        <v>19</v>
      </c>
      <c r="U21">
        <f t="shared" si="2"/>
        <v>15</v>
      </c>
      <c r="V21">
        <f t="shared" si="3"/>
        <v>9</v>
      </c>
      <c r="W21">
        <f t="shared" si="4"/>
        <v>10</v>
      </c>
      <c r="X21">
        <f t="shared" si="5"/>
        <v>15</v>
      </c>
      <c r="Y21">
        <f t="shared" si="6"/>
        <v>10</v>
      </c>
      <c r="Z21">
        <f t="shared" si="7"/>
        <v>9</v>
      </c>
      <c r="AA21">
        <f t="shared" si="8"/>
        <v>10</v>
      </c>
      <c r="AB21">
        <f t="shared" si="9"/>
        <v>12</v>
      </c>
      <c r="AC21">
        <f t="shared" si="10"/>
        <v>9</v>
      </c>
      <c r="AD21">
        <f t="shared" si="11"/>
        <v>6</v>
      </c>
      <c r="AE21">
        <f t="shared" si="12"/>
        <v>9</v>
      </c>
      <c r="AF21">
        <f t="shared" si="14"/>
        <v>13499</v>
      </c>
      <c r="AI21" s="59" t="s">
        <v>955</v>
      </c>
      <c r="AJ21" s="60">
        <v>29</v>
      </c>
      <c r="AK21" s="60">
        <v>10</v>
      </c>
      <c r="AL21" s="60">
        <v>19</v>
      </c>
      <c r="AM21" s="60">
        <v>15</v>
      </c>
      <c r="AN21" s="60">
        <v>9</v>
      </c>
      <c r="AO21" s="60">
        <v>10</v>
      </c>
      <c r="AP21" s="60">
        <v>15</v>
      </c>
      <c r="AQ21" s="60">
        <v>10</v>
      </c>
      <c r="AR21" s="60">
        <v>9</v>
      </c>
      <c r="AS21" s="60">
        <v>10</v>
      </c>
      <c r="AT21" s="60">
        <v>12</v>
      </c>
      <c r="AU21" s="60">
        <v>9</v>
      </c>
      <c r="AV21" s="60">
        <v>6</v>
      </c>
      <c r="AW21" s="60">
        <v>9</v>
      </c>
      <c r="AX21" s="60">
        <v>13499</v>
      </c>
    </row>
    <row r="22" spans="1:50" ht="15.75" thickBot="1" x14ac:dyDescent="0.3">
      <c r="A22" s="59" t="s">
        <v>956</v>
      </c>
      <c r="B22" s="60">
        <v>7</v>
      </c>
      <c r="C22" s="60">
        <v>34</v>
      </c>
      <c r="D22" s="60">
        <v>17</v>
      </c>
      <c r="E22" s="60">
        <v>21</v>
      </c>
      <c r="F22" s="60">
        <v>30</v>
      </c>
      <c r="G22" s="60">
        <v>29</v>
      </c>
      <c r="H22" s="60">
        <v>28</v>
      </c>
      <c r="I22" s="60">
        <v>26</v>
      </c>
      <c r="J22" s="60">
        <v>30</v>
      </c>
      <c r="K22" s="60">
        <v>29</v>
      </c>
      <c r="L22" s="60">
        <v>30</v>
      </c>
      <c r="M22" s="60">
        <v>29</v>
      </c>
      <c r="N22" s="60">
        <v>34</v>
      </c>
      <c r="O22" s="60">
        <v>30</v>
      </c>
      <c r="P22" s="60">
        <v>19000</v>
      </c>
      <c r="R22">
        <f t="shared" si="13"/>
        <v>29</v>
      </c>
      <c r="S22">
        <f t="shared" si="0"/>
        <v>2</v>
      </c>
      <c r="T22">
        <f t="shared" si="1"/>
        <v>19</v>
      </c>
      <c r="U22">
        <f t="shared" si="2"/>
        <v>15</v>
      </c>
      <c r="V22">
        <f t="shared" si="3"/>
        <v>6</v>
      </c>
      <c r="W22">
        <f t="shared" si="4"/>
        <v>7</v>
      </c>
      <c r="X22">
        <f t="shared" si="5"/>
        <v>8</v>
      </c>
      <c r="Y22">
        <f t="shared" si="6"/>
        <v>10</v>
      </c>
      <c r="Z22">
        <f t="shared" si="7"/>
        <v>6</v>
      </c>
      <c r="AA22">
        <f t="shared" si="8"/>
        <v>7</v>
      </c>
      <c r="AB22">
        <f t="shared" si="9"/>
        <v>6</v>
      </c>
      <c r="AC22">
        <f t="shared" si="10"/>
        <v>7</v>
      </c>
      <c r="AD22">
        <f t="shared" si="11"/>
        <v>2</v>
      </c>
      <c r="AE22">
        <f t="shared" si="12"/>
        <v>6</v>
      </c>
      <c r="AF22">
        <f t="shared" si="14"/>
        <v>19000</v>
      </c>
      <c r="AI22" s="59" t="s">
        <v>956</v>
      </c>
      <c r="AJ22" s="60">
        <v>29</v>
      </c>
      <c r="AK22" s="60">
        <v>2</v>
      </c>
      <c r="AL22" s="60">
        <v>19</v>
      </c>
      <c r="AM22" s="60">
        <v>15</v>
      </c>
      <c r="AN22" s="60">
        <v>6</v>
      </c>
      <c r="AO22" s="60">
        <v>7</v>
      </c>
      <c r="AP22" s="60">
        <v>8</v>
      </c>
      <c r="AQ22" s="60">
        <v>10</v>
      </c>
      <c r="AR22" s="60">
        <v>6</v>
      </c>
      <c r="AS22" s="60">
        <v>7</v>
      </c>
      <c r="AT22" s="60">
        <v>6</v>
      </c>
      <c r="AU22" s="60">
        <v>7</v>
      </c>
      <c r="AV22" s="60">
        <v>2</v>
      </c>
      <c r="AW22" s="60">
        <v>6</v>
      </c>
      <c r="AX22" s="60">
        <v>19000</v>
      </c>
    </row>
    <row r="23" spans="1:50" ht="15.75" thickBot="1" x14ac:dyDescent="0.3">
      <c r="A23" s="59" t="s">
        <v>957</v>
      </c>
      <c r="B23" s="60">
        <v>7</v>
      </c>
      <c r="C23" s="60">
        <v>28</v>
      </c>
      <c r="D23" s="60">
        <v>17</v>
      </c>
      <c r="E23" s="60">
        <v>21</v>
      </c>
      <c r="F23" s="60">
        <v>28</v>
      </c>
      <c r="G23" s="60">
        <v>27</v>
      </c>
      <c r="H23" s="60">
        <v>22</v>
      </c>
      <c r="I23" s="60">
        <v>26</v>
      </c>
      <c r="J23" s="60">
        <v>28</v>
      </c>
      <c r="K23" s="60">
        <v>27</v>
      </c>
      <c r="L23" s="60">
        <v>25</v>
      </c>
      <c r="M23" s="60">
        <v>26</v>
      </c>
      <c r="N23" s="60">
        <v>29</v>
      </c>
      <c r="O23" s="60">
        <v>28</v>
      </c>
      <c r="P23" s="60">
        <v>16696</v>
      </c>
      <c r="R23">
        <f t="shared" si="13"/>
        <v>29</v>
      </c>
      <c r="S23">
        <f t="shared" si="0"/>
        <v>8</v>
      </c>
      <c r="T23">
        <f t="shared" si="1"/>
        <v>19</v>
      </c>
      <c r="U23">
        <f t="shared" si="2"/>
        <v>15</v>
      </c>
      <c r="V23">
        <f t="shared" si="3"/>
        <v>8</v>
      </c>
      <c r="W23">
        <f t="shared" si="4"/>
        <v>9</v>
      </c>
      <c r="X23">
        <f t="shared" si="5"/>
        <v>14</v>
      </c>
      <c r="Y23">
        <f t="shared" si="6"/>
        <v>10</v>
      </c>
      <c r="Z23">
        <f t="shared" si="7"/>
        <v>8</v>
      </c>
      <c r="AA23">
        <f t="shared" si="8"/>
        <v>9</v>
      </c>
      <c r="AB23">
        <f t="shared" si="9"/>
        <v>11</v>
      </c>
      <c r="AC23">
        <f t="shared" si="10"/>
        <v>10</v>
      </c>
      <c r="AD23">
        <f t="shared" si="11"/>
        <v>7</v>
      </c>
      <c r="AE23">
        <f t="shared" si="12"/>
        <v>8</v>
      </c>
      <c r="AF23">
        <f t="shared" si="14"/>
        <v>16696</v>
      </c>
      <c r="AI23" s="59" t="s">
        <v>957</v>
      </c>
      <c r="AJ23" s="60">
        <v>29</v>
      </c>
      <c r="AK23" s="60">
        <v>8</v>
      </c>
      <c r="AL23" s="60">
        <v>19</v>
      </c>
      <c r="AM23" s="60">
        <v>15</v>
      </c>
      <c r="AN23" s="60">
        <v>8</v>
      </c>
      <c r="AO23" s="60">
        <v>9</v>
      </c>
      <c r="AP23" s="60">
        <v>14</v>
      </c>
      <c r="AQ23" s="60">
        <v>10</v>
      </c>
      <c r="AR23" s="60">
        <v>8</v>
      </c>
      <c r="AS23" s="60">
        <v>9</v>
      </c>
      <c r="AT23" s="60">
        <v>11</v>
      </c>
      <c r="AU23" s="60">
        <v>10</v>
      </c>
      <c r="AV23" s="60">
        <v>7</v>
      </c>
      <c r="AW23" s="60">
        <v>8</v>
      </c>
      <c r="AX23" s="60">
        <v>16696</v>
      </c>
    </row>
    <row r="24" spans="1:50" ht="15.75" thickBot="1" x14ac:dyDescent="0.3">
      <c r="A24" s="59" t="s">
        <v>958</v>
      </c>
      <c r="B24" s="60">
        <v>7</v>
      </c>
      <c r="C24" s="60">
        <v>19</v>
      </c>
      <c r="D24" s="60">
        <v>17</v>
      </c>
      <c r="E24" s="60">
        <v>21</v>
      </c>
      <c r="F24" s="60">
        <v>24</v>
      </c>
      <c r="G24" s="60">
        <v>23</v>
      </c>
      <c r="H24" s="60">
        <v>19</v>
      </c>
      <c r="I24" s="60">
        <v>22</v>
      </c>
      <c r="J24" s="60">
        <v>24</v>
      </c>
      <c r="K24" s="60">
        <v>23</v>
      </c>
      <c r="L24" s="60">
        <v>23</v>
      </c>
      <c r="M24" s="60">
        <v>22</v>
      </c>
      <c r="N24" s="60">
        <v>21</v>
      </c>
      <c r="O24" s="60">
        <v>22</v>
      </c>
      <c r="P24" s="60">
        <v>19999</v>
      </c>
      <c r="R24">
        <f t="shared" si="13"/>
        <v>29</v>
      </c>
      <c r="S24">
        <f t="shared" si="0"/>
        <v>17</v>
      </c>
      <c r="T24">
        <f t="shared" si="1"/>
        <v>19</v>
      </c>
      <c r="U24">
        <f t="shared" si="2"/>
        <v>15</v>
      </c>
      <c r="V24">
        <f t="shared" si="3"/>
        <v>12</v>
      </c>
      <c r="W24">
        <f t="shared" si="4"/>
        <v>13</v>
      </c>
      <c r="X24">
        <f t="shared" si="5"/>
        <v>17</v>
      </c>
      <c r="Y24">
        <f t="shared" si="6"/>
        <v>14</v>
      </c>
      <c r="Z24">
        <f t="shared" si="7"/>
        <v>12</v>
      </c>
      <c r="AA24">
        <f t="shared" si="8"/>
        <v>13</v>
      </c>
      <c r="AB24">
        <f t="shared" si="9"/>
        <v>13</v>
      </c>
      <c r="AC24">
        <f t="shared" si="10"/>
        <v>14</v>
      </c>
      <c r="AD24">
        <f t="shared" si="11"/>
        <v>15</v>
      </c>
      <c r="AE24">
        <f t="shared" si="12"/>
        <v>14</v>
      </c>
      <c r="AF24">
        <f t="shared" si="14"/>
        <v>19999</v>
      </c>
      <c r="AI24" s="59" t="s">
        <v>958</v>
      </c>
      <c r="AJ24" s="60">
        <v>29</v>
      </c>
      <c r="AK24" s="60">
        <v>17</v>
      </c>
      <c r="AL24" s="60">
        <v>19</v>
      </c>
      <c r="AM24" s="60">
        <v>15</v>
      </c>
      <c r="AN24" s="60">
        <v>12</v>
      </c>
      <c r="AO24" s="60">
        <v>13</v>
      </c>
      <c r="AP24" s="60">
        <v>17</v>
      </c>
      <c r="AQ24" s="60">
        <v>14</v>
      </c>
      <c r="AR24" s="60">
        <v>12</v>
      </c>
      <c r="AS24" s="60">
        <v>13</v>
      </c>
      <c r="AT24" s="60">
        <v>13</v>
      </c>
      <c r="AU24" s="60">
        <v>14</v>
      </c>
      <c r="AV24" s="60">
        <v>15</v>
      </c>
      <c r="AW24" s="60">
        <v>14</v>
      </c>
      <c r="AX24" s="60">
        <v>19999</v>
      </c>
    </row>
    <row r="25" spans="1:50" ht="15.75" thickBot="1" x14ac:dyDescent="0.3">
      <c r="A25" s="59" t="s">
        <v>959</v>
      </c>
      <c r="B25" s="60">
        <v>7</v>
      </c>
      <c r="C25" s="60">
        <v>23</v>
      </c>
      <c r="D25" s="60">
        <v>4</v>
      </c>
      <c r="E25" s="60">
        <v>15</v>
      </c>
      <c r="F25" s="60">
        <v>19</v>
      </c>
      <c r="G25" s="60">
        <v>16</v>
      </c>
      <c r="H25" s="60">
        <v>11</v>
      </c>
      <c r="I25" s="60">
        <v>13</v>
      </c>
      <c r="J25" s="60">
        <v>21</v>
      </c>
      <c r="K25" s="60">
        <v>17</v>
      </c>
      <c r="L25" s="60">
        <v>15</v>
      </c>
      <c r="M25" s="60">
        <v>15</v>
      </c>
      <c r="N25" s="60">
        <v>23</v>
      </c>
      <c r="O25" s="60">
        <v>17</v>
      </c>
      <c r="P25" s="60">
        <v>23000</v>
      </c>
      <c r="R25">
        <f t="shared" si="13"/>
        <v>29</v>
      </c>
      <c r="S25">
        <f t="shared" si="0"/>
        <v>13</v>
      </c>
      <c r="T25">
        <f t="shared" si="1"/>
        <v>32</v>
      </c>
      <c r="U25">
        <f t="shared" si="2"/>
        <v>21</v>
      </c>
      <c r="V25">
        <f t="shared" si="3"/>
        <v>17</v>
      </c>
      <c r="W25">
        <f t="shared" si="4"/>
        <v>20</v>
      </c>
      <c r="X25">
        <f t="shared" si="5"/>
        <v>25</v>
      </c>
      <c r="Y25">
        <f t="shared" si="6"/>
        <v>23</v>
      </c>
      <c r="Z25">
        <f t="shared" si="7"/>
        <v>15</v>
      </c>
      <c r="AA25">
        <f t="shared" si="8"/>
        <v>19</v>
      </c>
      <c r="AB25">
        <f t="shared" si="9"/>
        <v>21</v>
      </c>
      <c r="AC25">
        <f t="shared" si="10"/>
        <v>21</v>
      </c>
      <c r="AD25">
        <f t="shared" si="11"/>
        <v>13</v>
      </c>
      <c r="AE25">
        <f t="shared" si="12"/>
        <v>19</v>
      </c>
      <c r="AF25">
        <f t="shared" si="14"/>
        <v>23000</v>
      </c>
      <c r="AI25" s="59" t="s">
        <v>959</v>
      </c>
      <c r="AJ25" s="60">
        <v>29</v>
      </c>
      <c r="AK25" s="60">
        <v>13</v>
      </c>
      <c r="AL25" s="60">
        <v>32</v>
      </c>
      <c r="AM25" s="60">
        <v>21</v>
      </c>
      <c r="AN25" s="60">
        <v>17</v>
      </c>
      <c r="AO25" s="60">
        <v>20</v>
      </c>
      <c r="AP25" s="60">
        <v>25</v>
      </c>
      <c r="AQ25" s="60">
        <v>23</v>
      </c>
      <c r="AR25" s="60">
        <v>15</v>
      </c>
      <c r="AS25" s="60">
        <v>19</v>
      </c>
      <c r="AT25" s="60">
        <v>21</v>
      </c>
      <c r="AU25" s="60">
        <v>21</v>
      </c>
      <c r="AV25" s="60">
        <v>13</v>
      </c>
      <c r="AW25" s="60">
        <v>19</v>
      </c>
      <c r="AX25" s="60">
        <v>23000</v>
      </c>
    </row>
    <row r="26" spans="1:50" ht="15.75" thickBot="1" x14ac:dyDescent="0.3">
      <c r="A26" s="59" t="s">
        <v>960</v>
      </c>
      <c r="B26" s="60">
        <v>7</v>
      </c>
      <c r="C26" s="60">
        <v>19</v>
      </c>
      <c r="D26" s="60">
        <v>4</v>
      </c>
      <c r="E26" s="60">
        <v>15</v>
      </c>
      <c r="F26" s="60">
        <v>17</v>
      </c>
      <c r="G26" s="60">
        <v>15</v>
      </c>
      <c r="H26" s="60">
        <v>12</v>
      </c>
      <c r="I26" s="60">
        <v>13</v>
      </c>
      <c r="J26" s="60">
        <v>18</v>
      </c>
      <c r="K26" s="60">
        <v>14</v>
      </c>
      <c r="L26" s="60">
        <v>17</v>
      </c>
      <c r="M26" s="60">
        <v>14</v>
      </c>
      <c r="N26" s="60">
        <v>19</v>
      </c>
      <c r="O26" s="60">
        <v>14</v>
      </c>
      <c r="P26" s="60">
        <v>19000</v>
      </c>
      <c r="R26">
        <f t="shared" si="13"/>
        <v>29</v>
      </c>
      <c r="S26">
        <f t="shared" si="0"/>
        <v>17</v>
      </c>
      <c r="T26">
        <f t="shared" si="1"/>
        <v>32</v>
      </c>
      <c r="U26">
        <f t="shared" si="2"/>
        <v>21</v>
      </c>
      <c r="V26">
        <f t="shared" si="3"/>
        <v>19</v>
      </c>
      <c r="W26">
        <f t="shared" si="4"/>
        <v>21</v>
      </c>
      <c r="X26">
        <f t="shared" si="5"/>
        <v>24</v>
      </c>
      <c r="Y26">
        <f t="shared" si="6"/>
        <v>23</v>
      </c>
      <c r="Z26">
        <f t="shared" si="7"/>
        <v>18</v>
      </c>
      <c r="AA26">
        <f t="shared" si="8"/>
        <v>22</v>
      </c>
      <c r="AB26">
        <f t="shared" si="9"/>
        <v>19</v>
      </c>
      <c r="AC26">
        <f t="shared" si="10"/>
        <v>22</v>
      </c>
      <c r="AD26">
        <f t="shared" si="11"/>
        <v>17</v>
      </c>
      <c r="AE26">
        <f t="shared" si="12"/>
        <v>22</v>
      </c>
      <c r="AF26">
        <f t="shared" si="14"/>
        <v>19000</v>
      </c>
      <c r="AI26" s="59" t="s">
        <v>960</v>
      </c>
      <c r="AJ26" s="60">
        <v>29</v>
      </c>
      <c r="AK26" s="60">
        <v>17</v>
      </c>
      <c r="AL26" s="60">
        <v>32</v>
      </c>
      <c r="AM26" s="60">
        <v>21</v>
      </c>
      <c r="AN26" s="60">
        <v>19</v>
      </c>
      <c r="AO26" s="60">
        <v>21</v>
      </c>
      <c r="AP26" s="60">
        <v>24</v>
      </c>
      <c r="AQ26" s="60">
        <v>23</v>
      </c>
      <c r="AR26" s="60">
        <v>18</v>
      </c>
      <c r="AS26" s="60">
        <v>22</v>
      </c>
      <c r="AT26" s="60">
        <v>19</v>
      </c>
      <c r="AU26" s="60">
        <v>22</v>
      </c>
      <c r="AV26" s="60">
        <v>17</v>
      </c>
      <c r="AW26" s="60">
        <v>22</v>
      </c>
      <c r="AX26" s="60">
        <v>19000</v>
      </c>
    </row>
    <row r="27" spans="1:50" ht="15.75" thickBot="1" x14ac:dyDescent="0.3">
      <c r="A27" s="59" t="s">
        <v>961</v>
      </c>
      <c r="B27" s="60">
        <v>7</v>
      </c>
      <c r="C27" s="60">
        <v>13</v>
      </c>
      <c r="D27" s="60">
        <v>4</v>
      </c>
      <c r="E27" s="60">
        <v>15</v>
      </c>
      <c r="F27" s="60">
        <v>15</v>
      </c>
      <c r="G27" s="60">
        <v>13</v>
      </c>
      <c r="H27" s="60">
        <v>9</v>
      </c>
      <c r="I27" s="60">
        <v>13</v>
      </c>
      <c r="J27" s="60">
        <v>15</v>
      </c>
      <c r="K27" s="60">
        <v>12</v>
      </c>
      <c r="L27" s="60">
        <v>12</v>
      </c>
      <c r="M27" s="60">
        <v>16</v>
      </c>
      <c r="N27" s="60">
        <v>17</v>
      </c>
      <c r="O27" s="60">
        <v>12</v>
      </c>
      <c r="P27" s="60">
        <v>27732</v>
      </c>
      <c r="R27">
        <f t="shared" si="13"/>
        <v>29</v>
      </c>
      <c r="S27">
        <f t="shared" si="0"/>
        <v>23</v>
      </c>
      <c r="T27">
        <f t="shared" si="1"/>
        <v>32</v>
      </c>
      <c r="U27">
        <f t="shared" si="2"/>
        <v>21</v>
      </c>
      <c r="V27">
        <f t="shared" si="3"/>
        <v>21</v>
      </c>
      <c r="W27">
        <f t="shared" si="4"/>
        <v>23</v>
      </c>
      <c r="X27">
        <f t="shared" si="5"/>
        <v>27</v>
      </c>
      <c r="Y27">
        <f t="shared" si="6"/>
        <v>23</v>
      </c>
      <c r="Z27">
        <f t="shared" si="7"/>
        <v>21</v>
      </c>
      <c r="AA27">
        <f t="shared" si="8"/>
        <v>24</v>
      </c>
      <c r="AB27">
        <f t="shared" si="9"/>
        <v>24</v>
      </c>
      <c r="AC27">
        <f t="shared" si="10"/>
        <v>20</v>
      </c>
      <c r="AD27">
        <f t="shared" si="11"/>
        <v>19</v>
      </c>
      <c r="AE27">
        <f t="shared" si="12"/>
        <v>24</v>
      </c>
      <c r="AF27">
        <f t="shared" si="14"/>
        <v>27732</v>
      </c>
      <c r="AI27" s="59" t="s">
        <v>961</v>
      </c>
      <c r="AJ27" s="60">
        <v>29</v>
      </c>
      <c r="AK27" s="60">
        <v>23</v>
      </c>
      <c r="AL27" s="60">
        <v>32</v>
      </c>
      <c r="AM27" s="60">
        <v>21</v>
      </c>
      <c r="AN27" s="60">
        <v>21</v>
      </c>
      <c r="AO27" s="60">
        <v>23</v>
      </c>
      <c r="AP27" s="60">
        <v>27</v>
      </c>
      <c r="AQ27" s="60">
        <v>23</v>
      </c>
      <c r="AR27" s="60">
        <v>21</v>
      </c>
      <c r="AS27" s="60">
        <v>24</v>
      </c>
      <c r="AT27" s="60">
        <v>24</v>
      </c>
      <c r="AU27" s="60">
        <v>20</v>
      </c>
      <c r="AV27" s="60">
        <v>19</v>
      </c>
      <c r="AW27" s="60">
        <v>24</v>
      </c>
      <c r="AX27" s="60">
        <v>27732</v>
      </c>
    </row>
    <row r="28" spans="1:50" ht="15.75" thickBot="1" x14ac:dyDescent="0.3">
      <c r="A28" s="59" t="s">
        <v>962</v>
      </c>
      <c r="B28" s="60">
        <v>7</v>
      </c>
      <c r="C28" s="60">
        <v>19</v>
      </c>
      <c r="D28" s="60">
        <v>4</v>
      </c>
      <c r="E28" s="60">
        <v>15</v>
      </c>
      <c r="F28" s="60">
        <v>18</v>
      </c>
      <c r="G28" s="60">
        <v>14</v>
      </c>
      <c r="H28" s="60">
        <v>12</v>
      </c>
      <c r="I28" s="60">
        <v>13</v>
      </c>
      <c r="J28" s="60">
        <v>19</v>
      </c>
      <c r="K28" s="60">
        <v>15</v>
      </c>
      <c r="L28" s="60">
        <v>18</v>
      </c>
      <c r="M28" s="60">
        <v>13</v>
      </c>
      <c r="N28" s="60">
        <v>20</v>
      </c>
      <c r="O28" s="60">
        <v>15</v>
      </c>
      <c r="P28" s="60">
        <v>21475</v>
      </c>
      <c r="R28">
        <f t="shared" si="13"/>
        <v>29</v>
      </c>
      <c r="S28">
        <f t="shared" si="0"/>
        <v>17</v>
      </c>
      <c r="T28">
        <f t="shared" si="1"/>
        <v>32</v>
      </c>
      <c r="U28">
        <f t="shared" si="2"/>
        <v>21</v>
      </c>
      <c r="V28">
        <f t="shared" si="3"/>
        <v>18</v>
      </c>
      <c r="W28">
        <f t="shared" si="4"/>
        <v>22</v>
      </c>
      <c r="X28">
        <f t="shared" si="5"/>
        <v>24</v>
      </c>
      <c r="Y28">
        <f t="shared" si="6"/>
        <v>23</v>
      </c>
      <c r="Z28">
        <f t="shared" si="7"/>
        <v>17</v>
      </c>
      <c r="AA28">
        <f t="shared" si="8"/>
        <v>21</v>
      </c>
      <c r="AB28">
        <f t="shared" si="9"/>
        <v>18</v>
      </c>
      <c r="AC28">
        <f t="shared" si="10"/>
        <v>23</v>
      </c>
      <c r="AD28">
        <f t="shared" si="11"/>
        <v>16</v>
      </c>
      <c r="AE28">
        <f t="shared" si="12"/>
        <v>21</v>
      </c>
      <c r="AF28">
        <f t="shared" si="14"/>
        <v>21475</v>
      </c>
      <c r="AI28" s="59" t="s">
        <v>962</v>
      </c>
      <c r="AJ28" s="60">
        <v>29</v>
      </c>
      <c r="AK28" s="60">
        <v>17</v>
      </c>
      <c r="AL28" s="60">
        <v>32</v>
      </c>
      <c r="AM28" s="60">
        <v>21</v>
      </c>
      <c r="AN28" s="60">
        <v>18</v>
      </c>
      <c r="AO28" s="60">
        <v>22</v>
      </c>
      <c r="AP28" s="60">
        <v>24</v>
      </c>
      <c r="AQ28" s="60">
        <v>23</v>
      </c>
      <c r="AR28" s="60">
        <v>17</v>
      </c>
      <c r="AS28" s="60">
        <v>21</v>
      </c>
      <c r="AT28" s="60">
        <v>18</v>
      </c>
      <c r="AU28" s="60">
        <v>23</v>
      </c>
      <c r="AV28" s="60">
        <v>16</v>
      </c>
      <c r="AW28" s="60">
        <v>21</v>
      </c>
      <c r="AX28" s="60">
        <v>21475</v>
      </c>
    </row>
    <row r="29" spans="1:50" ht="15.75" thickBot="1" x14ac:dyDescent="0.3">
      <c r="A29" s="59" t="s">
        <v>963</v>
      </c>
      <c r="B29" s="60">
        <v>7</v>
      </c>
      <c r="C29" s="60">
        <v>9</v>
      </c>
      <c r="D29" s="60">
        <v>4</v>
      </c>
      <c r="E29" s="60">
        <v>15</v>
      </c>
      <c r="F29" s="60">
        <v>14</v>
      </c>
      <c r="G29" s="60">
        <v>12</v>
      </c>
      <c r="H29" s="60">
        <v>16</v>
      </c>
      <c r="I29" s="60">
        <v>12</v>
      </c>
      <c r="J29" s="60">
        <v>16</v>
      </c>
      <c r="K29" s="60">
        <v>13</v>
      </c>
      <c r="L29" s="60">
        <v>20</v>
      </c>
      <c r="M29" s="60">
        <v>12</v>
      </c>
      <c r="N29" s="60">
        <v>15</v>
      </c>
      <c r="O29" s="60">
        <v>13</v>
      </c>
      <c r="P29" s="60">
        <v>17200</v>
      </c>
      <c r="R29">
        <f t="shared" si="13"/>
        <v>29</v>
      </c>
      <c r="S29">
        <f t="shared" si="0"/>
        <v>27</v>
      </c>
      <c r="T29">
        <f t="shared" si="1"/>
        <v>32</v>
      </c>
      <c r="U29">
        <f t="shared" si="2"/>
        <v>21</v>
      </c>
      <c r="V29">
        <f t="shared" si="3"/>
        <v>22</v>
      </c>
      <c r="W29">
        <f t="shared" si="4"/>
        <v>24</v>
      </c>
      <c r="X29">
        <f t="shared" si="5"/>
        <v>20</v>
      </c>
      <c r="Y29">
        <f t="shared" si="6"/>
        <v>24</v>
      </c>
      <c r="Z29">
        <f t="shared" si="7"/>
        <v>20</v>
      </c>
      <c r="AA29">
        <f t="shared" si="8"/>
        <v>23</v>
      </c>
      <c r="AB29">
        <f t="shared" si="9"/>
        <v>16</v>
      </c>
      <c r="AC29">
        <f t="shared" si="10"/>
        <v>24</v>
      </c>
      <c r="AD29">
        <f t="shared" si="11"/>
        <v>21</v>
      </c>
      <c r="AE29">
        <f t="shared" si="12"/>
        <v>23</v>
      </c>
      <c r="AF29">
        <f t="shared" si="14"/>
        <v>17200</v>
      </c>
      <c r="AI29" s="59" t="s">
        <v>963</v>
      </c>
      <c r="AJ29" s="60">
        <v>29</v>
      </c>
      <c r="AK29" s="60">
        <v>27</v>
      </c>
      <c r="AL29" s="60">
        <v>32</v>
      </c>
      <c r="AM29" s="60">
        <v>21</v>
      </c>
      <c r="AN29" s="60">
        <v>22</v>
      </c>
      <c r="AO29" s="60">
        <v>24</v>
      </c>
      <c r="AP29" s="60">
        <v>20</v>
      </c>
      <c r="AQ29" s="60">
        <v>24</v>
      </c>
      <c r="AR29" s="60">
        <v>20</v>
      </c>
      <c r="AS29" s="60">
        <v>23</v>
      </c>
      <c r="AT29" s="60">
        <v>16</v>
      </c>
      <c r="AU29" s="60">
        <v>24</v>
      </c>
      <c r="AV29" s="60">
        <v>21</v>
      </c>
      <c r="AW29" s="60">
        <v>23</v>
      </c>
      <c r="AX29" s="60">
        <v>17200</v>
      </c>
    </row>
    <row r="30" spans="1:50" ht="15.75" thickBot="1" x14ac:dyDescent="0.3">
      <c r="A30" s="59" t="s">
        <v>964</v>
      </c>
      <c r="B30" s="60">
        <v>7</v>
      </c>
      <c r="C30" s="60">
        <v>5</v>
      </c>
      <c r="D30" s="60">
        <v>4</v>
      </c>
      <c r="E30" s="60">
        <v>15</v>
      </c>
      <c r="F30" s="60">
        <v>11</v>
      </c>
      <c r="G30" s="60">
        <v>11</v>
      </c>
      <c r="H30" s="60">
        <v>8</v>
      </c>
      <c r="I30" s="60">
        <v>11</v>
      </c>
      <c r="J30" s="60">
        <v>12</v>
      </c>
      <c r="K30" s="60">
        <v>11</v>
      </c>
      <c r="L30" s="60">
        <v>10</v>
      </c>
      <c r="M30" s="60">
        <v>11</v>
      </c>
      <c r="N30" s="60">
        <v>10</v>
      </c>
      <c r="O30" s="60">
        <v>11</v>
      </c>
      <c r="P30" s="60">
        <v>25971</v>
      </c>
      <c r="R30">
        <f t="shared" si="13"/>
        <v>29</v>
      </c>
      <c r="S30">
        <f t="shared" si="0"/>
        <v>31</v>
      </c>
      <c r="T30">
        <f t="shared" si="1"/>
        <v>32</v>
      </c>
      <c r="U30">
        <f t="shared" si="2"/>
        <v>21</v>
      </c>
      <c r="V30">
        <f t="shared" si="3"/>
        <v>25</v>
      </c>
      <c r="W30">
        <f t="shared" si="4"/>
        <v>25</v>
      </c>
      <c r="X30">
        <f t="shared" si="5"/>
        <v>28</v>
      </c>
      <c r="Y30">
        <f t="shared" si="6"/>
        <v>25</v>
      </c>
      <c r="Z30">
        <f t="shared" si="7"/>
        <v>24</v>
      </c>
      <c r="AA30">
        <f t="shared" si="8"/>
        <v>25</v>
      </c>
      <c r="AB30">
        <f t="shared" si="9"/>
        <v>26</v>
      </c>
      <c r="AC30">
        <f t="shared" si="10"/>
        <v>25</v>
      </c>
      <c r="AD30">
        <f t="shared" si="11"/>
        <v>26</v>
      </c>
      <c r="AE30">
        <f t="shared" si="12"/>
        <v>25</v>
      </c>
      <c r="AF30">
        <f t="shared" si="14"/>
        <v>25971</v>
      </c>
      <c r="AI30" s="59" t="s">
        <v>964</v>
      </c>
      <c r="AJ30" s="60">
        <v>29</v>
      </c>
      <c r="AK30" s="60">
        <v>31</v>
      </c>
      <c r="AL30" s="60">
        <v>32</v>
      </c>
      <c r="AM30" s="60">
        <v>21</v>
      </c>
      <c r="AN30" s="60">
        <v>25</v>
      </c>
      <c r="AO30" s="60">
        <v>25</v>
      </c>
      <c r="AP30" s="60">
        <v>28</v>
      </c>
      <c r="AQ30" s="60">
        <v>25</v>
      </c>
      <c r="AR30" s="60">
        <v>24</v>
      </c>
      <c r="AS30" s="60">
        <v>25</v>
      </c>
      <c r="AT30" s="60">
        <v>26</v>
      </c>
      <c r="AU30" s="60">
        <v>25</v>
      </c>
      <c r="AV30" s="60">
        <v>26</v>
      </c>
      <c r="AW30" s="60">
        <v>25</v>
      </c>
      <c r="AX30" s="60">
        <v>25971</v>
      </c>
    </row>
    <row r="31" spans="1:50" ht="15.75" thickBot="1" x14ac:dyDescent="0.3">
      <c r="A31" s="59" t="s">
        <v>965</v>
      </c>
      <c r="B31" s="60">
        <v>7</v>
      </c>
      <c r="C31" s="60">
        <v>13</v>
      </c>
      <c r="D31" s="60">
        <v>4</v>
      </c>
      <c r="E31" s="60">
        <v>3</v>
      </c>
      <c r="F31" s="60">
        <v>9</v>
      </c>
      <c r="G31" s="60">
        <v>10</v>
      </c>
      <c r="H31" s="60">
        <v>16</v>
      </c>
      <c r="I31" s="60">
        <v>10</v>
      </c>
      <c r="J31" s="60">
        <v>9</v>
      </c>
      <c r="K31" s="60">
        <v>10</v>
      </c>
      <c r="L31" s="60">
        <v>13</v>
      </c>
      <c r="M31" s="60">
        <v>9</v>
      </c>
      <c r="N31" s="60">
        <v>16</v>
      </c>
      <c r="O31" s="60">
        <v>10</v>
      </c>
      <c r="P31" s="60">
        <v>20999</v>
      </c>
      <c r="R31">
        <f t="shared" si="13"/>
        <v>29</v>
      </c>
      <c r="S31">
        <f t="shared" si="0"/>
        <v>23</v>
      </c>
      <c r="T31">
        <f t="shared" si="1"/>
        <v>32</v>
      </c>
      <c r="U31">
        <f t="shared" si="2"/>
        <v>33</v>
      </c>
      <c r="V31">
        <f t="shared" si="3"/>
        <v>27</v>
      </c>
      <c r="W31">
        <f t="shared" si="4"/>
        <v>26</v>
      </c>
      <c r="X31">
        <f t="shared" si="5"/>
        <v>20</v>
      </c>
      <c r="Y31">
        <f t="shared" si="6"/>
        <v>26</v>
      </c>
      <c r="Z31">
        <f t="shared" si="7"/>
        <v>27</v>
      </c>
      <c r="AA31">
        <f t="shared" si="8"/>
        <v>26</v>
      </c>
      <c r="AB31">
        <f t="shared" si="9"/>
        <v>23</v>
      </c>
      <c r="AC31">
        <f t="shared" si="10"/>
        <v>27</v>
      </c>
      <c r="AD31">
        <f t="shared" si="11"/>
        <v>20</v>
      </c>
      <c r="AE31">
        <f t="shared" si="12"/>
        <v>26</v>
      </c>
      <c r="AF31">
        <f t="shared" si="14"/>
        <v>20999</v>
      </c>
      <c r="AI31" s="59" t="s">
        <v>965</v>
      </c>
      <c r="AJ31" s="60">
        <v>29</v>
      </c>
      <c r="AK31" s="60">
        <v>23</v>
      </c>
      <c r="AL31" s="60">
        <v>32</v>
      </c>
      <c r="AM31" s="60">
        <v>33</v>
      </c>
      <c r="AN31" s="60">
        <v>27</v>
      </c>
      <c r="AO31" s="60">
        <v>26</v>
      </c>
      <c r="AP31" s="60">
        <v>20</v>
      </c>
      <c r="AQ31" s="60">
        <v>26</v>
      </c>
      <c r="AR31" s="60">
        <v>27</v>
      </c>
      <c r="AS31" s="60">
        <v>26</v>
      </c>
      <c r="AT31" s="60">
        <v>23</v>
      </c>
      <c r="AU31" s="60">
        <v>27</v>
      </c>
      <c r="AV31" s="60">
        <v>20</v>
      </c>
      <c r="AW31" s="60">
        <v>26</v>
      </c>
      <c r="AX31" s="60">
        <v>20999</v>
      </c>
    </row>
    <row r="32" spans="1:50" ht="15.75" thickBot="1" x14ac:dyDescent="0.3">
      <c r="A32" s="59" t="s">
        <v>966</v>
      </c>
      <c r="B32" s="60">
        <v>7</v>
      </c>
      <c r="C32" s="60">
        <v>8</v>
      </c>
      <c r="D32" s="60">
        <v>4</v>
      </c>
      <c r="E32" s="60">
        <v>3</v>
      </c>
      <c r="F32" s="60">
        <v>7</v>
      </c>
      <c r="G32" s="60">
        <v>9</v>
      </c>
      <c r="H32" s="60">
        <v>16</v>
      </c>
      <c r="I32" s="60">
        <v>5</v>
      </c>
      <c r="J32" s="60">
        <v>7</v>
      </c>
      <c r="K32" s="60">
        <v>7</v>
      </c>
      <c r="L32" s="60">
        <v>11</v>
      </c>
      <c r="M32" s="60">
        <v>7</v>
      </c>
      <c r="N32" s="60">
        <v>8</v>
      </c>
      <c r="O32" s="60">
        <v>8</v>
      </c>
      <c r="P32" s="60">
        <v>25998</v>
      </c>
      <c r="R32">
        <f t="shared" si="13"/>
        <v>29</v>
      </c>
      <c r="S32">
        <f t="shared" si="0"/>
        <v>28</v>
      </c>
      <c r="T32">
        <f t="shared" si="1"/>
        <v>32</v>
      </c>
      <c r="U32">
        <f t="shared" si="2"/>
        <v>33</v>
      </c>
      <c r="V32">
        <f t="shared" si="3"/>
        <v>29</v>
      </c>
      <c r="W32">
        <f t="shared" si="4"/>
        <v>27</v>
      </c>
      <c r="X32">
        <f t="shared" si="5"/>
        <v>20</v>
      </c>
      <c r="Y32">
        <f t="shared" si="6"/>
        <v>31</v>
      </c>
      <c r="Z32">
        <f t="shared" si="7"/>
        <v>29</v>
      </c>
      <c r="AA32">
        <f t="shared" si="8"/>
        <v>29</v>
      </c>
      <c r="AB32">
        <f t="shared" si="9"/>
        <v>25</v>
      </c>
      <c r="AC32">
        <f t="shared" si="10"/>
        <v>29</v>
      </c>
      <c r="AD32">
        <f t="shared" si="11"/>
        <v>28</v>
      </c>
      <c r="AE32">
        <f t="shared" si="12"/>
        <v>28</v>
      </c>
      <c r="AF32">
        <f t="shared" si="14"/>
        <v>25998</v>
      </c>
      <c r="AI32" s="59" t="s">
        <v>966</v>
      </c>
      <c r="AJ32" s="60">
        <v>29</v>
      </c>
      <c r="AK32" s="60">
        <v>28</v>
      </c>
      <c r="AL32" s="60">
        <v>32</v>
      </c>
      <c r="AM32" s="60">
        <v>33</v>
      </c>
      <c r="AN32" s="60">
        <v>29</v>
      </c>
      <c r="AO32" s="60">
        <v>27</v>
      </c>
      <c r="AP32" s="60">
        <v>20</v>
      </c>
      <c r="AQ32" s="60">
        <v>31</v>
      </c>
      <c r="AR32" s="60">
        <v>29</v>
      </c>
      <c r="AS32" s="60">
        <v>29</v>
      </c>
      <c r="AT32" s="60">
        <v>25</v>
      </c>
      <c r="AU32" s="60">
        <v>29</v>
      </c>
      <c r="AV32" s="60">
        <v>28</v>
      </c>
      <c r="AW32" s="60">
        <v>28</v>
      </c>
      <c r="AX32" s="60">
        <v>25998</v>
      </c>
    </row>
    <row r="33" spans="1:50" ht="15.75" thickBot="1" x14ac:dyDescent="0.3">
      <c r="A33" s="59" t="s">
        <v>967</v>
      </c>
      <c r="B33" s="60">
        <v>7</v>
      </c>
      <c r="C33" s="60">
        <v>1</v>
      </c>
      <c r="D33" s="60">
        <v>4</v>
      </c>
      <c r="E33" s="60">
        <v>3</v>
      </c>
      <c r="F33" s="60">
        <v>6</v>
      </c>
      <c r="G33" s="60">
        <v>7</v>
      </c>
      <c r="H33" s="60">
        <v>9</v>
      </c>
      <c r="I33" s="60">
        <v>3</v>
      </c>
      <c r="J33" s="60">
        <v>6</v>
      </c>
      <c r="K33" s="60">
        <v>5</v>
      </c>
      <c r="L33" s="60">
        <v>5</v>
      </c>
      <c r="M33" s="60">
        <v>8</v>
      </c>
      <c r="N33" s="60">
        <v>6</v>
      </c>
      <c r="O33" s="60">
        <v>6</v>
      </c>
      <c r="P33" s="60">
        <v>25824</v>
      </c>
      <c r="R33">
        <f t="shared" si="13"/>
        <v>29</v>
      </c>
      <c r="S33">
        <f t="shared" si="0"/>
        <v>35</v>
      </c>
      <c r="T33">
        <f t="shared" si="1"/>
        <v>32</v>
      </c>
      <c r="U33">
        <f t="shared" si="2"/>
        <v>33</v>
      </c>
      <c r="V33">
        <f t="shared" si="3"/>
        <v>30</v>
      </c>
      <c r="W33">
        <f t="shared" si="4"/>
        <v>29</v>
      </c>
      <c r="X33">
        <f t="shared" si="5"/>
        <v>27</v>
      </c>
      <c r="Y33">
        <f t="shared" si="6"/>
        <v>33</v>
      </c>
      <c r="Z33">
        <f t="shared" si="7"/>
        <v>30</v>
      </c>
      <c r="AA33">
        <f t="shared" si="8"/>
        <v>31</v>
      </c>
      <c r="AB33">
        <f t="shared" si="9"/>
        <v>31</v>
      </c>
      <c r="AC33">
        <f t="shared" si="10"/>
        <v>28</v>
      </c>
      <c r="AD33">
        <f t="shared" si="11"/>
        <v>30</v>
      </c>
      <c r="AE33">
        <f t="shared" si="12"/>
        <v>30</v>
      </c>
      <c r="AF33">
        <f t="shared" si="14"/>
        <v>25824</v>
      </c>
      <c r="AI33" s="59" t="s">
        <v>967</v>
      </c>
      <c r="AJ33" s="60">
        <v>29</v>
      </c>
      <c r="AK33" s="60">
        <v>35</v>
      </c>
      <c r="AL33" s="60">
        <v>32</v>
      </c>
      <c r="AM33" s="60">
        <v>33</v>
      </c>
      <c r="AN33" s="60">
        <v>30</v>
      </c>
      <c r="AO33" s="60">
        <v>29</v>
      </c>
      <c r="AP33" s="60">
        <v>27</v>
      </c>
      <c r="AQ33" s="60">
        <v>33</v>
      </c>
      <c r="AR33" s="60">
        <v>30</v>
      </c>
      <c r="AS33" s="60">
        <v>31</v>
      </c>
      <c r="AT33" s="60">
        <v>31</v>
      </c>
      <c r="AU33" s="60">
        <v>28</v>
      </c>
      <c r="AV33" s="60">
        <v>30</v>
      </c>
      <c r="AW33" s="60">
        <v>30</v>
      </c>
      <c r="AX33" s="60">
        <v>25824</v>
      </c>
    </row>
    <row r="34" spans="1:50" ht="15.75" thickBot="1" x14ac:dyDescent="0.3">
      <c r="A34" s="59" t="s">
        <v>968</v>
      </c>
      <c r="B34" s="60">
        <v>7</v>
      </c>
      <c r="C34" s="60">
        <v>9</v>
      </c>
      <c r="D34" s="60">
        <v>4</v>
      </c>
      <c r="E34" s="60">
        <v>3</v>
      </c>
      <c r="F34" s="60">
        <v>4</v>
      </c>
      <c r="G34" s="60">
        <v>5</v>
      </c>
      <c r="H34" s="60">
        <v>4</v>
      </c>
      <c r="I34" s="60">
        <v>5</v>
      </c>
      <c r="J34" s="60">
        <v>4</v>
      </c>
      <c r="K34" s="60">
        <v>4</v>
      </c>
      <c r="L34" s="60">
        <v>4</v>
      </c>
      <c r="M34" s="60">
        <v>6</v>
      </c>
      <c r="N34" s="60">
        <v>3</v>
      </c>
      <c r="O34" s="60">
        <v>4</v>
      </c>
      <c r="P34" s="60">
        <v>25995</v>
      </c>
      <c r="R34">
        <f t="shared" si="13"/>
        <v>29</v>
      </c>
      <c r="S34">
        <f t="shared" si="0"/>
        <v>27</v>
      </c>
      <c r="T34">
        <f t="shared" si="1"/>
        <v>32</v>
      </c>
      <c r="U34">
        <f t="shared" si="2"/>
        <v>33</v>
      </c>
      <c r="V34">
        <f t="shared" si="3"/>
        <v>32</v>
      </c>
      <c r="W34">
        <f t="shared" si="4"/>
        <v>31</v>
      </c>
      <c r="X34">
        <f t="shared" si="5"/>
        <v>32</v>
      </c>
      <c r="Y34">
        <f t="shared" si="6"/>
        <v>31</v>
      </c>
      <c r="Z34">
        <f t="shared" si="7"/>
        <v>32</v>
      </c>
      <c r="AA34">
        <f t="shared" si="8"/>
        <v>32</v>
      </c>
      <c r="AB34">
        <f t="shared" si="9"/>
        <v>32</v>
      </c>
      <c r="AC34">
        <f t="shared" si="10"/>
        <v>30</v>
      </c>
      <c r="AD34">
        <f t="shared" si="11"/>
        <v>33</v>
      </c>
      <c r="AE34">
        <f t="shared" si="12"/>
        <v>32</v>
      </c>
      <c r="AF34">
        <f t="shared" si="14"/>
        <v>25995</v>
      </c>
      <c r="AI34" s="59" t="s">
        <v>968</v>
      </c>
      <c r="AJ34" s="60">
        <v>29</v>
      </c>
      <c r="AK34" s="60">
        <v>27</v>
      </c>
      <c r="AL34" s="60">
        <v>32</v>
      </c>
      <c r="AM34" s="60">
        <v>33</v>
      </c>
      <c r="AN34" s="60">
        <v>32</v>
      </c>
      <c r="AO34" s="60">
        <v>31</v>
      </c>
      <c r="AP34" s="60">
        <v>32</v>
      </c>
      <c r="AQ34" s="60">
        <v>31</v>
      </c>
      <c r="AR34" s="60">
        <v>32</v>
      </c>
      <c r="AS34" s="60">
        <v>32</v>
      </c>
      <c r="AT34" s="60">
        <v>32</v>
      </c>
      <c r="AU34" s="60">
        <v>30</v>
      </c>
      <c r="AV34" s="60">
        <v>33</v>
      </c>
      <c r="AW34" s="60">
        <v>32</v>
      </c>
      <c r="AX34" s="60">
        <v>25995</v>
      </c>
    </row>
    <row r="35" spans="1:50" ht="15.75" thickBot="1" x14ac:dyDescent="0.3">
      <c r="A35" s="59" t="s">
        <v>969</v>
      </c>
      <c r="B35" s="60">
        <v>7</v>
      </c>
      <c r="C35" s="60">
        <v>5</v>
      </c>
      <c r="D35" s="60">
        <v>4</v>
      </c>
      <c r="E35" s="60">
        <v>3</v>
      </c>
      <c r="F35" s="60">
        <v>3</v>
      </c>
      <c r="G35" s="60">
        <v>3</v>
      </c>
      <c r="H35" s="60">
        <v>2</v>
      </c>
      <c r="I35" s="60">
        <v>5</v>
      </c>
      <c r="J35" s="60">
        <v>3</v>
      </c>
      <c r="K35" s="60">
        <v>6</v>
      </c>
      <c r="L35" s="60">
        <v>1</v>
      </c>
      <c r="M35" s="60">
        <v>3</v>
      </c>
      <c r="N35" s="60">
        <v>2</v>
      </c>
      <c r="O35" s="60">
        <v>3</v>
      </c>
      <c r="P35" s="60">
        <v>33897</v>
      </c>
      <c r="R35">
        <f t="shared" si="13"/>
        <v>29</v>
      </c>
      <c r="S35">
        <f t="shared" si="0"/>
        <v>31</v>
      </c>
      <c r="T35">
        <f t="shared" si="1"/>
        <v>32</v>
      </c>
      <c r="U35">
        <f t="shared" si="2"/>
        <v>33</v>
      </c>
      <c r="V35">
        <f t="shared" si="3"/>
        <v>33</v>
      </c>
      <c r="W35">
        <f t="shared" si="4"/>
        <v>33</v>
      </c>
      <c r="X35">
        <f t="shared" si="5"/>
        <v>34</v>
      </c>
      <c r="Y35">
        <f t="shared" si="6"/>
        <v>31</v>
      </c>
      <c r="Z35">
        <f t="shared" si="7"/>
        <v>33</v>
      </c>
      <c r="AA35">
        <f t="shared" si="8"/>
        <v>30</v>
      </c>
      <c r="AB35">
        <f t="shared" si="9"/>
        <v>35</v>
      </c>
      <c r="AC35">
        <f t="shared" si="10"/>
        <v>33</v>
      </c>
      <c r="AD35">
        <f t="shared" si="11"/>
        <v>34</v>
      </c>
      <c r="AE35">
        <f t="shared" si="12"/>
        <v>33</v>
      </c>
      <c r="AF35">
        <f t="shared" si="14"/>
        <v>33897</v>
      </c>
      <c r="AI35" s="59" t="s">
        <v>969</v>
      </c>
      <c r="AJ35" s="60">
        <v>29</v>
      </c>
      <c r="AK35" s="60">
        <v>31</v>
      </c>
      <c r="AL35" s="60">
        <v>32</v>
      </c>
      <c r="AM35" s="60">
        <v>33</v>
      </c>
      <c r="AN35" s="60">
        <v>33</v>
      </c>
      <c r="AO35" s="60">
        <v>33</v>
      </c>
      <c r="AP35" s="60">
        <v>34</v>
      </c>
      <c r="AQ35" s="60">
        <v>31</v>
      </c>
      <c r="AR35" s="60">
        <v>33</v>
      </c>
      <c r="AS35" s="60">
        <v>30</v>
      </c>
      <c r="AT35" s="60">
        <v>35</v>
      </c>
      <c r="AU35" s="60">
        <v>33</v>
      </c>
      <c r="AV35" s="60">
        <v>34</v>
      </c>
      <c r="AW35" s="60">
        <v>33</v>
      </c>
      <c r="AX35" s="60">
        <v>33897</v>
      </c>
    </row>
    <row r="36" spans="1:50" ht="15.75" thickBot="1" x14ac:dyDescent="0.3">
      <c r="A36" s="59" t="s">
        <v>970</v>
      </c>
      <c r="B36" s="60">
        <v>7</v>
      </c>
      <c r="C36" s="60">
        <v>1</v>
      </c>
      <c r="D36" s="60">
        <v>4</v>
      </c>
      <c r="E36" s="60">
        <v>3</v>
      </c>
      <c r="F36" s="60">
        <v>5</v>
      </c>
      <c r="G36" s="60">
        <v>4</v>
      </c>
      <c r="H36" s="60">
        <v>1</v>
      </c>
      <c r="I36" s="60">
        <v>3</v>
      </c>
      <c r="J36" s="60">
        <v>2</v>
      </c>
      <c r="K36" s="60">
        <v>3</v>
      </c>
      <c r="L36" s="60">
        <v>2</v>
      </c>
      <c r="M36" s="60">
        <v>4</v>
      </c>
      <c r="N36" s="60">
        <v>1</v>
      </c>
      <c r="O36" s="60">
        <v>2</v>
      </c>
      <c r="P36" s="60">
        <v>29599</v>
      </c>
      <c r="R36">
        <f t="shared" si="13"/>
        <v>29</v>
      </c>
      <c r="S36">
        <f t="shared" si="0"/>
        <v>35</v>
      </c>
      <c r="T36">
        <f t="shared" si="1"/>
        <v>32</v>
      </c>
      <c r="U36">
        <f t="shared" si="2"/>
        <v>33</v>
      </c>
      <c r="V36">
        <f t="shared" si="3"/>
        <v>31</v>
      </c>
      <c r="W36">
        <f t="shared" si="4"/>
        <v>32</v>
      </c>
      <c r="X36">
        <f t="shared" si="5"/>
        <v>35</v>
      </c>
      <c r="Y36">
        <f t="shared" si="6"/>
        <v>33</v>
      </c>
      <c r="Z36">
        <f t="shared" si="7"/>
        <v>34</v>
      </c>
      <c r="AA36">
        <f t="shared" si="8"/>
        <v>33</v>
      </c>
      <c r="AB36">
        <f t="shared" si="9"/>
        <v>34</v>
      </c>
      <c r="AC36">
        <f t="shared" si="10"/>
        <v>32</v>
      </c>
      <c r="AD36">
        <f t="shared" si="11"/>
        <v>35</v>
      </c>
      <c r="AE36">
        <f t="shared" si="12"/>
        <v>34</v>
      </c>
      <c r="AF36">
        <f t="shared" si="14"/>
        <v>29599</v>
      </c>
      <c r="AI36" s="59" t="s">
        <v>970</v>
      </c>
      <c r="AJ36" s="60">
        <v>29</v>
      </c>
      <c r="AK36" s="60">
        <v>35</v>
      </c>
      <c r="AL36" s="60">
        <v>32</v>
      </c>
      <c r="AM36" s="60">
        <v>33</v>
      </c>
      <c r="AN36" s="60">
        <v>31</v>
      </c>
      <c r="AO36" s="60">
        <v>32</v>
      </c>
      <c r="AP36" s="60">
        <v>35</v>
      </c>
      <c r="AQ36" s="60">
        <v>33</v>
      </c>
      <c r="AR36" s="60">
        <v>34</v>
      </c>
      <c r="AS36" s="60">
        <v>33</v>
      </c>
      <c r="AT36" s="60">
        <v>34</v>
      </c>
      <c r="AU36" s="60">
        <v>32</v>
      </c>
      <c r="AV36" s="60">
        <v>35</v>
      </c>
      <c r="AW36" s="60">
        <v>34</v>
      </c>
      <c r="AX36" s="60">
        <v>29599</v>
      </c>
    </row>
    <row r="37" spans="1:50" ht="15.75" thickBot="1" x14ac:dyDescent="0.3">
      <c r="A37" s="59" t="s">
        <v>971</v>
      </c>
      <c r="B37" s="60">
        <v>1</v>
      </c>
      <c r="C37" s="60">
        <v>23</v>
      </c>
      <c r="D37" s="60">
        <v>17</v>
      </c>
      <c r="E37" s="60">
        <v>10</v>
      </c>
      <c r="F37" s="60">
        <v>20</v>
      </c>
      <c r="G37" s="60">
        <v>20</v>
      </c>
      <c r="H37" s="60">
        <v>28</v>
      </c>
      <c r="I37" s="60">
        <v>20</v>
      </c>
      <c r="J37" s="60">
        <v>20</v>
      </c>
      <c r="K37" s="60">
        <v>20</v>
      </c>
      <c r="L37" s="60">
        <v>21</v>
      </c>
      <c r="M37" s="60">
        <v>24</v>
      </c>
      <c r="N37" s="60">
        <v>28</v>
      </c>
      <c r="O37" s="60">
        <v>20</v>
      </c>
      <c r="P37" s="60">
        <v>33700</v>
      </c>
      <c r="R37">
        <f t="shared" si="13"/>
        <v>35</v>
      </c>
      <c r="S37">
        <f t="shared" si="0"/>
        <v>13</v>
      </c>
      <c r="T37">
        <f t="shared" si="1"/>
        <v>19</v>
      </c>
      <c r="U37">
        <f t="shared" si="2"/>
        <v>26</v>
      </c>
      <c r="V37">
        <f t="shared" si="3"/>
        <v>16</v>
      </c>
      <c r="W37">
        <f t="shared" si="4"/>
        <v>16</v>
      </c>
      <c r="X37">
        <f t="shared" si="5"/>
        <v>8</v>
      </c>
      <c r="Y37">
        <f t="shared" si="6"/>
        <v>16</v>
      </c>
      <c r="Z37">
        <f t="shared" si="7"/>
        <v>16</v>
      </c>
      <c r="AA37">
        <f t="shared" si="8"/>
        <v>16</v>
      </c>
      <c r="AB37">
        <f t="shared" si="9"/>
        <v>15</v>
      </c>
      <c r="AC37">
        <f t="shared" si="10"/>
        <v>12</v>
      </c>
      <c r="AD37">
        <f t="shared" si="11"/>
        <v>8</v>
      </c>
      <c r="AE37">
        <f t="shared" si="12"/>
        <v>16</v>
      </c>
      <c r="AF37">
        <f t="shared" si="14"/>
        <v>33700</v>
      </c>
      <c r="AI37" s="59" t="s">
        <v>971</v>
      </c>
      <c r="AJ37" s="60">
        <v>35</v>
      </c>
      <c r="AK37" s="60">
        <v>13</v>
      </c>
      <c r="AL37" s="60">
        <v>19</v>
      </c>
      <c r="AM37" s="60">
        <v>26</v>
      </c>
      <c r="AN37" s="60">
        <v>16</v>
      </c>
      <c r="AO37" s="60">
        <v>16</v>
      </c>
      <c r="AP37" s="60">
        <v>8</v>
      </c>
      <c r="AQ37" s="60">
        <v>16</v>
      </c>
      <c r="AR37" s="60">
        <v>16</v>
      </c>
      <c r="AS37" s="60">
        <v>16</v>
      </c>
      <c r="AT37" s="60">
        <v>15</v>
      </c>
      <c r="AU37" s="60">
        <v>12</v>
      </c>
      <c r="AV37" s="60">
        <v>8</v>
      </c>
      <c r="AW37" s="60">
        <v>16</v>
      </c>
      <c r="AX37" s="60">
        <v>33700</v>
      </c>
    </row>
    <row r="38" spans="1:50" ht="15.75" thickBot="1" x14ac:dyDescent="0.3">
      <c r="A38" s="59" t="s">
        <v>972</v>
      </c>
      <c r="B38" s="60">
        <v>1</v>
      </c>
      <c r="C38" s="60">
        <v>17</v>
      </c>
      <c r="D38" s="60">
        <v>17</v>
      </c>
      <c r="E38" s="60">
        <v>10</v>
      </c>
      <c r="F38" s="60">
        <v>16</v>
      </c>
      <c r="G38" s="60">
        <v>19</v>
      </c>
      <c r="H38" s="60">
        <v>22</v>
      </c>
      <c r="I38" s="60">
        <v>19</v>
      </c>
      <c r="J38" s="60">
        <v>17</v>
      </c>
      <c r="K38" s="60">
        <v>19</v>
      </c>
      <c r="L38" s="60">
        <v>19</v>
      </c>
      <c r="M38" s="60">
        <v>20</v>
      </c>
      <c r="N38" s="60">
        <v>22</v>
      </c>
      <c r="O38" s="60">
        <v>19</v>
      </c>
      <c r="P38" s="60">
        <v>38495</v>
      </c>
      <c r="R38">
        <f t="shared" si="13"/>
        <v>35</v>
      </c>
      <c r="S38">
        <f t="shared" si="0"/>
        <v>19</v>
      </c>
      <c r="T38">
        <f t="shared" si="1"/>
        <v>19</v>
      </c>
      <c r="U38">
        <f t="shared" si="2"/>
        <v>26</v>
      </c>
      <c r="V38">
        <f t="shared" si="3"/>
        <v>20</v>
      </c>
      <c r="W38">
        <f t="shared" si="4"/>
        <v>17</v>
      </c>
      <c r="X38">
        <f t="shared" si="5"/>
        <v>14</v>
      </c>
      <c r="Y38">
        <f t="shared" si="6"/>
        <v>17</v>
      </c>
      <c r="Z38">
        <f t="shared" si="7"/>
        <v>19</v>
      </c>
      <c r="AA38">
        <f t="shared" si="8"/>
        <v>17</v>
      </c>
      <c r="AB38">
        <f t="shared" si="9"/>
        <v>17</v>
      </c>
      <c r="AC38">
        <f t="shared" si="10"/>
        <v>16</v>
      </c>
      <c r="AD38">
        <f t="shared" si="11"/>
        <v>14</v>
      </c>
      <c r="AE38">
        <f t="shared" si="12"/>
        <v>17</v>
      </c>
      <c r="AF38">
        <f t="shared" si="14"/>
        <v>38495</v>
      </c>
      <c r="AI38" s="59" t="s">
        <v>972</v>
      </c>
      <c r="AJ38" s="60">
        <v>35</v>
      </c>
      <c r="AK38" s="60">
        <v>19</v>
      </c>
      <c r="AL38" s="60">
        <v>19</v>
      </c>
      <c r="AM38" s="60">
        <v>26</v>
      </c>
      <c r="AN38" s="60">
        <v>20</v>
      </c>
      <c r="AO38" s="60">
        <v>17</v>
      </c>
      <c r="AP38" s="60">
        <v>14</v>
      </c>
      <c r="AQ38" s="60">
        <v>17</v>
      </c>
      <c r="AR38" s="60">
        <v>19</v>
      </c>
      <c r="AS38" s="60">
        <v>17</v>
      </c>
      <c r="AT38" s="60">
        <v>17</v>
      </c>
      <c r="AU38" s="60">
        <v>16</v>
      </c>
      <c r="AV38" s="60">
        <v>14</v>
      </c>
      <c r="AW38" s="60">
        <v>17</v>
      </c>
      <c r="AX38" s="60">
        <v>38495</v>
      </c>
    </row>
    <row r="39" spans="1:50" ht="15.75" thickBot="1" x14ac:dyDescent="0.3">
      <c r="A39" s="59" t="s">
        <v>973</v>
      </c>
      <c r="B39" s="60">
        <v>1</v>
      </c>
      <c r="C39" s="60">
        <v>5</v>
      </c>
      <c r="D39" s="60">
        <v>4</v>
      </c>
      <c r="E39" s="60">
        <v>3</v>
      </c>
      <c r="F39" s="60">
        <v>8</v>
      </c>
      <c r="G39" s="60">
        <v>8</v>
      </c>
      <c r="H39" s="60">
        <v>14</v>
      </c>
      <c r="I39" s="60">
        <v>5</v>
      </c>
      <c r="J39" s="60">
        <v>8</v>
      </c>
      <c r="K39" s="60">
        <v>9</v>
      </c>
      <c r="L39" s="60">
        <v>8</v>
      </c>
      <c r="M39" s="60">
        <v>10</v>
      </c>
      <c r="N39" s="60">
        <v>12</v>
      </c>
      <c r="O39" s="60">
        <v>9</v>
      </c>
      <c r="P39" s="60">
        <v>31200</v>
      </c>
      <c r="R39">
        <f t="shared" si="13"/>
        <v>35</v>
      </c>
      <c r="S39">
        <f t="shared" si="0"/>
        <v>31</v>
      </c>
      <c r="T39">
        <f t="shared" si="1"/>
        <v>32</v>
      </c>
      <c r="U39">
        <f t="shared" si="2"/>
        <v>33</v>
      </c>
      <c r="V39">
        <f t="shared" si="3"/>
        <v>28</v>
      </c>
      <c r="W39">
        <f t="shared" si="4"/>
        <v>28</v>
      </c>
      <c r="X39">
        <f t="shared" si="5"/>
        <v>22</v>
      </c>
      <c r="Y39">
        <f t="shared" si="6"/>
        <v>31</v>
      </c>
      <c r="Z39">
        <f t="shared" si="7"/>
        <v>28</v>
      </c>
      <c r="AA39">
        <f t="shared" si="8"/>
        <v>27</v>
      </c>
      <c r="AB39">
        <f t="shared" si="9"/>
        <v>28</v>
      </c>
      <c r="AC39">
        <f t="shared" si="10"/>
        <v>26</v>
      </c>
      <c r="AD39">
        <f t="shared" si="11"/>
        <v>24</v>
      </c>
      <c r="AE39">
        <f t="shared" si="12"/>
        <v>27</v>
      </c>
      <c r="AF39">
        <f t="shared" si="14"/>
        <v>31200</v>
      </c>
      <c r="AI39" s="59" t="s">
        <v>973</v>
      </c>
      <c r="AJ39" s="60">
        <v>35</v>
      </c>
      <c r="AK39" s="60">
        <v>31</v>
      </c>
      <c r="AL39" s="60">
        <v>32</v>
      </c>
      <c r="AM39" s="60">
        <v>33</v>
      </c>
      <c r="AN39" s="60">
        <v>28</v>
      </c>
      <c r="AO39" s="60">
        <v>28</v>
      </c>
      <c r="AP39" s="60">
        <v>22</v>
      </c>
      <c r="AQ39" s="60">
        <v>31</v>
      </c>
      <c r="AR39" s="60">
        <v>28</v>
      </c>
      <c r="AS39" s="60">
        <v>27</v>
      </c>
      <c r="AT39" s="60">
        <v>28</v>
      </c>
      <c r="AU39" s="60">
        <v>26</v>
      </c>
      <c r="AV39" s="60">
        <v>24</v>
      </c>
      <c r="AW39" s="60">
        <v>27</v>
      </c>
      <c r="AX39" s="60">
        <v>31200</v>
      </c>
    </row>
    <row r="40" spans="1:50" ht="15.75" thickBot="1" x14ac:dyDescent="0.3">
      <c r="A40" s="59" t="s">
        <v>974</v>
      </c>
      <c r="B40" s="60">
        <v>1</v>
      </c>
      <c r="C40" s="60">
        <v>4</v>
      </c>
      <c r="D40" s="60">
        <v>1</v>
      </c>
      <c r="E40" s="60">
        <v>10</v>
      </c>
      <c r="F40" s="60">
        <v>10</v>
      </c>
      <c r="G40" s="60">
        <v>6</v>
      </c>
      <c r="H40" s="60">
        <v>6</v>
      </c>
      <c r="I40" s="60">
        <v>5</v>
      </c>
      <c r="J40" s="60">
        <v>10</v>
      </c>
      <c r="K40" s="60">
        <v>8</v>
      </c>
      <c r="L40" s="60">
        <v>6</v>
      </c>
      <c r="M40" s="60">
        <v>5</v>
      </c>
      <c r="N40" s="60">
        <v>7</v>
      </c>
      <c r="O40" s="60">
        <v>7</v>
      </c>
      <c r="P40" s="60">
        <v>28700</v>
      </c>
      <c r="R40">
        <f t="shared" si="13"/>
        <v>35</v>
      </c>
      <c r="S40">
        <f t="shared" si="0"/>
        <v>32</v>
      </c>
      <c r="T40">
        <f t="shared" si="1"/>
        <v>35</v>
      </c>
      <c r="U40">
        <f t="shared" si="2"/>
        <v>26</v>
      </c>
      <c r="V40">
        <f t="shared" si="3"/>
        <v>26</v>
      </c>
      <c r="W40">
        <f t="shared" si="4"/>
        <v>30</v>
      </c>
      <c r="X40">
        <f t="shared" si="5"/>
        <v>30</v>
      </c>
      <c r="Y40">
        <f t="shared" si="6"/>
        <v>31</v>
      </c>
      <c r="Z40">
        <f t="shared" si="7"/>
        <v>26</v>
      </c>
      <c r="AA40">
        <f t="shared" si="8"/>
        <v>28</v>
      </c>
      <c r="AB40">
        <f t="shared" si="9"/>
        <v>30</v>
      </c>
      <c r="AC40">
        <f t="shared" si="10"/>
        <v>31</v>
      </c>
      <c r="AD40">
        <f t="shared" si="11"/>
        <v>29</v>
      </c>
      <c r="AE40">
        <f t="shared" si="12"/>
        <v>29</v>
      </c>
      <c r="AF40">
        <f t="shared" si="14"/>
        <v>28700</v>
      </c>
      <c r="AI40" s="59" t="s">
        <v>974</v>
      </c>
      <c r="AJ40" s="60">
        <v>35</v>
      </c>
      <c r="AK40" s="60">
        <v>32</v>
      </c>
      <c r="AL40" s="60">
        <v>35</v>
      </c>
      <c r="AM40" s="60">
        <v>26</v>
      </c>
      <c r="AN40" s="60">
        <v>26</v>
      </c>
      <c r="AO40" s="60">
        <v>30</v>
      </c>
      <c r="AP40" s="60">
        <v>30</v>
      </c>
      <c r="AQ40" s="60">
        <v>31</v>
      </c>
      <c r="AR40" s="60">
        <v>26</v>
      </c>
      <c r="AS40" s="60">
        <v>28</v>
      </c>
      <c r="AT40" s="60">
        <v>30</v>
      </c>
      <c r="AU40" s="60">
        <v>31</v>
      </c>
      <c r="AV40" s="60">
        <v>29</v>
      </c>
      <c r="AW40" s="60">
        <v>29</v>
      </c>
      <c r="AX40" s="60">
        <v>28700</v>
      </c>
    </row>
    <row r="41" spans="1:50" ht="15.75" thickBot="1" x14ac:dyDescent="0.3">
      <c r="A41" s="59" t="s">
        <v>975</v>
      </c>
      <c r="B41" s="60">
        <v>1</v>
      </c>
      <c r="C41" s="60">
        <v>1</v>
      </c>
      <c r="D41" s="60">
        <v>1</v>
      </c>
      <c r="E41" s="60">
        <v>1</v>
      </c>
      <c r="F41" s="60">
        <v>2</v>
      </c>
      <c r="G41" s="60">
        <v>2</v>
      </c>
      <c r="H41" s="60">
        <v>5</v>
      </c>
      <c r="I41" s="60">
        <v>1</v>
      </c>
      <c r="J41" s="60">
        <v>5</v>
      </c>
      <c r="K41" s="60">
        <v>2</v>
      </c>
      <c r="L41" s="60">
        <v>3</v>
      </c>
      <c r="M41" s="60">
        <v>2</v>
      </c>
      <c r="N41" s="60">
        <v>5</v>
      </c>
      <c r="O41" s="60">
        <v>5</v>
      </c>
      <c r="P41" s="60">
        <v>35999</v>
      </c>
      <c r="R41">
        <f t="shared" si="13"/>
        <v>35</v>
      </c>
      <c r="S41">
        <f t="shared" si="0"/>
        <v>35</v>
      </c>
      <c r="T41">
        <f t="shared" si="1"/>
        <v>35</v>
      </c>
      <c r="U41">
        <f t="shared" si="2"/>
        <v>35</v>
      </c>
      <c r="V41">
        <f t="shared" si="3"/>
        <v>34</v>
      </c>
      <c r="W41">
        <f t="shared" si="4"/>
        <v>34</v>
      </c>
      <c r="X41">
        <f t="shared" si="5"/>
        <v>31</v>
      </c>
      <c r="Y41">
        <f t="shared" si="6"/>
        <v>35</v>
      </c>
      <c r="Z41">
        <f t="shared" si="7"/>
        <v>31</v>
      </c>
      <c r="AA41">
        <f t="shared" si="8"/>
        <v>34</v>
      </c>
      <c r="AB41">
        <f t="shared" si="9"/>
        <v>33</v>
      </c>
      <c r="AC41">
        <f t="shared" si="10"/>
        <v>34</v>
      </c>
      <c r="AD41">
        <f t="shared" si="11"/>
        <v>31</v>
      </c>
      <c r="AE41">
        <f t="shared" si="12"/>
        <v>31</v>
      </c>
      <c r="AF41">
        <f t="shared" si="14"/>
        <v>35999</v>
      </c>
      <c r="AI41" s="59" t="s">
        <v>975</v>
      </c>
      <c r="AJ41" s="60">
        <v>35</v>
      </c>
      <c r="AK41" s="60">
        <v>35</v>
      </c>
      <c r="AL41" s="60">
        <v>35</v>
      </c>
      <c r="AM41" s="60">
        <v>35</v>
      </c>
      <c r="AN41" s="60">
        <v>34</v>
      </c>
      <c r="AO41" s="60">
        <v>34</v>
      </c>
      <c r="AP41" s="60">
        <v>31</v>
      </c>
      <c r="AQ41" s="60">
        <v>35</v>
      </c>
      <c r="AR41" s="60">
        <v>31</v>
      </c>
      <c r="AS41" s="60">
        <v>34</v>
      </c>
      <c r="AT41" s="60">
        <v>33</v>
      </c>
      <c r="AU41" s="60">
        <v>34</v>
      </c>
      <c r="AV41" s="60">
        <v>31</v>
      </c>
      <c r="AW41" s="60">
        <v>31</v>
      </c>
      <c r="AX41" s="60">
        <v>35999</v>
      </c>
    </row>
    <row r="42" spans="1:50" ht="15.75" thickBot="1" x14ac:dyDescent="0.3">
      <c r="A42" s="59" t="s">
        <v>976</v>
      </c>
      <c r="B42" s="60">
        <v>1</v>
      </c>
      <c r="C42" s="60">
        <v>9</v>
      </c>
      <c r="D42" s="60">
        <v>1</v>
      </c>
      <c r="E42" s="60">
        <v>1</v>
      </c>
      <c r="F42" s="60">
        <v>1</v>
      </c>
      <c r="G42" s="60">
        <v>1</v>
      </c>
      <c r="H42" s="60">
        <v>6</v>
      </c>
      <c r="I42" s="60">
        <v>1</v>
      </c>
      <c r="J42" s="60">
        <v>1</v>
      </c>
      <c r="K42" s="60">
        <v>1</v>
      </c>
      <c r="L42" s="60">
        <v>7</v>
      </c>
      <c r="M42" s="60">
        <v>1</v>
      </c>
      <c r="N42" s="60">
        <v>4</v>
      </c>
      <c r="O42" s="60">
        <v>1</v>
      </c>
      <c r="P42" s="60">
        <v>35999</v>
      </c>
      <c r="R42">
        <f t="shared" si="13"/>
        <v>35</v>
      </c>
      <c r="S42">
        <f t="shared" si="0"/>
        <v>27</v>
      </c>
      <c r="T42">
        <f t="shared" si="1"/>
        <v>35</v>
      </c>
      <c r="U42">
        <f t="shared" si="2"/>
        <v>35</v>
      </c>
      <c r="V42">
        <f t="shared" si="3"/>
        <v>35</v>
      </c>
      <c r="W42">
        <f t="shared" si="4"/>
        <v>35</v>
      </c>
      <c r="X42">
        <f t="shared" si="5"/>
        <v>30</v>
      </c>
      <c r="Y42">
        <f t="shared" si="6"/>
        <v>35</v>
      </c>
      <c r="Z42">
        <f t="shared" si="7"/>
        <v>35</v>
      </c>
      <c r="AA42">
        <f t="shared" si="8"/>
        <v>35</v>
      </c>
      <c r="AB42">
        <f t="shared" si="9"/>
        <v>29</v>
      </c>
      <c r="AC42">
        <f t="shared" si="10"/>
        <v>35</v>
      </c>
      <c r="AD42">
        <f t="shared" si="11"/>
        <v>32</v>
      </c>
      <c r="AE42">
        <f t="shared" si="12"/>
        <v>35</v>
      </c>
      <c r="AF42">
        <f t="shared" si="14"/>
        <v>35999</v>
      </c>
      <c r="AI42" s="59" t="s">
        <v>976</v>
      </c>
      <c r="AJ42" s="60">
        <v>35</v>
      </c>
      <c r="AK42" s="60">
        <v>27</v>
      </c>
      <c r="AL42" s="60">
        <v>35</v>
      </c>
      <c r="AM42" s="60">
        <v>35</v>
      </c>
      <c r="AN42" s="60">
        <v>35</v>
      </c>
      <c r="AO42" s="60">
        <v>35</v>
      </c>
      <c r="AP42" s="60">
        <v>30</v>
      </c>
      <c r="AQ42" s="60">
        <v>35</v>
      </c>
      <c r="AR42" s="60">
        <v>35</v>
      </c>
      <c r="AS42" s="60">
        <v>35</v>
      </c>
      <c r="AT42" s="60">
        <v>29</v>
      </c>
      <c r="AU42" s="60">
        <v>35</v>
      </c>
      <c r="AV42" s="60">
        <v>32</v>
      </c>
      <c r="AW42" s="60">
        <v>35</v>
      </c>
      <c r="AX42" s="60">
        <v>35999</v>
      </c>
    </row>
    <row r="43" spans="1:50" ht="19.5" thickBot="1" x14ac:dyDescent="0.3">
      <c r="A43" s="55"/>
      <c r="AI43" s="55"/>
    </row>
    <row r="44" spans="1:50" ht="15.75" thickBot="1" x14ac:dyDescent="0.3">
      <c r="A44" s="59" t="s">
        <v>977</v>
      </c>
      <c r="B44" s="59" t="s">
        <v>927</v>
      </c>
      <c r="C44" s="59" t="s">
        <v>928</v>
      </c>
      <c r="D44" s="59" t="s">
        <v>929</v>
      </c>
      <c r="E44" s="59" t="s">
        <v>930</v>
      </c>
      <c r="F44" s="59" t="s">
        <v>931</v>
      </c>
      <c r="G44" s="59" t="s">
        <v>932</v>
      </c>
      <c r="H44" s="59" t="s">
        <v>933</v>
      </c>
      <c r="I44" s="59" t="s">
        <v>934</v>
      </c>
      <c r="J44" s="59" t="s">
        <v>935</v>
      </c>
      <c r="K44" s="59" t="s">
        <v>936</v>
      </c>
      <c r="L44" s="59" t="s">
        <v>937</v>
      </c>
      <c r="M44" s="59" t="s">
        <v>938</v>
      </c>
      <c r="N44" s="59" t="s">
        <v>939</v>
      </c>
      <c r="O44" s="59" t="s">
        <v>940</v>
      </c>
      <c r="AI44" s="59" t="s">
        <v>977</v>
      </c>
      <c r="AJ44" s="59" t="s">
        <v>927</v>
      </c>
      <c r="AK44" s="59" t="s">
        <v>928</v>
      </c>
      <c r="AL44" s="59" t="s">
        <v>929</v>
      </c>
      <c r="AM44" s="59" t="s">
        <v>930</v>
      </c>
      <c r="AN44" s="59" t="s">
        <v>931</v>
      </c>
      <c r="AO44" s="59" t="s">
        <v>932</v>
      </c>
      <c r="AP44" s="59" t="s">
        <v>933</v>
      </c>
      <c r="AQ44" s="59" t="s">
        <v>934</v>
      </c>
      <c r="AR44" s="59" t="s">
        <v>935</v>
      </c>
      <c r="AS44" s="59" t="s">
        <v>936</v>
      </c>
      <c r="AT44" s="59" t="s">
        <v>937</v>
      </c>
      <c r="AU44" s="59" t="s">
        <v>938</v>
      </c>
      <c r="AV44" s="59" t="s">
        <v>939</v>
      </c>
      <c r="AW44" s="59" t="s">
        <v>940</v>
      </c>
    </row>
    <row r="45" spans="1:50" ht="27.75" thickBot="1" x14ac:dyDescent="0.3">
      <c r="A45" s="59" t="s">
        <v>978</v>
      </c>
      <c r="B45" s="60" t="s">
        <v>979</v>
      </c>
      <c r="C45" s="60" t="s">
        <v>980</v>
      </c>
      <c r="D45" s="60" t="s">
        <v>981</v>
      </c>
      <c r="E45" s="60" t="s">
        <v>982</v>
      </c>
      <c r="F45" s="60" t="s">
        <v>983</v>
      </c>
      <c r="G45" s="60" t="s">
        <v>984</v>
      </c>
      <c r="H45" s="60" t="s">
        <v>985</v>
      </c>
      <c r="I45" s="60" t="s">
        <v>981</v>
      </c>
      <c r="J45" s="60" t="s">
        <v>986</v>
      </c>
      <c r="K45" s="60" t="s">
        <v>981</v>
      </c>
      <c r="L45" s="60" t="s">
        <v>987</v>
      </c>
      <c r="M45" s="60" t="s">
        <v>981</v>
      </c>
      <c r="N45" s="60" t="s">
        <v>988</v>
      </c>
      <c r="O45" s="60" t="s">
        <v>981</v>
      </c>
      <c r="AI45" s="59" t="s">
        <v>978</v>
      </c>
      <c r="AJ45" s="60" t="s">
        <v>1064</v>
      </c>
      <c r="AK45" s="60" t="s">
        <v>981</v>
      </c>
      <c r="AL45" s="60" t="s">
        <v>981</v>
      </c>
      <c r="AM45" s="60" t="s">
        <v>981</v>
      </c>
      <c r="AN45" s="60" t="s">
        <v>981</v>
      </c>
      <c r="AO45" s="60" t="s">
        <v>1065</v>
      </c>
      <c r="AP45" s="60" t="s">
        <v>1066</v>
      </c>
      <c r="AQ45" s="60" t="s">
        <v>1067</v>
      </c>
      <c r="AR45" s="60" t="s">
        <v>981</v>
      </c>
      <c r="AS45" s="60" t="s">
        <v>981</v>
      </c>
      <c r="AT45" s="60" t="s">
        <v>1068</v>
      </c>
      <c r="AU45" s="60" t="s">
        <v>981</v>
      </c>
      <c r="AV45" s="60" t="s">
        <v>1069</v>
      </c>
      <c r="AW45" s="60" t="s">
        <v>981</v>
      </c>
    </row>
    <row r="46" spans="1:50" ht="18.75" thickBot="1" x14ac:dyDescent="0.3">
      <c r="A46" s="59" t="s">
        <v>989</v>
      </c>
      <c r="B46" s="60" t="s">
        <v>990</v>
      </c>
      <c r="C46" s="60" t="s">
        <v>980</v>
      </c>
      <c r="D46" s="60" t="s">
        <v>981</v>
      </c>
      <c r="E46" s="60" t="s">
        <v>982</v>
      </c>
      <c r="F46" s="60" t="s">
        <v>983</v>
      </c>
      <c r="G46" s="60" t="s">
        <v>984</v>
      </c>
      <c r="H46" s="60" t="s">
        <v>991</v>
      </c>
      <c r="I46" s="60" t="s">
        <v>981</v>
      </c>
      <c r="J46" s="60" t="s">
        <v>986</v>
      </c>
      <c r="K46" s="60" t="s">
        <v>981</v>
      </c>
      <c r="L46" s="60" t="s">
        <v>992</v>
      </c>
      <c r="M46" s="60" t="s">
        <v>981</v>
      </c>
      <c r="N46" s="60" t="s">
        <v>988</v>
      </c>
      <c r="O46" s="60" t="s">
        <v>981</v>
      </c>
      <c r="AI46" s="59" t="s">
        <v>989</v>
      </c>
      <c r="AJ46" s="60" t="s">
        <v>1064</v>
      </c>
      <c r="AK46" s="60" t="s">
        <v>981</v>
      </c>
      <c r="AL46" s="60" t="s">
        <v>981</v>
      </c>
      <c r="AM46" s="60" t="s">
        <v>981</v>
      </c>
      <c r="AN46" s="60" t="s">
        <v>981</v>
      </c>
      <c r="AO46" s="60" t="s">
        <v>1065</v>
      </c>
      <c r="AP46" s="60" t="s">
        <v>1066</v>
      </c>
      <c r="AQ46" s="60" t="s">
        <v>1067</v>
      </c>
      <c r="AR46" s="60" t="s">
        <v>981</v>
      </c>
      <c r="AS46" s="60" t="s">
        <v>981</v>
      </c>
      <c r="AT46" s="60" t="s">
        <v>981</v>
      </c>
      <c r="AU46" s="60" t="s">
        <v>981</v>
      </c>
      <c r="AV46" s="60" t="s">
        <v>1069</v>
      </c>
      <c r="AW46" s="60" t="s">
        <v>981</v>
      </c>
    </row>
    <row r="47" spans="1:50" ht="18.75" thickBot="1" x14ac:dyDescent="0.3">
      <c r="A47" s="59" t="s">
        <v>993</v>
      </c>
      <c r="B47" s="60" t="s">
        <v>990</v>
      </c>
      <c r="C47" s="60" t="s">
        <v>980</v>
      </c>
      <c r="D47" s="60" t="s">
        <v>981</v>
      </c>
      <c r="E47" s="60" t="s">
        <v>982</v>
      </c>
      <c r="F47" s="60" t="s">
        <v>994</v>
      </c>
      <c r="G47" s="60" t="s">
        <v>984</v>
      </c>
      <c r="H47" s="60" t="s">
        <v>991</v>
      </c>
      <c r="I47" s="60" t="s">
        <v>981</v>
      </c>
      <c r="J47" s="60" t="s">
        <v>986</v>
      </c>
      <c r="K47" s="60" t="s">
        <v>981</v>
      </c>
      <c r="L47" s="60" t="s">
        <v>992</v>
      </c>
      <c r="M47" s="60" t="s">
        <v>981</v>
      </c>
      <c r="N47" s="60" t="s">
        <v>988</v>
      </c>
      <c r="O47" s="60" t="s">
        <v>981</v>
      </c>
      <c r="AI47" s="59" t="s">
        <v>993</v>
      </c>
      <c r="AJ47" s="60" t="s">
        <v>1064</v>
      </c>
      <c r="AK47" s="60" t="s">
        <v>981</v>
      </c>
      <c r="AL47" s="60" t="s">
        <v>981</v>
      </c>
      <c r="AM47" s="60" t="s">
        <v>981</v>
      </c>
      <c r="AN47" s="60" t="s">
        <v>981</v>
      </c>
      <c r="AO47" s="60" t="s">
        <v>1065</v>
      </c>
      <c r="AP47" s="60" t="s">
        <v>1070</v>
      </c>
      <c r="AQ47" s="60" t="s">
        <v>1067</v>
      </c>
      <c r="AR47" s="60" t="s">
        <v>981</v>
      </c>
      <c r="AS47" s="60" t="s">
        <v>981</v>
      </c>
      <c r="AT47" s="60" t="s">
        <v>981</v>
      </c>
      <c r="AU47" s="60" t="s">
        <v>981</v>
      </c>
      <c r="AV47" s="60" t="s">
        <v>1069</v>
      </c>
      <c r="AW47" s="60" t="s">
        <v>981</v>
      </c>
    </row>
    <row r="48" spans="1:50" ht="18.75" thickBot="1" x14ac:dyDescent="0.3">
      <c r="A48" s="59" t="s">
        <v>995</v>
      </c>
      <c r="B48" s="60" t="s">
        <v>990</v>
      </c>
      <c r="C48" s="60" t="s">
        <v>980</v>
      </c>
      <c r="D48" s="60" t="s">
        <v>981</v>
      </c>
      <c r="E48" s="60" t="s">
        <v>981</v>
      </c>
      <c r="F48" s="60" t="s">
        <v>994</v>
      </c>
      <c r="G48" s="60" t="s">
        <v>984</v>
      </c>
      <c r="H48" s="60" t="s">
        <v>991</v>
      </c>
      <c r="I48" s="60" t="s">
        <v>981</v>
      </c>
      <c r="J48" s="60" t="s">
        <v>986</v>
      </c>
      <c r="K48" s="60" t="s">
        <v>981</v>
      </c>
      <c r="L48" s="60" t="s">
        <v>992</v>
      </c>
      <c r="M48" s="60" t="s">
        <v>981</v>
      </c>
      <c r="N48" s="60" t="s">
        <v>988</v>
      </c>
      <c r="O48" s="60" t="s">
        <v>981</v>
      </c>
      <c r="AI48" s="59" t="s">
        <v>995</v>
      </c>
      <c r="AJ48" s="60" t="s">
        <v>1064</v>
      </c>
      <c r="AK48" s="60" t="s">
        <v>981</v>
      </c>
      <c r="AL48" s="60" t="s">
        <v>981</v>
      </c>
      <c r="AM48" s="60" t="s">
        <v>981</v>
      </c>
      <c r="AN48" s="60" t="s">
        <v>981</v>
      </c>
      <c r="AO48" s="60" t="s">
        <v>1065</v>
      </c>
      <c r="AP48" s="60" t="s">
        <v>1070</v>
      </c>
      <c r="AQ48" s="60" t="s">
        <v>1067</v>
      </c>
      <c r="AR48" s="60" t="s">
        <v>981</v>
      </c>
      <c r="AS48" s="60" t="s">
        <v>981</v>
      </c>
      <c r="AT48" s="60" t="s">
        <v>981</v>
      </c>
      <c r="AU48" s="60" t="s">
        <v>981</v>
      </c>
      <c r="AV48" s="60" t="s">
        <v>1069</v>
      </c>
      <c r="AW48" s="60" t="s">
        <v>981</v>
      </c>
    </row>
    <row r="49" spans="1:49" ht="18.75" thickBot="1" x14ac:dyDescent="0.3">
      <c r="A49" s="59" t="s">
        <v>996</v>
      </c>
      <c r="B49" s="60" t="s">
        <v>990</v>
      </c>
      <c r="C49" s="60" t="s">
        <v>980</v>
      </c>
      <c r="D49" s="60" t="s">
        <v>981</v>
      </c>
      <c r="E49" s="60" t="s">
        <v>981</v>
      </c>
      <c r="F49" s="60" t="s">
        <v>997</v>
      </c>
      <c r="G49" s="60" t="s">
        <v>984</v>
      </c>
      <c r="H49" s="60" t="s">
        <v>991</v>
      </c>
      <c r="I49" s="60" t="s">
        <v>981</v>
      </c>
      <c r="J49" s="60" t="s">
        <v>986</v>
      </c>
      <c r="K49" s="60" t="s">
        <v>981</v>
      </c>
      <c r="L49" s="60" t="s">
        <v>992</v>
      </c>
      <c r="M49" s="60" t="s">
        <v>981</v>
      </c>
      <c r="N49" s="60" t="s">
        <v>988</v>
      </c>
      <c r="O49" s="60" t="s">
        <v>981</v>
      </c>
      <c r="AI49" s="59" t="s">
        <v>996</v>
      </c>
      <c r="AJ49" s="60" t="s">
        <v>1064</v>
      </c>
      <c r="AK49" s="60" t="s">
        <v>981</v>
      </c>
      <c r="AL49" s="60" t="s">
        <v>981</v>
      </c>
      <c r="AM49" s="60" t="s">
        <v>981</v>
      </c>
      <c r="AN49" s="60" t="s">
        <v>981</v>
      </c>
      <c r="AO49" s="60" t="s">
        <v>1065</v>
      </c>
      <c r="AP49" s="60" t="s">
        <v>1070</v>
      </c>
      <c r="AQ49" s="60" t="s">
        <v>1067</v>
      </c>
      <c r="AR49" s="60" t="s">
        <v>981</v>
      </c>
      <c r="AS49" s="60" t="s">
        <v>981</v>
      </c>
      <c r="AT49" s="60" t="s">
        <v>981</v>
      </c>
      <c r="AU49" s="60" t="s">
        <v>981</v>
      </c>
      <c r="AV49" s="60" t="s">
        <v>1069</v>
      </c>
      <c r="AW49" s="60" t="s">
        <v>981</v>
      </c>
    </row>
    <row r="50" spans="1:49" ht="18.75" thickBot="1" x14ac:dyDescent="0.3">
      <c r="A50" s="59" t="s">
        <v>998</v>
      </c>
      <c r="B50" s="60" t="s">
        <v>990</v>
      </c>
      <c r="C50" s="60" t="s">
        <v>980</v>
      </c>
      <c r="D50" s="60" t="s">
        <v>981</v>
      </c>
      <c r="E50" s="60" t="s">
        <v>981</v>
      </c>
      <c r="F50" s="60" t="s">
        <v>997</v>
      </c>
      <c r="G50" s="60" t="s">
        <v>984</v>
      </c>
      <c r="H50" s="60" t="s">
        <v>991</v>
      </c>
      <c r="I50" s="60" t="s">
        <v>981</v>
      </c>
      <c r="J50" s="60" t="s">
        <v>986</v>
      </c>
      <c r="K50" s="60" t="s">
        <v>981</v>
      </c>
      <c r="L50" s="60" t="s">
        <v>992</v>
      </c>
      <c r="M50" s="60" t="s">
        <v>981</v>
      </c>
      <c r="N50" s="60" t="s">
        <v>988</v>
      </c>
      <c r="O50" s="60" t="s">
        <v>981</v>
      </c>
      <c r="AI50" s="59" t="s">
        <v>998</v>
      </c>
      <c r="AJ50" s="60" t="s">
        <v>1064</v>
      </c>
      <c r="AK50" s="60" t="s">
        <v>981</v>
      </c>
      <c r="AL50" s="60" t="s">
        <v>981</v>
      </c>
      <c r="AM50" s="60" t="s">
        <v>981</v>
      </c>
      <c r="AN50" s="60" t="s">
        <v>981</v>
      </c>
      <c r="AO50" s="60" t="s">
        <v>1065</v>
      </c>
      <c r="AP50" s="60" t="s">
        <v>1070</v>
      </c>
      <c r="AQ50" s="60" t="s">
        <v>981</v>
      </c>
      <c r="AR50" s="60" t="s">
        <v>981</v>
      </c>
      <c r="AS50" s="60" t="s">
        <v>981</v>
      </c>
      <c r="AT50" s="60" t="s">
        <v>981</v>
      </c>
      <c r="AU50" s="60" t="s">
        <v>981</v>
      </c>
      <c r="AV50" s="60" t="s">
        <v>1069</v>
      </c>
      <c r="AW50" s="60" t="s">
        <v>981</v>
      </c>
    </row>
    <row r="51" spans="1:49" ht="18.75" thickBot="1" x14ac:dyDescent="0.3">
      <c r="A51" s="59" t="s">
        <v>999</v>
      </c>
      <c r="B51" s="60" t="s">
        <v>990</v>
      </c>
      <c r="C51" s="60" t="s">
        <v>980</v>
      </c>
      <c r="D51" s="60" t="s">
        <v>981</v>
      </c>
      <c r="E51" s="60" t="s">
        <v>981</v>
      </c>
      <c r="F51" s="60" t="s">
        <v>997</v>
      </c>
      <c r="G51" s="60" t="s">
        <v>984</v>
      </c>
      <c r="H51" s="60" t="s">
        <v>991</v>
      </c>
      <c r="I51" s="60" t="s">
        <v>981</v>
      </c>
      <c r="J51" s="60" t="s">
        <v>986</v>
      </c>
      <c r="K51" s="60" t="s">
        <v>981</v>
      </c>
      <c r="L51" s="60" t="s">
        <v>992</v>
      </c>
      <c r="M51" s="60" t="s">
        <v>981</v>
      </c>
      <c r="N51" s="60" t="s">
        <v>988</v>
      </c>
      <c r="O51" s="60" t="s">
        <v>981</v>
      </c>
      <c r="AI51" s="59" t="s">
        <v>999</v>
      </c>
      <c r="AJ51" s="60" t="s">
        <v>1064</v>
      </c>
      <c r="AK51" s="60" t="s">
        <v>981</v>
      </c>
      <c r="AL51" s="60" t="s">
        <v>981</v>
      </c>
      <c r="AM51" s="60" t="s">
        <v>981</v>
      </c>
      <c r="AN51" s="60" t="s">
        <v>981</v>
      </c>
      <c r="AO51" s="60" t="s">
        <v>1065</v>
      </c>
      <c r="AP51" s="60" t="s">
        <v>1070</v>
      </c>
      <c r="AQ51" s="60" t="s">
        <v>981</v>
      </c>
      <c r="AR51" s="60" t="s">
        <v>981</v>
      </c>
      <c r="AS51" s="60" t="s">
        <v>981</v>
      </c>
      <c r="AT51" s="60" t="s">
        <v>981</v>
      </c>
      <c r="AU51" s="60" t="s">
        <v>981</v>
      </c>
      <c r="AV51" s="60" t="s">
        <v>1069</v>
      </c>
      <c r="AW51" s="60" t="s">
        <v>981</v>
      </c>
    </row>
    <row r="52" spans="1:49" ht="18.75" thickBot="1" x14ac:dyDescent="0.3">
      <c r="A52" s="59" t="s">
        <v>1000</v>
      </c>
      <c r="B52" s="60" t="s">
        <v>990</v>
      </c>
      <c r="C52" s="60" t="s">
        <v>980</v>
      </c>
      <c r="D52" s="60" t="s">
        <v>981</v>
      </c>
      <c r="E52" s="60" t="s">
        <v>981</v>
      </c>
      <c r="F52" s="60" t="s">
        <v>997</v>
      </c>
      <c r="G52" s="60" t="s">
        <v>984</v>
      </c>
      <c r="H52" s="60" t="s">
        <v>991</v>
      </c>
      <c r="I52" s="60" t="s">
        <v>981</v>
      </c>
      <c r="J52" s="60" t="s">
        <v>986</v>
      </c>
      <c r="K52" s="60" t="s">
        <v>981</v>
      </c>
      <c r="L52" s="60" t="s">
        <v>992</v>
      </c>
      <c r="M52" s="60" t="s">
        <v>981</v>
      </c>
      <c r="N52" s="60" t="s">
        <v>988</v>
      </c>
      <c r="O52" s="60" t="s">
        <v>981</v>
      </c>
      <c r="AI52" s="59" t="s">
        <v>1000</v>
      </c>
      <c r="AJ52" s="60" t="s">
        <v>1064</v>
      </c>
      <c r="AK52" s="60" t="s">
        <v>981</v>
      </c>
      <c r="AL52" s="60" t="s">
        <v>981</v>
      </c>
      <c r="AM52" s="60" t="s">
        <v>981</v>
      </c>
      <c r="AN52" s="60" t="s">
        <v>981</v>
      </c>
      <c r="AO52" s="60" t="s">
        <v>1065</v>
      </c>
      <c r="AP52" s="60" t="s">
        <v>1070</v>
      </c>
      <c r="AQ52" s="60" t="s">
        <v>981</v>
      </c>
      <c r="AR52" s="60" t="s">
        <v>981</v>
      </c>
      <c r="AS52" s="60" t="s">
        <v>981</v>
      </c>
      <c r="AT52" s="60" t="s">
        <v>981</v>
      </c>
      <c r="AU52" s="60" t="s">
        <v>981</v>
      </c>
      <c r="AV52" s="60" t="s">
        <v>1069</v>
      </c>
      <c r="AW52" s="60" t="s">
        <v>981</v>
      </c>
    </row>
    <row r="53" spans="1:49" ht="18.75" thickBot="1" x14ac:dyDescent="0.3">
      <c r="A53" s="59" t="s">
        <v>1001</v>
      </c>
      <c r="B53" s="60" t="s">
        <v>990</v>
      </c>
      <c r="C53" s="60" t="s">
        <v>980</v>
      </c>
      <c r="D53" s="60" t="s">
        <v>981</v>
      </c>
      <c r="E53" s="60" t="s">
        <v>981</v>
      </c>
      <c r="F53" s="60" t="s">
        <v>981</v>
      </c>
      <c r="G53" s="60" t="s">
        <v>984</v>
      </c>
      <c r="H53" s="60" t="s">
        <v>991</v>
      </c>
      <c r="I53" s="60" t="s">
        <v>981</v>
      </c>
      <c r="J53" s="60" t="s">
        <v>986</v>
      </c>
      <c r="K53" s="60" t="s">
        <v>981</v>
      </c>
      <c r="L53" s="60" t="s">
        <v>992</v>
      </c>
      <c r="M53" s="60" t="s">
        <v>981</v>
      </c>
      <c r="N53" s="60" t="s">
        <v>988</v>
      </c>
      <c r="O53" s="60" t="s">
        <v>981</v>
      </c>
      <c r="AI53" s="59" t="s">
        <v>1001</v>
      </c>
      <c r="AJ53" s="60" t="s">
        <v>1064</v>
      </c>
      <c r="AK53" s="60" t="s">
        <v>981</v>
      </c>
      <c r="AL53" s="60" t="s">
        <v>981</v>
      </c>
      <c r="AM53" s="60" t="s">
        <v>981</v>
      </c>
      <c r="AN53" s="60" t="s">
        <v>981</v>
      </c>
      <c r="AO53" s="60" t="s">
        <v>1065</v>
      </c>
      <c r="AP53" s="60" t="s">
        <v>1071</v>
      </c>
      <c r="AQ53" s="60" t="s">
        <v>981</v>
      </c>
      <c r="AR53" s="60" t="s">
        <v>981</v>
      </c>
      <c r="AS53" s="60" t="s">
        <v>981</v>
      </c>
      <c r="AT53" s="60" t="s">
        <v>981</v>
      </c>
      <c r="AU53" s="60" t="s">
        <v>981</v>
      </c>
      <c r="AV53" s="60" t="s">
        <v>1069</v>
      </c>
      <c r="AW53" s="60" t="s">
        <v>981</v>
      </c>
    </row>
    <row r="54" spans="1:49" ht="18.75" thickBot="1" x14ac:dyDescent="0.3">
      <c r="A54" s="59" t="s">
        <v>1002</v>
      </c>
      <c r="B54" s="60" t="s">
        <v>990</v>
      </c>
      <c r="C54" s="60" t="s">
        <v>980</v>
      </c>
      <c r="D54" s="60" t="s">
        <v>981</v>
      </c>
      <c r="E54" s="60" t="s">
        <v>981</v>
      </c>
      <c r="F54" s="60" t="s">
        <v>981</v>
      </c>
      <c r="G54" s="60" t="s">
        <v>984</v>
      </c>
      <c r="H54" s="60" t="s">
        <v>991</v>
      </c>
      <c r="I54" s="60" t="s">
        <v>981</v>
      </c>
      <c r="J54" s="60" t="s">
        <v>986</v>
      </c>
      <c r="K54" s="60" t="s">
        <v>981</v>
      </c>
      <c r="L54" s="60" t="s">
        <v>992</v>
      </c>
      <c r="M54" s="60" t="s">
        <v>981</v>
      </c>
      <c r="N54" s="60" t="s">
        <v>1003</v>
      </c>
      <c r="O54" s="60" t="s">
        <v>981</v>
      </c>
      <c r="AI54" s="59" t="s">
        <v>1002</v>
      </c>
      <c r="AJ54" s="60" t="s">
        <v>1064</v>
      </c>
      <c r="AK54" s="60" t="s">
        <v>981</v>
      </c>
      <c r="AL54" s="60" t="s">
        <v>981</v>
      </c>
      <c r="AM54" s="60" t="s">
        <v>981</v>
      </c>
      <c r="AN54" s="60" t="s">
        <v>981</v>
      </c>
      <c r="AO54" s="60" t="s">
        <v>1065</v>
      </c>
      <c r="AP54" s="60" t="s">
        <v>1071</v>
      </c>
      <c r="AQ54" s="60" t="s">
        <v>981</v>
      </c>
      <c r="AR54" s="60" t="s">
        <v>981</v>
      </c>
      <c r="AS54" s="60" t="s">
        <v>981</v>
      </c>
      <c r="AT54" s="60" t="s">
        <v>981</v>
      </c>
      <c r="AU54" s="60" t="s">
        <v>981</v>
      </c>
      <c r="AV54" s="60" t="s">
        <v>1069</v>
      </c>
      <c r="AW54" s="60" t="s">
        <v>981</v>
      </c>
    </row>
    <row r="55" spans="1:49" ht="18.75" thickBot="1" x14ac:dyDescent="0.3">
      <c r="A55" s="59" t="s">
        <v>1004</v>
      </c>
      <c r="B55" s="60" t="s">
        <v>990</v>
      </c>
      <c r="C55" s="60" t="s">
        <v>980</v>
      </c>
      <c r="D55" s="60" t="s">
        <v>981</v>
      </c>
      <c r="E55" s="60" t="s">
        <v>981</v>
      </c>
      <c r="F55" s="60" t="s">
        <v>981</v>
      </c>
      <c r="G55" s="60" t="s">
        <v>984</v>
      </c>
      <c r="H55" s="60" t="s">
        <v>991</v>
      </c>
      <c r="I55" s="60" t="s">
        <v>981</v>
      </c>
      <c r="J55" s="60" t="s">
        <v>986</v>
      </c>
      <c r="K55" s="60" t="s">
        <v>981</v>
      </c>
      <c r="L55" s="60" t="s">
        <v>992</v>
      </c>
      <c r="M55" s="60" t="s">
        <v>981</v>
      </c>
      <c r="N55" s="60" t="s">
        <v>1005</v>
      </c>
      <c r="O55" s="60" t="s">
        <v>981</v>
      </c>
      <c r="AI55" s="59" t="s">
        <v>1004</v>
      </c>
      <c r="AJ55" s="60" t="s">
        <v>1064</v>
      </c>
      <c r="AK55" s="60" t="s">
        <v>981</v>
      </c>
      <c r="AL55" s="60" t="s">
        <v>981</v>
      </c>
      <c r="AM55" s="60" t="s">
        <v>981</v>
      </c>
      <c r="AN55" s="60" t="s">
        <v>981</v>
      </c>
      <c r="AO55" s="60" t="s">
        <v>1065</v>
      </c>
      <c r="AP55" s="60" t="s">
        <v>1071</v>
      </c>
      <c r="AQ55" s="60" t="s">
        <v>981</v>
      </c>
      <c r="AR55" s="60" t="s">
        <v>981</v>
      </c>
      <c r="AS55" s="60" t="s">
        <v>981</v>
      </c>
      <c r="AT55" s="60" t="s">
        <v>981</v>
      </c>
      <c r="AU55" s="60" t="s">
        <v>981</v>
      </c>
      <c r="AV55" s="60" t="s">
        <v>1069</v>
      </c>
      <c r="AW55" s="60" t="s">
        <v>981</v>
      </c>
    </row>
    <row r="56" spans="1:49" ht="18.75" thickBot="1" x14ac:dyDescent="0.3">
      <c r="A56" s="59" t="s">
        <v>1006</v>
      </c>
      <c r="B56" s="60" t="s">
        <v>981</v>
      </c>
      <c r="C56" s="60" t="s">
        <v>980</v>
      </c>
      <c r="D56" s="60" t="s">
        <v>981</v>
      </c>
      <c r="E56" s="60" t="s">
        <v>981</v>
      </c>
      <c r="F56" s="60" t="s">
        <v>981</v>
      </c>
      <c r="G56" s="60" t="s">
        <v>984</v>
      </c>
      <c r="H56" s="60" t="s">
        <v>991</v>
      </c>
      <c r="I56" s="60" t="s">
        <v>981</v>
      </c>
      <c r="J56" s="60" t="s">
        <v>986</v>
      </c>
      <c r="K56" s="60" t="s">
        <v>981</v>
      </c>
      <c r="L56" s="60" t="s">
        <v>992</v>
      </c>
      <c r="M56" s="60" t="s">
        <v>981</v>
      </c>
      <c r="N56" s="60" t="s">
        <v>1007</v>
      </c>
      <c r="O56" s="60" t="s">
        <v>981</v>
      </c>
      <c r="AI56" s="59" t="s">
        <v>1006</v>
      </c>
      <c r="AJ56" s="60" t="s">
        <v>1064</v>
      </c>
      <c r="AK56" s="60" t="s">
        <v>981</v>
      </c>
      <c r="AL56" s="60" t="s">
        <v>981</v>
      </c>
      <c r="AM56" s="60" t="s">
        <v>981</v>
      </c>
      <c r="AN56" s="60" t="s">
        <v>981</v>
      </c>
      <c r="AO56" s="60" t="s">
        <v>1065</v>
      </c>
      <c r="AP56" s="60" t="s">
        <v>1071</v>
      </c>
      <c r="AQ56" s="60" t="s">
        <v>981</v>
      </c>
      <c r="AR56" s="60" t="s">
        <v>981</v>
      </c>
      <c r="AS56" s="60" t="s">
        <v>981</v>
      </c>
      <c r="AT56" s="60" t="s">
        <v>981</v>
      </c>
      <c r="AU56" s="60" t="s">
        <v>981</v>
      </c>
      <c r="AV56" s="60" t="s">
        <v>1069</v>
      </c>
      <c r="AW56" s="60" t="s">
        <v>981</v>
      </c>
    </row>
    <row r="57" spans="1:49" ht="18.75" thickBot="1" x14ac:dyDescent="0.3">
      <c r="A57" s="59" t="s">
        <v>1008</v>
      </c>
      <c r="B57" s="60" t="s">
        <v>981</v>
      </c>
      <c r="C57" s="60" t="s">
        <v>980</v>
      </c>
      <c r="D57" s="60" t="s">
        <v>981</v>
      </c>
      <c r="E57" s="60" t="s">
        <v>981</v>
      </c>
      <c r="F57" s="60" t="s">
        <v>981</v>
      </c>
      <c r="G57" s="60" t="s">
        <v>984</v>
      </c>
      <c r="H57" s="60" t="s">
        <v>1009</v>
      </c>
      <c r="I57" s="60" t="s">
        <v>981</v>
      </c>
      <c r="J57" s="60" t="s">
        <v>986</v>
      </c>
      <c r="K57" s="60" t="s">
        <v>981</v>
      </c>
      <c r="L57" s="60" t="s">
        <v>992</v>
      </c>
      <c r="M57" s="60" t="s">
        <v>981</v>
      </c>
      <c r="N57" s="60" t="s">
        <v>1007</v>
      </c>
      <c r="O57" s="60" t="s">
        <v>981</v>
      </c>
      <c r="AI57" s="59" t="s">
        <v>1008</v>
      </c>
      <c r="AJ57" s="60" t="s">
        <v>1064</v>
      </c>
      <c r="AK57" s="60" t="s">
        <v>981</v>
      </c>
      <c r="AL57" s="60" t="s">
        <v>981</v>
      </c>
      <c r="AM57" s="60" t="s">
        <v>981</v>
      </c>
      <c r="AN57" s="60" t="s">
        <v>981</v>
      </c>
      <c r="AO57" s="60" t="s">
        <v>1065</v>
      </c>
      <c r="AP57" s="60" t="s">
        <v>1071</v>
      </c>
      <c r="AQ57" s="60" t="s">
        <v>981</v>
      </c>
      <c r="AR57" s="60" t="s">
        <v>981</v>
      </c>
      <c r="AS57" s="60" t="s">
        <v>981</v>
      </c>
      <c r="AT57" s="60" t="s">
        <v>981</v>
      </c>
      <c r="AU57" s="60" t="s">
        <v>981</v>
      </c>
      <c r="AV57" s="60" t="s">
        <v>1069</v>
      </c>
      <c r="AW57" s="60" t="s">
        <v>981</v>
      </c>
    </row>
    <row r="58" spans="1:49" ht="18.75" thickBot="1" x14ac:dyDescent="0.3">
      <c r="A58" s="59" t="s">
        <v>1010</v>
      </c>
      <c r="B58" s="60" t="s">
        <v>981</v>
      </c>
      <c r="C58" s="60" t="s">
        <v>980</v>
      </c>
      <c r="D58" s="60" t="s">
        <v>981</v>
      </c>
      <c r="E58" s="60" t="s">
        <v>981</v>
      </c>
      <c r="F58" s="60" t="s">
        <v>981</v>
      </c>
      <c r="G58" s="60" t="s">
        <v>984</v>
      </c>
      <c r="H58" s="60" t="s">
        <v>1009</v>
      </c>
      <c r="I58" s="60" t="s">
        <v>981</v>
      </c>
      <c r="J58" s="60" t="s">
        <v>986</v>
      </c>
      <c r="K58" s="60" t="s">
        <v>981</v>
      </c>
      <c r="L58" s="60" t="s">
        <v>992</v>
      </c>
      <c r="M58" s="60" t="s">
        <v>981</v>
      </c>
      <c r="N58" s="60" t="s">
        <v>1007</v>
      </c>
      <c r="O58" s="60" t="s">
        <v>981</v>
      </c>
      <c r="AI58" s="59" t="s">
        <v>1010</v>
      </c>
      <c r="AJ58" s="60" t="s">
        <v>1064</v>
      </c>
      <c r="AK58" s="60" t="s">
        <v>981</v>
      </c>
      <c r="AL58" s="60" t="s">
        <v>981</v>
      </c>
      <c r="AM58" s="60" t="s">
        <v>981</v>
      </c>
      <c r="AN58" s="60" t="s">
        <v>981</v>
      </c>
      <c r="AO58" s="60" t="s">
        <v>1065</v>
      </c>
      <c r="AP58" s="60" t="s">
        <v>1071</v>
      </c>
      <c r="AQ58" s="60" t="s">
        <v>981</v>
      </c>
      <c r="AR58" s="60" t="s">
        <v>981</v>
      </c>
      <c r="AS58" s="60" t="s">
        <v>981</v>
      </c>
      <c r="AT58" s="60" t="s">
        <v>981</v>
      </c>
      <c r="AU58" s="60" t="s">
        <v>981</v>
      </c>
      <c r="AV58" s="60" t="s">
        <v>1069</v>
      </c>
      <c r="AW58" s="60" t="s">
        <v>981</v>
      </c>
    </row>
    <row r="59" spans="1:49" ht="18.75" thickBot="1" x14ac:dyDescent="0.3">
      <c r="A59" s="59" t="s">
        <v>1011</v>
      </c>
      <c r="B59" s="60" t="s">
        <v>981</v>
      </c>
      <c r="C59" s="60" t="s">
        <v>980</v>
      </c>
      <c r="D59" s="60" t="s">
        <v>981</v>
      </c>
      <c r="E59" s="60" t="s">
        <v>981</v>
      </c>
      <c r="F59" s="60" t="s">
        <v>981</v>
      </c>
      <c r="G59" s="60" t="s">
        <v>984</v>
      </c>
      <c r="H59" s="60" t="s">
        <v>1009</v>
      </c>
      <c r="I59" s="60" t="s">
        <v>981</v>
      </c>
      <c r="J59" s="60" t="s">
        <v>986</v>
      </c>
      <c r="K59" s="60" t="s">
        <v>981</v>
      </c>
      <c r="L59" s="60" t="s">
        <v>992</v>
      </c>
      <c r="M59" s="60" t="s">
        <v>981</v>
      </c>
      <c r="N59" s="60" t="s">
        <v>1007</v>
      </c>
      <c r="O59" s="60" t="s">
        <v>981</v>
      </c>
      <c r="AI59" s="59" t="s">
        <v>1011</v>
      </c>
      <c r="AJ59" s="60" t="s">
        <v>1064</v>
      </c>
      <c r="AK59" s="60" t="s">
        <v>981</v>
      </c>
      <c r="AL59" s="60" t="s">
        <v>981</v>
      </c>
      <c r="AM59" s="60" t="s">
        <v>981</v>
      </c>
      <c r="AN59" s="60" t="s">
        <v>981</v>
      </c>
      <c r="AO59" s="60" t="s">
        <v>1065</v>
      </c>
      <c r="AP59" s="60" t="s">
        <v>1072</v>
      </c>
      <c r="AQ59" s="60" t="s">
        <v>981</v>
      </c>
      <c r="AR59" s="60" t="s">
        <v>981</v>
      </c>
      <c r="AS59" s="60" t="s">
        <v>981</v>
      </c>
      <c r="AT59" s="60" t="s">
        <v>981</v>
      </c>
      <c r="AU59" s="60" t="s">
        <v>981</v>
      </c>
      <c r="AV59" s="60" t="s">
        <v>1069</v>
      </c>
      <c r="AW59" s="60" t="s">
        <v>981</v>
      </c>
    </row>
    <row r="60" spans="1:49" ht="18.75" thickBot="1" x14ac:dyDescent="0.3">
      <c r="A60" s="59" t="s">
        <v>1012</v>
      </c>
      <c r="B60" s="60" t="s">
        <v>981</v>
      </c>
      <c r="C60" s="60" t="s">
        <v>980</v>
      </c>
      <c r="D60" s="60" t="s">
        <v>981</v>
      </c>
      <c r="E60" s="60" t="s">
        <v>981</v>
      </c>
      <c r="F60" s="60" t="s">
        <v>981</v>
      </c>
      <c r="G60" s="60" t="s">
        <v>984</v>
      </c>
      <c r="H60" s="60" t="s">
        <v>1013</v>
      </c>
      <c r="I60" s="60" t="s">
        <v>981</v>
      </c>
      <c r="J60" s="60" t="s">
        <v>986</v>
      </c>
      <c r="K60" s="60" t="s">
        <v>981</v>
      </c>
      <c r="L60" s="60" t="s">
        <v>992</v>
      </c>
      <c r="M60" s="60" t="s">
        <v>981</v>
      </c>
      <c r="N60" s="60" t="s">
        <v>1007</v>
      </c>
      <c r="O60" s="60" t="s">
        <v>981</v>
      </c>
      <c r="AI60" s="59" t="s">
        <v>1012</v>
      </c>
      <c r="AJ60" s="60" t="s">
        <v>1073</v>
      </c>
      <c r="AK60" s="60" t="s">
        <v>981</v>
      </c>
      <c r="AL60" s="60" t="s">
        <v>981</v>
      </c>
      <c r="AM60" s="60" t="s">
        <v>981</v>
      </c>
      <c r="AN60" s="60" t="s">
        <v>981</v>
      </c>
      <c r="AO60" s="60" t="s">
        <v>1065</v>
      </c>
      <c r="AP60" s="60" t="s">
        <v>1072</v>
      </c>
      <c r="AQ60" s="60" t="s">
        <v>981</v>
      </c>
      <c r="AR60" s="60" t="s">
        <v>981</v>
      </c>
      <c r="AS60" s="60" t="s">
        <v>981</v>
      </c>
      <c r="AT60" s="60" t="s">
        <v>981</v>
      </c>
      <c r="AU60" s="60" t="s">
        <v>981</v>
      </c>
      <c r="AV60" s="60" t="s">
        <v>1069</v>
      </c>
      <c r="AW60" s="60" t="s">
        <v>981</v>
      </c>
    </row>
    <row r="61" spans="1:49" ht="18.75" thickBot="1" x14ac:dyDescent="0.3">
      <c r="A61" s="59" t="s">
        <v>1014</v>
      </c>
      <c r="B61" s="60" t="s">
        <v>981</v>
      </c>
      <c r="C61" s="60" t="s">
        <v>980</v>
      </c>
      <c r="D61" s="60" t="s">
        <v>981</v>
      </c>
      <c r="E61" s="60" t="s">
        <v>981</v>
      </c>
      <c r="F61" s="60" t="s">
        <v>981</v>
      </c>
      <c r="G61" s="60" t="s">
        <v>984</v>
      </c>
      <c r="H61" s="60" t="s">
        <v>1013</v>
      </c>
      <c r="I61" s="60" t="s">
        <v>981</v>
      </c>
      <c r="J61" s="60" t="s">
        <v>986</v>
      </c>
      <c r="K61" s="60" t="s">
        <v>981</v>
      </c>
      <c r="L61" s="60" t="s">
        <v>992</v>
      </c>
      <c r="M61" s="60" t="s">
        <v>981</v>
      </c>
      <c r="N61" s="60" t="s">
        <v>1007</v>
      </c>
      <c r="O61" s="60" t="s">
        <v>981</v>
      </c>
      <c r="AI61" s="59" t="s">
        <v>1014</v>
      </c>
      <c r="AJ61" s="60" t="s">
        <v>1073</v>
      </c>
      <c r="AK61" s="60" t="s">
        <v>981</v>
      </c>
      <c r="AL61" s="60" t="s">
        <v>981</v>
      </c>
      <c r="AM61" s="60" t="s">
        <v>981</v>
      </c>
      <c r="AN61" s="60" t="s">
        <v>981</v>
      </c>
      <c r="AO61" s="60" t="s">
        <v>1065</v>
      </c>
      <c r="AP61" s="60" t="s">
        <v>1072</v>
      </c>
      <c r="AQ61" s="60" t="s">
        <v>981</v>
      </c>
      <c r="AR61" s="60" t="s">
        <v>981</v>
      </c>
      <c r="AS61" s="60" t="s">
        <v>981</v>
      </c>
      <c r="AT61" s="60" t="s">
        <v>981</v>
      </c>
      <c r="AU61" s="60" t="s">
        <v>981</v>
      </c>
      <c r="AV61" s="60" t="s">
        <v>1069</v>
      </c>
      <c r="AW61" s="60" t="s">
        <v>981</v>
      </c>
    </row>
    <row r="62" spans="1:49" ht="18.75" thickBot="1" x14ac:dyDescent="0.3">
      <c r="A62" s="59" t="s">
        <v>1015</v>
      </c>
      <c r="B62" s="60" t="s">
        <v>981</v>
      </c>
      <c r="C62" s="60" t="s">
        <v>980</v>
      </c>
      <c r="D62" s="60" t="s">
        <v>981</v>
      </c>
      <c r="E62" s="60" t="s">
        <v>981</v>
      </c>
      <c r="F62" s="60" t="s">
        <v>981</v>
      </c>
      <c r="G62" s="60" t="s">
        <v>984</v>
      </c>
      <c r="H62" s="60" t="s">
        <v>1013</v>
      </c>
      <c r="I62" s="60" t="s">
        <v>981</v>
      </c>
      <c r="J62" s="60" t="s">
        <v>1016</v>
      </c>
      <c r="K62" s="60" t="s">
        <v>981</v>
      </c>
      <c r="L62" s="60" t="s">
        <v>992</v>
      </c>
      <c r="M62" s="60" t="s">
        <v>981</v>
      </c>
      <c r="N62" s="60" t="s">
        <v>1007</v>
      </c>
      <c r="O62" s="60" t="s">
        <v>981</v>
      </c>
      <c r="AI62" s="59" t="s">
        <v>1015</v>
      </c>
      <c r="AJ62" s="60" t="s">
        <v>1073</v>
      </c>
      <c r="AK62" s="60" t="s">
        <v>981</v>
      </c>
      <c r="AL62" s="60" t="s">
        <v>981</v>
      </c>
      <c r="AM62" s="60" t="s">
        <v>981</v>
      </c>
      <c r="AN62" s="60" t="s">
        <v>981</v>
      </c>
      <c r="AO62" s="60" t="s">
        <v>1065</v>
      </c>
      <c r="AP62" s="60" t="s">
        <v>1072</v>
      </c>
      <c r="AQ62" s="60" t="s">
        <v>981</v>
      </c>
      <c r="AR62" s="60" t="s">
        <v>981</v>
      </c>
      <c r="AS62" s="60" t="s">
        <v>981</v>
      </c>
      <c r="AT62" s="60" t="s">
        <v>981</v>
      </c>
      <c r="AU62" s="60" t="s">
        <v>981</v>
      </c>
      <c r="AV62" s="60" t="s">
        <v>1069</v>
      </c>
      <c r="AW62" s="60" t="s">
        <v>981</v>
      </c>
    </row>
    <row r="63" spans="1:49" ht="18.75" thickBot="1" x14ac:dyDescent="0.3">
      <c r="A63" s="59" t="s">
        <v>1017</v>
      </c>
      <c r="B63" s="60" t="s">
        <v>981</v>
      </c>
      <c r="C63" s="60" t="s">
        <v>980</v>
      </c>
      <c r="D63" s="60" t="s">
        <v>981</v>
      </c>
      <c r="E63" s="60" t="s">
        <v>981</v>
      </c>
      <c r="F63" s="60" t="s">
        <v>981</v>
      </c>
      <c r="G63" s="60" t="s">
        <v>984</v>
      </c>
      <c r="H63" s="60" t="s">
        <v>1013</v>
      </c>
      <c r="I63" s="60" t="s">
        <v>981</v>
      </c>
      <c r="J63" s="60" t="s">
        <v>1016</v>
      </c>
      <c r="K63" s="60" t="s">
        <v>981</v>
      </c>
      <c r="L63" s="60" t="s">
        <v>992</v>
      </c>
      <c r="M63" s="60" t="s">
        <v>981</v>
      </c>
      <c r="N63" s="60" t="s">
        <v>1007</v>
      </c>
      <c r="O63" s="60" t="s">
        <v>981</v>
      </c>
      <c r="AI63" s="59" t="s">
        <v>1017</v>
      </c>
      <c r="AJ63" s="60" t="s">
        <v>1073</v>
      </c>
      <c r="AK63" s="60" t="s">
        <v>981</v>
      </c>
      <c r="AL63" s="60" t="s">
        <v>981</v>
      </c>
      <c r="AM63" s="60" t="s">
        <v>981</v>
      </c>
      <c r="AN63" s="60" t="s">
        <v>981</v>
      </c>
      <c r="AO63" s="60" t="s">
        <v>1065</v>
      </c>
      <c r="AP63" s="60" t="s">
        <v>1072</v>
      </c>
      <c r="AQ63" s="60" t="s">
        <v>981</v>
      </c>
      <c r="AR63" s="60" t="s">
        <v>981</v>
      </c>
      <c r="AS63" s="60" t="s">
        <v>981</v>
      </c>
      <c r="AT63" s="60" t="s">
        <v>981</v>
      </c>
      <c r="AU63" s="60" t="s">
        <v>981</v>
      </c>
      <c r="AV63" s="60" t="s">
        <v>1069</v>
      </c>
      <c r="AW63" s="60" t="s">
        <v>981</v>
      </c>
    </row>
    <row r="64" spans="1:49" ht="18.75" thickBot="1" x14ac:dyDescent="0.3">
      <c r="A64" s="59" t="s">
        <v>1018</v>
      </c>
      <c r="B64" s="60" t="s">
        <v>981</v>
      </c>
      <c r="C64" s="60" t="s">
        <v>980</v>
      </c>
      <c r="D64" s="60" t="s">
        <v>981</v>
      </c>
      <c r="E64" s="60" t="s">
        <v>981</v>
      </c>
      <c r="F64" s="60" t="s">
        <v>981</v>
      </c>
      <c r="G64" s="60" t="s">
        <v>984</v>
      </c>
      <c r="H64" s="60" t="s">
        <v>1013</v>
      </c>
      <c r="I64" s="60" t="s">
        <v>981</v>
      </c>
      <c r="J64" s="60" t="s">
        <v>1016</v>
      </c>
      <c r="K64" s="60" t="s">
        <v>981</v>
      </c>
      <c r="L64" s="60" t="s">
        <v>1019</v>
      </c>
      <c r="M64" s="60" t="s">
        <v>981</v>
      </c>
      <c r="N64" s="60" t="s">
        <v>1007</v>
      </c>
      <c r="O64" s="60" t="s">
        <v>981</v>
      </c>
      <c r="AI64" s="59" t="s">
        <v>1018</v>
      </c>
      <c r="AJ64" s="60" t="s">
        <v>1073</v>
      </c>
      <c r="AK64" s="60" t="s">
        <v>981</v>
      </c>
      <c r="AL64" s="60" t="s">
        <v>981</v>
      </c>
      <c r="AM64" s="60" t="s">
        <v>981</v>
      </c>
      <c r="AN64" s="60" t="s">
        <v>981</v>
      </c>
      <c r="AO64" s="60" t="s">
        <v>1065</v>
      </c>
      <c r="AP64" s="60" t="s">
        <v>1072</v>
      </c>
      <c r="AQ64" s="60" t="s">
        <v>981</v>
      </c>
      <c r="AR64" s="60" t="s">
        <v>981</v>
      </c>
      <c r="AS64" s="60" t="s">
        <v>981</v>
      </c>
      <c r="AT64" s="60" t="s">
        <v>981</v>
      </c>
      <c r="AU64" s="60" t="s">
        <v>981</v>
      </c>
      <c r="AV64" s="60" t="s">
        <v>1069</v>
      </c>
      <c r="AW64" s="60" t="s">
        <v>981</v>
      </c>
    </row>
    <row r="65" spans="1:49" ht="18.75" thickBot="1" x14ac:dyDescent="0.3">
      <c r="A65" s="59" t="s">
        <v>1020</v>
      </c>
      <c r="B65" s="60" t="s">
        <v>981</v>
      </c>
      <c r="C65" s="60" t="s">
        <v>980</v>
      </c>
      <c r="D65" s="60" t="s">
        <v>981</v>
      </c>
      <c r="E65" s="60" t="s">
        <v>981</v>
      </c>
      <c r="F65" s="60" t="s">
        <v>981</v>
      </c>
      <c r="G65" s="60" t="s">
        <v>984</v>
      </c>
      <c r="H65" s="60" t="s">
        <v>1013</v>
      </c>
      <c r="I65" s="60" t="s">
        <v>981</v>
      </c>
      <c r="J65" s="60" t="s">
        <v>1016</v>
      </c>
      <c r="K65" s="60" t="s">
        <v>981</v>
      </c>
      <c r="L65" s="60" t="s">
        <v>1019</v>
      </c>
      <c r="M65" s="60" t="s">
        <v>981</v>
      </c>
      <c r="N65" s="60" t="s">
        <v>1007</v>
      </c>
      <c r="O65" s="60" t="s">
        <v>981</v>
      </c>
      <c r="AI65" s="59" t="s">
        <v>1020</v>
      </c>
      <c r="AJ65" s="60" t="s">
        <v>1073</v>
      </c>
      <c r="AK65" s="60" t="s">
        <v>981</v>
      </c>
      <c r="AL65" s="60" t="s">
        <v>981</v>
      </c>
      <c r="AM65" s="60" t="s">
        <v>981</v>
      </c>
      <c r="AN65" s="60" t="s">
        <v>981</v>
      </c>
      <c r="AO65" s="60" t="s">
        <v>1065</v>
      </c>
      <c r="AP65" s="60" t="s">
        <v>1072</v>
      </c>
      <c r="AQ65" s="60" t="s">
        <v>981</v>
      </c>
      <c r="AR65" s="60" t="s">
        <v>981</v>
      </c>
      <c r="AS65" s="60" t="s">
        <v>981</v>
      </c>
      <c r="AT65" s="60" t="s">
        <v>981</v>
      </c>
      <c r="AU65" s="60" t="s">
        <v>981</v>
      </c>
      <c r="AV65" s="60" t="s">
        <v>1069</v>
      </c>
      <c r="AW65" s="60" t="s">
        <v>981</v>
      </c>
    </row>
    <row r="66" spans="1:49" ht="18.75" thickBot="1" x14ac:dyDescent="0.3">
      <c r="A66" s="59" t="s">
        <v>1021</v>
      </c>
      <c r="B66" s="60" t="s">
        <v>981</v>
      </c>
      <c r="C66" s="60" t="s">
        <v>980</v>
      </c>
      <c r="D66" s="60" t="s">
        <v>981</v>
      </c>
      <c r="E66" s="60" t="s">
        <v>981</v>
      </c>
      <c r="F66" s="60" t="s">
        <v>981</v>
      </c>
      <c r="G66" s="60" t="s">
        <v>984</v>
      </c>
      <c r="H66" s="60" t="s">
        <v>1013</v>
      </c>
      <c r="I66" s="60" t="s">
        <v>981</v>
      </c>
      <c r="J66" s="60" t="s">
        <v>1022</v>
      </c>
      <c r="K66" s="60" t="s">
        <v>981</v>
      </c>
      <c r="L66" s="60" t="s">
        <v>1019</v>
      </c>
      <c r="M66" s="60" t="s">
        <v>981</v>
      </c>
      <c r="N66" s="60" t="s">
        <v>1007</v>
      </c>
      <c r="O66" s="60" t="s">
        <v>981</v>
      </c>
      <c r="AI66" s="59" t="s">
        <v>1021</v>
      </c>
      <c r="AJ66" s="60" t="s">
        <v>1073</v>
      </c>
      <c r="AK66" s="60" t="s">
        <v>981</v>
      </c>
      <c r="AL66" s="60" t="s">
        <v>981</v>
      </c>
      <c r="AM66" s="60" t="s">
        <v>981</v>
      </c>
      <c r="AN66" s="60" t="s">
        <v>981</v>
      </c>
      <c r="AO66" s="60" t="s">
        <v>1065</v>
      </c>
      <c r="AP66" s="60" t="s">
        <v>1072</v>
      </c>
      <c r="AQ66" s="60" t="s">
        <v>981</v>
      </c>
      <c r="AR66" s="60" t="s">
        <v>981</v>
      </c>
      <c r="AS66" s="60" t="s">
        <v>981</v>
      </c>
      <c r="AT66" s="60" t="s">
        <v>981</v>
      </c>
      <c r="AU66" s="60" t="s">
        <v>981</v>
      </c>
      <c r="AV66" s="60" t="s">
        <v>1069</v>
      </c>
      <c r="AW66" s="60" t="s">
        <v>981</v>
      </c>
    </row>
    <row r="67" spans="1:49" ht="18.75" thickBot="1" x14ac:dyDescent="0.3">
      <c r="A67" s="59" t="s">
        <v>1023</v>
      </c>
      <c r="B67" s="60" t="s">
        <v>981</v>
      </c>
      <c r="C67" s="60" t="s">
        <v>980</v>
      </c>
      <c r="D67" s="60" t="s">
        <v>981</v>
      </c>
      <c r="E67" s="60" t="s">
        <v>981</v>
      </c>
      <c r="F67" s="60" t="s">
        <v>981</v>
      </c>
      <c r="G67" s="60" t="s">
        <v>984</v>
      </c>
      <c r="H67" s="60" t="s">
        <v>1013</v>
      </c>
      <c r="I67" s="60" t="s">
        <v>981</v>
      </c>
      <c r="J67" s="60" t="s">
        <v>1022</v>
      </c>
      <c r="K67" s="60" t="s">
        <v>981</v>
      </c>
      <c r="L67" s="60" t="s">
        <v>1019</v>
      </c>
      <c r="M67" s="60" t="s">
        <v>981</v>
      </c>
      <c r="N67" s="60" t="s">
        <v>1007</v>
      </c>
      <c r="O67" s="60" t="s">
        <v>981</v>
      </c>
      <c r="AI67" s="59" t="s">
        <v>1023</v>
      </c>
      <c r="AJ67" s="60" t="s">
        <v>1073</v>
      </c>
      <c r="AK67" s="60" t="s">
        <v>981</v>
      </c>
      <c r="AL67" s="60" t="s">
        <v>981</v>
      </c>
      <c r="AM67" s="60" t="s">
        <v>981</v>
      </c>
      <c r="AN67" s="60" t="s">
        <v>981</v>
      </c>
      <c r="AO67" s="60" t="s">
        <v>1065</v>
      </c>
      <c r="AP67" s="60" t="s">
        <v>1072</v>
      </c>
      <c r="AQ67" s="60" t="s">
        <v>981</v>
      </c>
      <c r="AR67" s="60" t="s">
        <v>981</v>
      </c>
      <c r="AS67" s="60" t="s">
        <v>981</v>
      </c>
      <c r="AT67" s="60" t="s">
        <v>981</v>
      </c>
      <c r="AU67" s="60" t="s">
        <v>981</v>
      </c>
      <c r="AV67" s="60" t="s">
        <v>1069</v>
      </c>
      <c r="AW67" s="60" t="s">
        <v>981</v>
      </c>
    </row>
    <row r="68" spans="1:49" ht="18.75" thickBot="1" x14ac:dyDescent="0.3">
      <c r="A68" s="59" t="s">
        <v>1024</v>
      </c>
      <c r="B68" s="60" t="s">
        <v>981</v>
      </c>
      <c r="C68" s="60" t="s">
        <v>980</v>
      </c>
      <c r="D68" s="60" t="s">
        <v>981</v>
      </c>
      <c r="E68" s="60" t="s">
        <v>981</v>
      </c>
      <c r="F68" s="60" t="s">
        <v>981</v>
      </c>
      <c r="G68" s="60" t="s">
        <v>984</v>
      </c>
      <c r="H68" s="60" t="s">
        <v>1013</v>
      </c>
      <c r="I68" s="60" t="s">
        <v>981</v>
      </c>
      <c r="J68" s="60" t="s">
        <v>1022</v>
      </c>
      <c r="K68" s="60" t="s">
        <v>981</v>
      </c>
      <c r="L68" s="60" t="s">
        <v>1019</v>
      </c>
      <c r="M68" s="60" t="s">
        <v>981</v>
      </c>
      <c r="N68" s="60" t="s">
        <v>1007</v>
      </c>
      <c r="O68" s="60" t="s">
        <v>981</v>
      </c>
      <c r="AI68" s="59" t="s">
        <v>1024</v>
      </c>
      <c r="AJ68" s="60" t="s">
        <v>1073</v>
      </c>
      <c r="AK68" s="60" t="s">
        <v>981</v>
      </c>
      <c r="AL68" s="60" t="s">
        <v>981</v>
      </c>
      <c r="AM68" s="60" t="s">
        <v>981</v>
      </c>
      <c r="AN68" s="60" t="s">
        <v>981</v>
      </c>
      <c r="AO68" s="60" t="s">
        <v>1065</v>
      </c>
      <c r="AP68" s="60" t="s">
        <v>1072</v>
      </c>
      <c r="AQ68" s="60" t="s">
        <v>981</v>
      </c>
      <c r="AR68" s="60" t="s">
        <v>981</v>
      </c>
      <c r="AS68" s="60" t="s">
        <v>981</v>
      </c>
      <c r="AT68" s="60" t="s">
        <v>981</v>
      </c>
      <c r="AU68" s="60" t="s">
        <v>981</v>
      </c>
      <c r="AV68" s="60" t="s">
        <v>1069</v>
      </c>
      <c r="AW68" s="60" t="s">
        <v>981</v>
      </c>
    </row>
    <row r="69" spans="1:49" ht="27.75" thickBot="1" x14ac:dyDescent="0.3">
      <c r="A69" s="59" t="s">
        <v>1025</v>
      </c>
      <c r="B69" s="60" t="s">
        <v>981</v>
      </c>
      <c r="C69" s="60" t="s">
        <v>980</v>
      </c>
      <c r="D69" s="60" t="s">
        <v>981</v>
      </c>
      <c r="E69" s="60" t="s">
        <v>981</v>
      </c>
      <c r="F69" s="60" t="s">
        <v>981</v>
      </c>
      <c r="G69" s="60" t="s">
        <v>984</v>
      </c>
      <c r="H69" s="60" t="s">
        <v>1013</v>
      </c>
      <c r="I69" s="60" t="s">
        <v>981</v>
      </c>
      <c r="J69" s="60" t="s">
        <v>1026</v>
      </c>
      <c r="K69" s="60" t="s">
        <v>981</v>
      </c>
      <c r="L69" s="60" t="s">
        <v>1019</v>
      </c>
      <c r="M69" s="60" t="s">
        <v>981</v>
      </c>
      <c r="N69" s="60" t="s">
        <v>1027</v>
      </c>
      <c r="O69" s="60" t="s">
        <v>981</v>
      </c>
      <c r="AI69" s="59" t="s">
        <v>1025</v>
      </c>
      <c r="AJ69" s="60" t="s">
        <v>1073</v>
      </c>
      <c r="AK69" s="60" t="s">
        <v>981</v>
      </c>
      <c r="AL69" s="60" t="s">
        <v>981</v>
      </c>
      <c r="AM69" s="60" t="s">
        <v>981</v>
      </c>
      <c r="AN69" s="60" t="s">
        <v>981</v>
      </c>
      <c r="AO69" s="60" t="s">
        <v>1065</v>
      </c>
      <c r="AP69" s="60" t="s">
        <v>1072</v>
      </c>
      <c r="AQ69" s="60" t="s">
        <v>981</v>
      </c>
      <c r="AR69" s="60" t="s">
        <v>981</v>
      </c>
      <c r="AS69" s="60" t="s">
        <v>981</v>
      </c>
      <c r="AT69" s="60" t="s">
        <v>981</v>
      </c>
      <c r="AU69" s="60" t="s">
        <v>981</v>
      </c>
      <c r="AV69" s="60" t="s">
        <v>1069</v>
      </c>
      <c r="AW69" s="60" t="s">
        <v>981</v>
      </c>
    </row>
    <row r="70" spans="1:49" ht="27.75" thickBot="1" x14ac:dyDescent="0.3">
      <c r="A70" s="59" t="s">
        <v>1028</v>
      </c>
      <c r="B70" s="60" t="s">
        <v>981</v>
      </c>
      <c r="C70" s="60" t="s">
        <v>981</v>
      </c>
      <c r="D70" s="60" t="s">
        <v>981</v>
      </c>
      <c r="E70" s="60" t="s">
        <v>981</v>
      </c>
      <c r="F70" s="60" t="s">
        <v>981</v>
      </c>
      <c r="G70" s="60" t="s">
        <v>984</v>
      </c>
      <c r="H70" s="60" t="s">
        <v>1013</v>
      </c>
      <c r="I70" s="60" t="s">
        <v>981</v>
      </c>
      <c r="J70" s="60" t="s">
        <v>1026</v>
      </c>
      <c r="K70" s="60" t="s">
        <v>981</v>
      </c>
      <c r="L70" s="60" t="s">
        <v>1019</v>
      </c>
      <c r="M70" s="60" t="s">
        <v>981</v>
      </c>
      <c r="N70" s="60" t="s">
        <v>1027</v>
      </c>
      <c r="O70" s="60" t="s">
        <v>981</v>
      </c>
      <c r="AI70" s="59" t="s">
        <v>1028</v>
      </c>
      <c r="AJ70" s="60" t="s">
        <v>1073</v>
      </c>
      <c r="AK70" s="60" t="s">
        <v>981</v>
      </c>
      <c r="AL70" s="60" t="s">
        <v>981</v>
      </c>
      <c r="AM70" s="60" t="s">
        <v>981</v>
      </c>
      <c r="AN70" s="60" t="s">
        <v>981</v>
      </c>
      <c r="AO70" s="60" t="s">
        <v>1065</v>
      </c>
      <c r="AP70" s="60" t="s">
        <v>1072</v>
      </c>
      <c r="AQ70" s="60" t="s">
        <v>981</v>
      </c>
      <c r="AR70" s="60" t="s">
        <v>981</v>
      </c>
      <c r="AS70" s="60" t="s">
        <v>981</v>
      </c>
      <c r="AT70" s="60" t="s">
        <v>981</v>
      </c>
      <c r="AU70" s="60" t="s">
        <v>981</v>
      </c>
      <c r="AV70" s="60" t="s">
        <v>1069</v>
      </c>
      <c r="AW70" s="60" t="s">
        <v>981</v>
      </c>
    </row>
    <row r="71" spans="1:49" ht="27.75" thickBot="1" x14ac:dyDescent="0.3">
      <c r="A71" s="59" t="s">
        <v>1029</v>
      </c>
      <c r="B71" s="60" t="s">
        <v>981</v>
      </c>
      <c r="C71" s="60" t="s">
        <v>981</v>
      </c>
      <c r="D71" s="60" t="s">
        <v>981</v>
      </c>
      <c r="E71" s="60" t="s">
        <v>981</v>
      </c>
      <c r="F71" s="60" t="s">
        <v>981</v>
      </c>
      <c r="G71" s="60" t="s">
        <v>984</v>
      </c>
      <c r="H71" s="60" t="s">
        <v>1013</v>
      </c>
      <c r="I71" s="60" t="s">
        <v>981</v>
      </c>
      <c r="J71" s="60" t="s">
        <v>1026</v>
      </c>
      <c r="K71" s="60" t="s">
        <v>981</v>
      </c>
      <c r="L71" s="60" t="s">
        <v>1019</v>
      </c>
      <c r="M71" s="60" t="s">
        <v>981</v>
      </c>
      <c r="N71" s="60" t="s">
        <v>1027</v>
      </c>
      <c r="O71" s="60" t="s">
        <v>981</v>
      </c>
      <c r="AI71" s="59" t="s">
        <v>1029</v>
      </c>
      <c r="AJ71" s="60" t="s">
        <v>1073</v>
      </c>
      <c r="AK71" s="60" t="s">
        <v>981</v>
      </c>
      <c r="AL71" s="60" t="s">
        <v>981</v>
      </c>
      <c r="AM71" s="60" t="s">
        <v>981</v>
      </c>
      <c r="AN71" s="60" t="s">
        <v>981</v>
      </c>
      <c r="AO71" s="60" t="s">
        <v>1065</v>
      </c>
      <c r="AP71" s="60" t="s">
        <v>1072</v>
      </c>
      <c r="AQ71" s="60" t="s">
        <v>981</v>
      </c>
      <c r="AR71" s="60" t="s">
        <v>981</v>
      </c>
      <c r="AS71" s="60" t="s">
        <v>981</v>
      </c>
      <c r="AT71" s="60" t="s">
        <v>981</v>
      </c>
      <c r="AU71" s="60" t="s">
        <v>981</v>
      </c>
      <c r="AV71" s="60" t="s">
        <v>1069</v>
      </c>
      <c r="AW71" s="60" t="s">
        <v>981</v>
      </c>
    </row>
    <row r="72" spans="1:49" ht="27.75" thickBot="1" x14ac:dyDescent="0.3">
      <c r="A72" s="59" t="s">
        <v>1030</v>
      </c>
      <c r="B72" s="60" t="s">
        <v>981</v>
      </c>
      <c r="C72" s="60" t="s">
        <v>981</v>
      </c>
      <c r="D72" s="60" t="s">
        <v>981</v>
      </c>
      <c r="E72" s="60" t="s">
        <v>981</v>
      </c>
      <c r="F72" s="60" t="s">
        <v>981</v>
      </c>
      <c r="G72" s="60" t="s">
        <v>984</v>
      </c>
      <c r="H72" s="60" t="s">
        <v>1013</v>
      </c>
      <c r="I72" s="60" t="s">
        <v>981</v>
      </c>
      <c r="J72" s="60" t="s">
        <v>1026</v>
      </c>
      <c r="K72" s="60" t="s">
        <v>981</v>
      </c>
      <c r="L72" s="60" t="s">
        <v>981</v>
      </c>
      <c r="M72" s="60" t="s">
        <v>981</v>
      </c>
      <c r="N72" s="60" t="s">
        <v>1027</v>
      </c>
      <c r="O72" s="60" t="s">
        <v>981</v>
      </c>
      <c r="AI72" s="59" t="s">
        <v>1030</v>
      </c>
      <c r="AJ72" s="60" t="s">
        <v>1073</v>
      </c>
      <c r="AK72" s="60" t="s">
        <v>981</v>
      </c>
      <c r="AL72" s="60" t="s">
        <v>981</v>
      </c>
      <c r="AM72" s="60" t="s">
        <v>981</v>
      </c>
      <c r="AN72" s="60" t="s">
        <v>981</v>
      </c>
      <c r="AO72" s="60" t="s">
        <v>1065</v>
      </c>
      <c r="AP72" s="60" t="s">
        <v>1072</v>
      </c>
      <c r="AQ72" s="60" t="s">
        <v>981</v>
      </c>
      <c r="AR72" s="60" t="s">
        <v>981</v>
      </c>
      <c r="AS72" s="60" t="s">
        <v>981</v>
      </c>
      <c r="AT72" s="60" t="s">
        <v>981</v>
      </c>
      <c r="AU72" s="60" t="s">
        <v>981</v>
      </c>
      <c r="AV72" s="60" t="s">
        <v>1069</v>
      </c>
      <c r="AW72" s="60" t="s">
        <v>981</v>
      </c>
    </row>
    <row r="73" spans="1:49" ht="27.75" thickBot="1" x14ac:dyDescent="0.3">
      <c r="A73" s="59" t="s">
        <v>1031</v>
      </c>
      <c r="B73" s="60" t="s">
        <v>981</v>
      </c>
      <c r="C73" s="60" t="s">
        <v>981</v>
      </c>
      <c r="D73" s="60" t="s">
        <v>981</v>
      </c>
      <c r="E73" s="60" t="s">
        <v>981</v>
      </c>
      <c r="F73" s="60" t="s">
        <v>981</v>
      </c>
      <c r="G73" s="60" t="s">
        <v>984</v>
      </c>
      <c r="H73" s="60" t="s">
        <v>1013</v>
      </c>
      <c r="I73" s="60" t="s">
        <v>981</v>
      </c>
      <c r="J73" s="60" t="s">
        <v>1026</v>
      </c>
      <c r="K73" s="60" t="s">
        <v>981</v>
      </c>
      <c r="L73" s="60" t="s">
        <v>981</v>
      </c>
      <c r="M73" s="60" t="s">
        <v>981</v>
      </c>
      <c r="N73" s="60" t="s">
        <v>1027</v>
      </c>
      <c r="O73" s="60" t="s">
        <v>981</v>
      </c>
      <c r="AI73" s="59" t="s">
        <v>1031</v>
      </c>
      <c r="AJ73" s="60" t="s">
        <v>1073</v>
      </c>
      <c r="AK73" s="60" t="s">
        <v>981</v>
      </c>
      <c r="AL73" s="60" t="s">
        <v>981</v>
      </c>
      <c r="AM73" s="60" t="s">
        <v>981</v>
      </c>
      <c r="AN73" s="60" t="s">
        <v>981</v>
      </c>
      <c r="AO73" s="60" t="s">
        <v>1065</v>
      </c>
      <c r="AP73" s="60" t="s">
        <v>1072</v>
      </c>
      <c r="AQ73" s="60" t="s">
        <v>981</v>
      </c>
      <c r="AR73" s="60" t="s">
        <v>981</v>
      </c>
      <c r="AS73" s="60" t="s">
        <v>981</v>
      </c>
      <c r="AT73" s="60" t="s">
        <v>981</v>
      </c>
      <c r="AU73" s="60" t="s">
        <v>981</v>
      </c>
      <c r="AV73" s="60" t="s">
        <v>1069</v>
      </c>
      <c r="AW73" s="60" t="s">
        <v>981</v>
      </c>
    </row>
    <row r="74" spans="1:49" ht="18.75" thickBot="1" x14ac:dyDescent="0.3">
      <c r="A74" s="59" t="s">
        <v>1032</v>
      </c>
      <c r="B74" s="60" t="s">
        <v>981</v>
      </c>
      <c r="C74" s="60" t="s">
        <v>981</v>
      </c>
      <c r="D74" s="60" t="s">
        <v>981</v>
      </c>
      <c r="E74" s="60" t="s">
        <v>981</v>
      </c>
      <c r="F74" s="60" t="s">
        <v>981</v>
      </c>
      <c r="G74" s="60" t="s">
        <v>984</v>
      </c>
      <c r="H74" s="60" t="s">
        <v>1013</v>
      </c>
      <c r="I74" s="60" t="s">
        <v>981</v>
      </c>
      <c r="J74" s="60" t="s">
        <v>1026</v>
      </c>
      <c r="K74" s="60" t="s">
        <v>981</v>
      </c>
      <c r="L74" s="60" t="s">
        <v>981</v>
      </c>
      <c r="M74" s="60" t="s">
        <v>981</v>
      </c>
      <c r="N74" s="60" t="s">
        <v>1033</v>
      </c>
      <c r="O74" s="60" t="s">
        <v>981</v>
      </c>
      <c r="AI74" s="59" t="s">
        <v>1032</v>
      </c>
      <c r="AJ74" s="60" t="s">
        <v>1073</v>
      </c>
      <c r="AK74" s="60" t="s">
        <v>981</v>
      </c>
      <c r="AL74" s="60" t="s">
        <v>981</v>
      </c>
      <c r="AM74" s="60" t="s">
        <v>981</v>
      </c>
      <c r="AN74" s="60" t="s">
        <v>981</v>
      </c>
      <c r="AO74" s="60" t="s">
        <v>1065</v>
      </c>
      <c r="AP74" s="60" t="s">
        <v>1072</v>
      </c>
      <c r="AQ74" s="60" t="s">
        <v>981</v>
      </c>
      <c r="AR74" s="60" t="s">
        <v>981</v>
      </c>
      <c r="AS74" s="60" t="s">
        <v>981</v>
      </c>
      <c r="AT74" s="60" t="s">
        <v>981</v>
      </c>
      <c r="AU74" s="60" t="s">
        <v>981</v>
      </c>
      <c r="AV74" s="60" t="s">
        <v>1069</v>
      </c>
      <c r="AW74" s="60" t="s">
        <v>981</v>
      </c>
    </row>
    <row r="75" spans="1:49" ht="18.75" thickBot="1" x14ac:dyDescent="0.3">
      <c r="A75" s="59" t="s">
        <v>1034</v>
      </c>
      <c r="B75" s="60" t="s">
        <v>981</v>
      </c>
      <c r="C75" s="60" t="s">
        <v>981</v>
      </c>
      <c r="D75" s="60" t="s">
        <v>981</v>
      </c>
      <c r="E75" s="60" t="s">
        <v>981</v>
      </c>
      <c r="F75" s="60" t="s">
        <v>981</v>
      </c>
      <c r="G75" s="60" t="s">
        <v>984</v>
      </c>
      <c r="H75" s="60" t="s">
        <v>1013</v>
      </c>
      <c r="I75" s="60" t="s">
        <v>981</v>
      </c>
      <c r="J75" s="60" t="s">
        <v>1026</v>
      </c>
      <c r="K75" s="60" t="s">
        <v>981</v>
      </c>
      <c r="L75" s="60" t="s">
        <v>981</v>
      </c>
      <c r="M75" s="60" t="s">
        <v>981</v>
      </c>
      <c r="N75" s="60" t="s">
        <v>1033</v>
      </c>
      <c r="O75" s="60" t="s">
        <v>981</v>
      </c>
      <c r="AI75" s="59" t="s">
        <v>1034</v>
      </c>
      <c r="AJ75" s="60" t="s">
        <v>1073</v>
      </c>
      <c r="AK75" s="60" t="s">
        <v>981</v>
      </c>
      <c r="AL75" s="60" t="s">
        <v>981</v>
      </c>
      <c r="AM75" s="60" t="s">
        <v>981</v>
      </c>
      <c r="AN75" s="60" t="s">
        <v>981</v>
      </c>
      <c r="AO75" s="60" t="s">
        <v>1065</v>
      </c>
      <c r="AP75" s="60" t="s">
        <v>1072</v>
      </c>
      <c r="AQ75" s="60" t="s">
        <v>981</v>
      </c>
      <c r="AR75" s="60" t="s">
        <v>981</v>
      </c>
      <c r="AS75" s="60" t="s">
        <v>981</v>
      </c>
      <c r="AT75" s="60" t="s">
        <v>981</v>
      </c>
      <c r="AU75" s="60" t="s">
        <v>981</v>
      </c>
      <c r="AV75" s="60" t="s">
        <v>1069</v>
      </c>
      <c r="AW75" s="60" t="s">
        <v>981</v>
      </c>
    </row>
    <row r="76" spans="1:49" ht="18.75" thickBot="1" x14ac:dyDescent="0.3">
      <c r="A76" s="59" t="s">
        <v>1035</v>
      </c>
      <c r="B76" s="60" t="s">
        <v>981</v>
      </c>
      <c r="C76" s="60" t="s">
        <v>981</v>
      </c>
      <c r="D76" s="60" t="s">
        <v>981</v>
      </c>
      <c r="E76" s="60" t="s">
        <v>981</v>
      </c>
      <c r="F76" s="60" t="s">
        <v>981</v>
      </c>
      <c r="G76" s="60" t="s">
        <v>984</v>
      </c>
      <c r="H76" s="60" t="s">
        <v>1013</v>
      </c>
      <c r="I76" s="60" t="s">
        <v>981</v>
      </c>
      <c r="J76" s="60" t="s">
        <v>1026</v>
      </c>
      <c r="K76" s="60" t="s">
        <v>981</v>
      </c>
      <c r="L76" s="60" t="s">
        <v>981</v>
      </c>
      <c r="M76" s="60" t="s">
        <v>981</v>
      </c>
      <c r="N76" s="60" t="s">
        <v>1033</v>
      </c>
      <c r="O76" s="60" t="s">
        <v>981</v>
      </c>
      <c r="AI76" s="59" t="s">
        <v>1035</v>
      </c>
      <c r="AJ76" s="60" t="s">
        <v>1073</v>
      </c>
      <c r="AK76" s="60" t="s">
        <v>981</v>
      </c>
      <c r="AL76" s="60" t="s">
        <v>981</v>
      </c>
      <c r="AM76" s="60" t="s">
        <v>981</v>
      </c>
      <c r="AN76" s="60" t="s">
        <v>981</v>
      </c>
      <c r="AO76" s="60" t="s">
        <v>1065</v>
      </c>
      <c r="AP76" s="60" t="s">
        <v>981</v>
      </c>
      <c r="AQ76" s="60" t="s">
        <v>981</v>
      </c>
      <c r="AR76" s="60" t="s">
        <v>981</v>
      </c>
      <c r="AS76" s="60" t="s">
        <v>981</v>
      </c>
      <c r="AT76" s="60" t="s">
        <v>981</v>
      </c>
      <c r="AU76" s="60" t="s">
        <v>981</v>
      </c>
      <c r="AV76" s="60" t="s">
        <v>1069</v>
      </c>
      <c r="AW76" s="60" t="s">
        <v>981</v>
      </c>
    </row>
    <row r="77" spans="1:49" ht="18.75" thickBot="1" x14ac:dyDescent="0.3">
      <c r="A77" s="59" t="s">
        <v>1036</v>
      </c>
      <c r="B77" s="60" t="s">
        <v>981</v>
      </c>
      <c r="C77" s="60" t="s">
        <v>981</v>
      </c>
      <c r="D77" s="60" t="s">
        <v>981</v>
      </c>
      <c r="E77" s="60" t="s">
        <v>981</v>
      </c>
      <c r="F77" s="60" t="s">
        <v>981</v>
      </c>
      <c r="G77" s="60" t="s">
        <v>984</v>
      </c>
      <c r="H77" s="60" t="s">
        <v>1013</v>
      </c>
      <c r="I77" s="60" t="s">
        <v>981</v>
      </c>
      <c r="J77" s="60" t="s">
        <v>1037</v>
      </c>
      <c r="K77" s="60" t="s">
        <v>981</v>
      </c>
      <c r="L77" s="60" t="s">
        <v>981</v>
      </c>
      <c r="M77" s="60" t="s">
        <v>981</v>
      </c>
      <c r="N77" s="60" t="s">
        <v>1038</v>
      </c>
      <c r="O77" s="60" t="s">
        <v>981</v>
      </c>
      <c r="AI77" s="59" t="s">
        <v>1036</v>
      </c>
      <c r="AJ77" s="60" t="s">
        <v>1073</v>
      </c>
      <c r="AK77" s="60" t="s">
        <v>981</v>
      </c>
      <c r="AL77" s="60" t="s">
        <v>981</v>
      </c>
      <c r="AM77" s="60" t="s">
        <v>981</v>
      </c>
      <c r="AN77" s="60" t="s">
        <v>981</v>
      </c>
      <c r="AO77" s="60" t="s">
        <v>1065</v>
      </c>
      <c r="AP77" s="60" t="s">
        <v>981</v>
      </c>
      <c r="AQ77" s="60" t="s">
        <v>981</v>
      </c>
      <c r="AR77" s="60" t="s">
        <v>981</v>
      </c>
      <c r="AS77" s="60" t="s">
        <v>981</v>
      </c>
      <c r="AT77" s="60" t="s">
        <v>981</v>
      </c>
      <c r="AU77" s="60" t="s">
        <v>981</v>
      </c>
      <c r="AV77" s="60" t="s">
        <v>1069</v>
      </c>
      <c r="AW77" s="60" t="s">
        <v>981</v>
      </c>
    </row>
    <row r="78" spans="1:49" ht="18.75" thickBot="1" x14ac:dyDescent="0.3">
      <c r="A78" s="59" t="s">
        <v>1039</v>
      </c>
      <c r="B78" s="60" t="s">
        <v>981</v>
      </c>
      <c r="C78" s="60" t="s">
        <v>981</v>
      </c>
      <c r="D78" s="60" t="s">
        <v>981</v>
      </c>
      <c r="E78" s="60" t="s">
        <v>981</v>
      </c>
      <c r="F78" s="60" t="s">
        <v>981</v>
      </c>
      <c r="G78" s="60" t="s">
        <v>984</v>
      </c>
      <c r="H78" s="60" t="s">
        <v>1013</v>
      </c>
      <c r="I78" s="60" t="s">
        <v>981</v>
      </c>
      <c r="J78" s="60" t="s">
        <v>981</v>
      </c>
      <c r="K78" s="60" t="s">
        <v>981</v>
      </c>
      <c r="L78" s="60" t="s">
        <v>981</v>
      </c>
      <c r="M78" s="60" t="s">
        <v>981</v>
      </c>
      <c r="N78" s="60" t="s">
        <v>1038</v>
      </c>
      <c r="O78" s="60" t="s">
        <v>981</v>
      </c>
      <c r="AI78" s="59" t="s">
        <v>1039</v>
      </c>
      <c r="AJ78" s="60" t="s">
        <v>1073</v>
      </c>
      <c r="AK78" s="60" t="s">
        <v>981</v>
      </c>
      <c r="AL78" s="60" t="s">
        <v>981</v>
      </c>
      <c r="AM78" s="60" t="s">
        <v>981</v>
      </c>
      <c r="AN78" s="60" t="s">
        <v>981</v>
      </c>
      <c r="AO78" s="60" t="s">
        <v>1065</v>
      </c>
      <c r="AP78" s="60" t="s">
        <v>981</v>
      </c>
      <c r="AQ78" s="60" t="s">
        <v>981</v>
      </c>
      <c r="AR78" s="60" t="s">
        <v>981</v>
      </c>
      <c r="AS78" s="60" t="s">
        <v>981</v>
      </c>
      <c r="AT78" s="60" t="s">
        <v>981</v>
      </c>
      <c r="AU78" s="60" t="s">
        <v>981</v>
      </c>
      <c r="AV78" s="60" t="s">
        <v>1069</v>
      </c>
      <c r="AW78" s="60" t="s">
        <v>981</v>
      </c>
    </row>
    <row r="79" spans="1:49" ht="18.75" thickBot="1" x14ac:dyDescent="0.3">
      <c r="A79" s="59" t="s">
        <v>1040</v>
      </c>
      <c r="B79" s="60" t="s">
        <v>981</v>
      </c>
      <c r="C79" s="60" t="s">
        <v>981</v>
      </c>
      <c r="D79" s="60" t="s">
        <v>981</v>
      </c>
      <c r="E79" s="60" t="s">
        <v>981</v>
      </c>
      <c r="F79" s="60" t="s">
        <v>981</v>
      </c>
      <c r="G79" s="60" t="s">
        <v>984</v>
      </c>
      <c r="H79" s="60" t="s">
        <v>981</v>
      </c>
      <c r="I79" s="60" t="s">
        <v>981</v>
      </c>
      <c r="J79" s="60" t="s">
        <v>981</v>
      </c>
      <c r="K79" s="60" t="s">
        <v>981</v>
      </c>
      <c r="L79" s="60" t="s">
        <v>981</v>
      </c>
      <c r="M79" s="60" t="s">
        <v>981</v>
      </c>
      <c r="N79" s="60" t="s">
        <v>981</v>
      </c>
      <c r="O79" s="60" t="s">
        <v>981</v>
      </c>
      <c r="AI79" s="59" t="s">
        <v>1040</v>
      </c>
      <c r="AJ79" s="60" t="s">
        <v>1073</v>
      </c>
      <c r="AK79" s="60" t="s">
        <v>981</v>
      </c>
      <c r="AL79" s="60" t="s">
        <v>981</v>
      </c>
      <c r="AM79" s="60" t="s">
        <v>981</v>
      </c>
      <c r="AN79" s="60" t="s">
        <v>981</v>
      </c>
      <c r="AO79" s="60" t="s">
        <v>1065</v>
      </c>
      <c r="AP79" s="60" t="s">
        <v>981</v>
      </c>
      <c r="AQ79" s="60" t="s">
        <v>981</v>
      </c>
      <c r="AR79" s="60" t="s">
        <v>981</v>
      </c>
      <c r="AS79" s="60" t="s">
        <v>981</v>
      </c>
      <c r="AT79" s="60" t="s">
        <v>981</v>
      </c>
      <c r="AU79" s="60" t="s">
        <v>981</v>
      </c>
      <c r="AV79" s="60" t="s">
        <v>981</v>
      </c>
      <c r="AW79" s="60" t="s">
        <v>981</v>
      </c>
    </row>
    <row r="80" spans="1:49" ht="19.5" thickBot="1" x14ac:dyDescent="0.3">
      <c r="A80" s="55"/>
      <c r="AI80" s="55"/>
    </row>
    <row r="81" spans="1:49" ht="18.75" thickBot="1" x14ac:dyDescent="0.3">
      <c r="A81" s="59" t="s">
        <v>1041</v>
      </c>
      <c r="B81" s="59" t="s">
        <v>927</v>
      </c>
      <c r="C81" s="59" t="s">
        <v>928</v>
      </c>
      <c r="D81" s="59" t="s">
        <v>929</v>
      </c>
      <c r="E81" s="59" t="s">
        <v>930</v>
      </c>
      <c r="F81" s="59" t="s">
        <v>931</v>
      </c>
      <c r="G81" s="59" t="s">
        <v>932</v>
      </c>
      <c r="H81" s="59" t="s">
        <v>933</v>
      </c>
      <c r="I81" s="59" t="s">
        <v>934</v>
      </c>
      <c r="J81" s="59" t="s">
        <v>935</v>
      </c>
      <c r="K81" s="59" t="s">
        <v>936</v>
      </c>
      <c r="L81" s="59" t="s">
        <v>937</v>
      </c>
      <c r="M81" s="59" t="s">
        <v>938</v>
      </c>
      <c r="N81" s="59" t="s">
        <v>939</v>
      </c>
      <c r="O81" s="59" t="s">
        <v>940</v>
      </c>
      <c r="AI81" s="59" t="s">
        <v>1041</v>
      </c>
      <c r="AJ81" s="59" t="s">
        <v>927</v>
      </c>
      <c r="AK81" s="59" t="s">
        <v>928</v>
      </c>
      <c r="AL81" s="59" t="s">
        <v>929</v>
      </c>
      <c r="AM81" s="59" t="s">
        <v>930</v>
      </c>
      <c r="AN81" s="59" t="s">
        <v>931</v>
      </c>
      <c r="AO81" s="59" t="s">
        <v>932</v>
      </c>
      <c r="AP81" s="59" t="s">
        <v>933</v>
      </c>
      <c r="AQ81" s="59" t="s">
        <v>934</v>
      </c>
      <c r="AR81" s="59" t="s">
        <v>935</v>
      </c>
      <c r="AS81" s="59" t="s">
        <v>936</v>
      </c>
      <c r="AT81" s="59" t="s">
        <v>937</v>
      </c>
      <c r="AU81" s="59" t="s">
        <v>938</v>
      </c>
      <c r="AV81" s="59" t="s">
        <v>939</v>
      </c>
      <c r="AW81" s="59" t="s">
        <v>940</v>
      </c>
    </row>
    <row r="82" spans="1:49" ht="15.75" thickBot="1" x14ac:dyDescent="0.3">
      <c r="A82" s="59" t="s">
        <v>978</v>
      </c>
      <c r="B82" s="60">
        <v>9488.6</v>
      </c>
      <c r="C82" s="60">
        <v>257.89999999999998</v>
      </c>
      <c r="D82" s="60">
        <v>0</v>
      </c>
      <c r="E82" s="60">
        <v>1685.7</v>
      </c>
      <c r="F82" s="60">
        <v>1920.3</v>
      </c>
      <c r="G82" s="60">
        <v>5622.2</v>
      </c>
      <c r="H82" s="60">
        <v>9375.9</v>
      </c>
      <c r="I82" s="60">
        <v>0</v>
      </c>
      <c r="J82" s="60">
        <v>5073.8</v>
      </c>
      <c r="K82" s="60">
        <v>0</v>
      </c>
      <c r="L82" s="60">
        <v>6982.8</v>
      </c>
      <c r="M82" s="60">
        <v>0</v>
      </c>
      <c r="N82" s="60">
        <v>5951.7</v>
      </c>
      <c r="O82" s="60">
        <v>0</v>
      </c>
      <c r="AI82" s="59" t="s">
        <v>978</v>
      </c>
      <c r="AJ82" s="60">
        <v>7250.9</v>
      </c>
      <c r="AK82" s="60">
        <v>0</v>
      </c>
      <c r="AL82" s="60">
        <v>0</v>
      </c>
      <c r="AM82" s="60">
        <v>0</v>
      </c>
      <c r="AN82" s="60">
        <v>0</v>
      </c>
      <c r="AO82" s="60">
        <v>13455.7</v>
      </c>
      <c r="AP82" s="60">
        <v>2273.5</v>
      </c>
      <c r="AQ82" s="60">
        <v>467.3</v>
      </c>
      <c r="AR82" s="60">
        <v>0</v>
      </c>
      <c r="AS82" s="60">
        <v>0</v>
      </c>
      <c r="AT82" s="60">
        <v>616.9</v>
      </c>
      <c r="AU82" s="60">
        <v>0</v>
      </c>
      <c r="AV82" s="60">
        <v>1953.9</v>
      </c>
      <c r="AW82" s="60">
        <v>0</v>
      </c>
    </row>
    <row r="83" spans="1:49" ht="15.75" thickBot="1" x14ac:dyDescent="0.3">
      <c r="A83" s="59" t="s">
        <v>989</v>
      </c>
      <c r="B83" s="60">
        <v>344.8</v>
      </c>
      <c r="C83" s="60">
        <v>257.89999999999998</v>
      </c>
      <c r="D83" s="60">
        <v>0</v>
      </c>
      <c r="E83" s="60">
        <v>1685.7</v>
      </c>
      <c r="F83" s="60">
        <v>1920.3</v>
      </c>
      <c r="G83" s="60">
        <v>5622.2</v>
      </c>
      <c r="H83" s="60">
        <v>6770.3</v>
      </c>
      <c r="I83" s="60">
        <v>0</v>
      </c>
      <c r="J83" s="60">
        <v>5073.8</v>
      </c>
      <c r="K83" s="60">
        <v>0</v>
      </c>
      <c r="L83" s="60">
        <v>214.9</v>
      </c>
      <c r="M83" s="60">
        <v>0</v>
      </c>
      <c r="N83" s="60">
        <v>5951.7</v>
      </c>
      <c r="O83" s="60">
        <v>0</v>
      </c>
      <c r="AI83" s="59" t="s">
        <v>989</v>
      </c>
      <c r="AJ83" s="60">
        <v>7250.9</v>
      </c>
      <c r="AK83" s="60">
        <v>0</v>
      </c>
      <c r="AL83" s="60">
        <v>0</v>
      </c>
      <c r="AM83" s="60">
        <v>0</v>
      </c>
      <c r="AN83" s="60">
        <v>0</v>
      </c>
      <c r="AO83" s="60">
        <v>13455.7</v>
      </c>
      <c r="AP83" s="60">
        <v>2273.5</v>
      </c>
      <c r="AQ83" s="60">
        <v>467.3</v>
      </c>
      <c r="AR83" s="60">
        <v>0</v>
      </c>
      <c r="AS83" s="60">
        <v>0</v>
      </c>
      <c r="AT83" s="60">
        <v>0</v>
      </c>
      <c r="AU83" s="60">
        <v>0</v>
      </c>
      <c r="AV83" s="60">
        <v>1953.9</v>
      </c>
      <c r="AW83" s="60">
        <v>0</v>
      </c>
    </row>
    <row r="84" spans="1:49" ht="15.75" thickBot="1" x14ac:dyDescent="0.3">
      <c r="A84" s="59" t="s">
        <v>993</v>
      </c>
      <c r="B84" s="60">
        <v>344.8</v>
      </c>
      <c r="C84" s="60">
        <v>257.89999999999998</v>
      </c>
      <c r="D84" s="60">
        <v>0</v>
      </c>
      <c r="E84" s="60">
        <v>1685.7</v>
      </c>
      <c r="F84" s="60">
        <v>804.3</v>
      </c>
      <c r="G84" s="60">
        <v>5622.2</v>
      </c>
      <c r="H84" s="60">
        <v>6770.3</v>
      </c>
      <c r="I84" s="60">
        <v>0</v>
      </c>
      <c r="J84" s="60">
        <v>5073.8</v>
      </c>
      <c r="K84" s="60">
        <v>0</v>
      </c>
      <c r="L84" s="60">
        <v>214.9</v>
      </c>
      <c r="M84" s="60">
        <v>0</v>
      </c>
      <c r="N84" s="60">
        <v>5951.7</v>
      </c>
      <c r="O84" s="60">
        <v>0</v>
      </c>
      <c r="AI84" s="59" t="s">
        <v>993</v>
      </c>
      <c r="AJ84" s="60">
        <v>7250.9</v>
      </c>
      <c r="AK84" s="60">
        <v>0</v>
      </c>
      <c r="AL84" s="60">
        <v>0</v>
      </c>
      <c r="AM84" s="60">
        <v>0</v>
      </c>
      <c r="AN84" s="60">
        <v>0</v>
      </c>
      <c r="AO84" s="60">
        <v>13455.7</v>
      </c>
      <c r="AP84" s="60">
        <v>2094.8000000000002</v>
      </c>
      <c r="AQ84" s="60">
        <v>467.3</v>
      </c>
      <c r="AR84" s="60">
        <v>0</v>
      </c>
      <c r="AS84" s="60">
        <v>0</v>
      </c>
      <c r="AT84" s="60">
        <v>0</v>
      </c>
      <c r="AU84" s="60">
        <v>0</v>
      </c>
      <c r="AV84" s="60">
        <v>1953.9</v>
      </c>
      <c r="AW84" s="60">
        <v>0</v>
      </c>
    </row>
    <row r="85" spans="1:49" ht="15.75" thickBot="1" x14ac:dyDescent="0.3">
      <c r="A85" s="59" t="s">
        <v>995</v>
      </c>
      <c r="B85" s="60">
        <v>344.8</v>
      </c>
      <c r="C85" s="60">
        <v>257.89999999999998</v>
      </c>
      <c r="D85" s="60">
        <v>0</v>
      </c>
      <c r="E85" s="60">
        <v>0</v>
      </c>
      <c r="F85" s="60">
        <v>804.3</v>
      </c>
      <c r="G85" s="60">
        <v>5622.2</v>
      </c>
      <c r="H85" s="60">
        <v>6770.3</v>
      </c>
      <c r="I85" s="60">
        <v>0</v>
      </c>
      <c r="J85" s="60">
        <v>5073.8</v>
      </c>
      <c r="K85" s="60">
        <v>0</v>
      </c>
      <c r="L85" s="60">
        <v>214.9</v>
      </c>
      <c r="M85" s="60">
        <v>0</v>
      </c>
      <c r="N85" s="60">
        <v>5951.7</v>
      </c>
      <c r="O85" s="60">
        <v>0</v>
      </c>
      <c r="AI85" s="59" t="s">
        <v>995</v>
      </c>
      <c r="AJ85" s="60">
        <v>7250.9</v>
      </c>
      <c r="AK85" s="60">
        <v>0</v>
      </c>
      <c r="AL85" s="60">
        <v>0</v>
      </c>
      <c r="AM85" s="60">
        <v>0</v>
      </c>
      <c r="AN85" s="60">
        <v>0</v>
      </c>
      <c r="AO85" s="60">
        <v>13455.7</v>
      </c>
      <c r="AP85" s="60">
        <v>2094.8000000000002</v>
      </c>
      <c r="AQ85" s="60">
        <v>467.3</v>
      </c>
      <c r="AR85" s="60">
        <v>0</v>
      </c>
      <c r="AS85" s="60">
        <v>0</v>
      </c>
      <c r="AT85" s="60">
        <v>0</v>
      </c>
      <c r="AU85" s="60">
        <v>0</v>
      </c>
      <c r="AV85" s="60">
        <v>1953.9</v>
      </c>
      <c r="AW85" s="60">
        <v>0</v>
      </c>
    </row>
    <row r="86" spans="1:49" ht="15.75" thickBot="1" x14ac:dyDescent="0.3">
      <c r="A86" s="59" t="s">
        <v>996</v>
      </c>
      <c r="B86" s="60">
        <v>344.8</v>
      </c>
      <c r="C86" s="60">
        <v>257.89999999999998</v>
      </c>
      <c r="D86" s="60">
        <v>0</v>
      </c>
      <c r="E86" s="60">
        <v>0</v>
      </c>
      <c r="F86" s="60">
        <v>719.8</v>
      </c>
      <c r="G86" s="60">
        <v>5622.2</v>
      </c>
      <c r="H86" s="60">
        <v>6770.3</v>
      </c>
      <c r="I86" s="60">
        <v>0</v>
      </c>
      <c r="J86" s="60">
        <v>5073.8</v>
      </c>
      <c r="K86" s="60">
        <v>0</v>
      </c>
      <c r="L86" s="60">
        <v>214.9</v>
      </c>
      <c r="M86" s="60">
        <v>0</v>
      </c>
      <c r="N86" s="60">
        <v>5951.7</v>
      </c>
      <c r="O86" s="60">
        <v>0</v>
      </c>
      <c r="AI86" s="59" t="s">
        <v>996</v>
      </c>
      <c r="AJ86" s="60">
        <v>7250.9</v>
      </c>
      <c r="AK86" s="60">
        <v>0</v>
      </c>
      <c r="AL86" s="60">
        <v>0</v>
      </c>
      <c r="AM86" s="60">
        <v>0</v>
      </c>
      <c r="AN86" s="60">
        <v>0</v>
      </c>
      <c r="AO86" s="60">
        <v>13455.7</v>
      </c>
      <c r="AP86" s="60">
        <v>2094.8000000000002</v>
      </c>
      <c r="AQ86" s="60">
        <v>467.3</v>
      </c>
      <c r="AR86" s="60">
        <v>0</v>
      </c>
      <c r="AS86" s="60">
        <v>0</v>
      </c>
      <c r="AT86" s="60">
        <v>0</v>
      </c>
      <c r="AU86" s="60">
        <v>0</v>
      </c>
      <c r="AV86" s="60">
        <v>1953.9</v>
      </c>
      <c r="AW86" s="60">
        <v>0</v>
      </c>
    </row>
    <row r="87" spans="1:49" ht="15.75" thickBot="1" x14ac:dyDescent="0.3">
      <c r="A87" s="59" t="s">
        <v>998</v>
      </c>
      <c r="B87" s="60">
        <v>344.8</v>
      </c>
      <c r="C87" s="60">
        <v>257.89999999999998</v>
      </c>
      <c r="D87" s="60">
        <v>0</v>
      </c>
      <c r="E87" s="60">
        <v>0</v>
      </c>
      <c r="F87" s="60">
        <v>719.8</v>
      </c>
      <c r="G87" s="60">
        <v>5622.2</v>
      </c>
      <c r="H87" s="60">
        <v>6770.3</v>
      </c>
      <c r="I87" s="60">
        <v>0</v>
      </c>
      <c r="J87" s="60">
        <v>5073.8</v>
      </c>
      <c r="K87" s="60">
        <v>0</v>
      </c>
      <c r="L87" s="60">
        <v>214.9</v>
      </c>
      <c r="M87" s="60">
        <v>0</v>
      </c>
      <c r="N87" s="60">
        <v>5951.7</v>
      </c>
      <c r="O87" s="60">
        <v>0</v>
      </c>
      <c r="AI87" s="59" t="s">
        <v>998</v>
      </c>
      <c r="AJ87" s="60">
        <v>7250.9</v>
      </c>
      <c r="AK87" s="60">
        <v>0</v>
      </c>
      <c r="AL87" s="60">
        <v>0</v>
      </c>
      <c r="AM87" s="60">
        <v>0</v>
      </c>
      <c r="AN87" s="60">
        <v>0</v>
      </c>
      <c r="AO87" s="60">
        <v>13455.7</v>
      </c>
      <c r="AP87" s="60">
        <v>2094.8000000000002</v>
      </c>
      <c r="AQ87" s="60">
        <v>0</v>
      </c>
      <c r="AR87" s="60">
        <v>0</v>
      </c>
      <c r="AS87" s="60">
        <v>0</v>
      </c>
      <c r="AT87" s="60">
        <v>0</v>
      </c>
      <c r="AU87" s="60">
        <v>0</v>
      </c>
      <c r="AV87" s="60">
        <v>1953.9</v>
      </c>
      <c r="AW87" s="60">
        <v>0</v>
      </c>
    </row>
    <row r="88" spans="1:49" ht="15.75" thickBot="1" x14ac:dyDescent="0.3">
      <c r="A88" s="59" t="s">
        <v>999</v>
      </c>
      <c r="B88" s="60">
        <v>344.8</v>
      </c>
      <c r="C88" s="60">
        <v>257.89999999999998</v>
      </c>
      <c r="D88" s="60">
        <v>0</v>
      </c>
      <c r="E88" s="60">
        <v>0</v>
      </c>
      <c r="F88" s="60">
        <v>719.8</v>
      </c>
      <c r="G88" s="60">
        <v>5622.2</v>
      </c>
      <c r="H88" s="60">
        <v>6770.3</v>
      </c>
      <c r="I88" s="60">
        <v>0</v>
      </c>
      <c r="J88" s="60">
        <v>5073.8</v>
      </c>
      <c r="K88" s="60">
        <v>0</v>
      </c>
      <c r="L88" s="60">
        <v>214.9</v>
      </c>
      <c r="M88" s="60">
        <v>0</v>
      </c>
      <c r="N88" s="60">
        <v>5951.7</v>
      </c>
      <c r="O88" s="60">
        <v>0</v>
      </c>
      <c r="AI88" s="59" t="s">
        <v>999</v>
      </c>
      <c r="AJ88" s="60">
        <v>7250.9</v>
      </c>
      <c r="AK88" s="60">
        <v>0</v>
      </c>
      <c r="AL88" s="60">
        <v>0</v>
      </c>
      <c r="AM88" s="60">
        <v>0</v>
      </c>
      <c r="AN88" s="60">
        <v>0</v>
      </c>
      <c r="AO88" s="60">
        <v>13455.7</v>
      </c>
      <c r="AP88" s="60">
        <v>2094.8000000000002</v>
      </c>
      <c r="AQ88" s="60">
        <v>0</v>
      </c>
      <c r="AR88" s="60">
        <v>0</v>
      </c>
      <c r="AS88" s="60">
        <v>0</v>
      </c>
      <c r="AT88" s="60">
        <v>0</v>
      </c>
      <c r="AU88" s="60">
        <v>0</v>
      </c>
      <c r="AV88" s="60">
        <v>1953.9</v>
      </c>
      <c r="AW88" s="60">
        <v>0</v>
      </c>
    </row>
    <row r="89" spans="1:49" ht="15.75" thickBot="1" x14ac:dyDescent="0.3">
      <c r="A89" s="59" t="s">
        <v>1000</v>
      </c>
      <c r="B89" s="60">
        <v>344.8</v>
      </c>
      <c r="C89" s="60">
        <v>257.89999999999998</v>
      </c>
      <c r="D89" s="60">
        <v>0</v>
      </c>
      <c r="E89" s="60">
        <v>0</v>
      </c>
      <c r="F89" s="60">
        <v>719.8</v>
      </c>
      <c r="G89" s="60">
        <v>5622.2</v>
      </c>
      <c r="H89" s="60">
        <v>6770.3</v>
      </c>
      <c r="I89" s="60">
        <v>0</v>
      </c>
      <c r="J89" s="60">
        <v>5073.8</v>
      </c>
      <c r="K89" s="60">
        <v>0</v>
      </c>
      <c r="L89" s="60">
        <v>214.9</v>
      </c>
      <c r="M89" s="60">
        <v>0</v>
      </c>
      <c r="N89" s="60">
        <v>5951.7</v>
      </c>
      <c r="O89" s="60">
        <v>0</v>
      </c>
      <c r="AI89" s="59" t="s">
        <v>1000</v>
      </c>
      <c r="AJ89" s="60">
        <v>7250.9</v>
      </c>
      <c r="AK89" s="60">
        <v>0</v>
      </c>
      <c r="AL89" s="60">
        <v>0</v>
      </c>
      <c r="AM89" s="60">
        <v>0</v>
      </c>
      <c r="AN89" s="60">
        <v>0</v>
      </c>
      <c r="AO89" s="60">
        <v>13455.7</v>
      </c>
      <c r="AP89" s="60">
        <v>2094.8000000000002</v>
      </c>
      <c r="AQ89" s="60">
        <v>0</v>
      </c>
      <c r="AR89" s="60">
        <v>0</v>
      </c>
      <c r="AS89" s="60">
        <v>0</v>
      </c>
      <c r="AT89" s="60">
        <v>0</v>
      </c>
      <c r="AU89" s="60">
        <v>0</v>
      </c>
      <c r="AV89" s="60">
        <v>1953.9</v>
      </c>
      <c r="AW89" s="60">
        <v>0</v>
      </c>
    </row>
    <row r="90" spans="1:49" ht="15.75" thickBot="1" x14ac:dyDescent="0.3">
      <c r="A90" s="59" t="s">
        <v>1001</v>
      </c>
      <c r="B90" s="60">
        <v>344.8</v>
      </c>
      <c r="C90" s="60">
        <v>257.89999999999998</v>
      </c>
      <c r="D90" s="60">
        <v>0</v>
      </c>
      <c r="E90" s="60">
        <v>0</v>
      </c>
      <c r="F90" s="60">
        <v>0</v>
      </c>
      <c r="G90" s="60">
        <v>5622.2</v>
      </c>
      <c r="H90" s="60">
        <v>6770.3</v>
      </c>
      <c r="I90" s="60">
        <v>0</v>
      </c>
      <c r="J90" s="60">
        <v>5073.8</v>
      </c>
      <c r="K90" s="60">
        <v>0</v>
      </c>
      <c r="L90" s="60">
        <v>214.9</v>
      </c>
      <c r="M90" s="60">
        <v>0</v>
      </c>
      <c r="N90" s="60">
        <v>5951.7</v>
      </c>
      <c r="O90" s="60">
        <v>0</v>
      </c>
      <c r="AI90" s="59" t="s">
        <v>1001</v>
      </c>
      <c r="AJ90" s="60">
        <v>7250.9</v>
      </c>
      <c r="AK90" s="60">
        <v>0</v>
      </c>
      <c r="AL90" s="60">
        <v>0</v>
      </c>
      <c r="AM90" s="60">
        <v>0</v>
      </c>
      <c r="AN90" s="60">
        <v>0</v>
      </c>
      <c r="AO90" s="60">
        <v>13455.7</v>
      </c>
      <c r="AP90" s="60">
        <v>2090.1999999999998</v>
      </c>
      <c r="AQ90" s="60">
        <v>0</v>
      </c>
      <c r="AR90" s="60">
        <v>0</v>
      </c>
      <c r="AS90" s="60">
        <v>0</v>
      </c>
      <c r="AT90" s="60">
        <v>0</v>
      </c>
      <c r="AU90" s="60">
        <v>0</v>
      </c>
      <c r="AV90" s="60">
        <v>1953.9</v>
      </c>
      <c r="AW90" s="60">
        <v>0</v>
      </c>
    </row>
    <row r="91" spans="1:49" ht="15.75" thickBot="1" x14ac:dyDescent="0.3">
      <c r="A91" s="59" t="s">
        <v>1002</v>
      </c>
      <c r="B91" s="60">
        <v>344.8</v>
      </c>
      <c r="C91" s="60">
        <v>257.89999999999998</v>
      </c>
      <c r="D91" s="60">
        <v>0</v>
      </c>
      <c r="E91" s="60">
        <v>0</v>
      </c>
      <c r="F91" s="60">
        <v>0</v>
      </c>
      <c r="G91" s="60">
        <v>5622.2</v>
      </c>
      <c r="H91" s="60">
        <v>6770.3</v>
      </c>
      <c r="I91" s="60">
        <v>0</v>
      </c>
      <c r="J91" s="60">
        <v>5073.8</v>
      </c>
      <c r="K91" s="60">
        <v>0</v>
      </c>
      <c r="L91" s="60">
        <v>214.9</v>
      </c>
      <c r="M91" s="60">
        <v>0</v>
      </c>
      <c r="N91" s="60">
        <v>5769.9</v>
      </c>
      <c r="O91" s="60">
        <v>0</v>
      </c>
      <c r="AI91" s="59" t="s">
        <v>1002</v>
      </c>
      <c r="AJ91" s="60">
        <v>7250.9</v>
      </c>
      <c r="AK91" s="60">
        <v>0</v>
      </c>
      <c r="AL91" s="60">
        <v>0</v>
      </c>
      <c r="AM91" s="60">
        <v>0</v>
      </c>
      <c r="AN91" s="60">
        <v>0</v>
      </c>
      <c r="AO91" s="60">
        <v>13455.7</v>
      </c>
      <c r="AP91" s="60">
        <v>2090.1999999999998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1953.9</v>
      </c>
      <c r="AW91" s="60">
        <v>0</v>
      </c>
    </row>
    <row r="92" spans="1:49" ht="15.75" thickBot="1" x14ac:dyDescent="0.3">
      <c r="A92" s="59" t="s">
        <v>1004</v>
      </c>
      <c r="B92" s="60">
        <v>344.8</v>
      </c>
      <c r="C92" s="60">
        <v>257.89999999999998</v>
      </c>
      <c r="D92" s="60">
        <v>0</v>
      </c>
      <c r="E92" s="60">
        <v>0</v>
      </c>
      <c r="F92" s="60">
        <v>0</v>
      </c>
      <c r="G92" s="60">
        <v>5622.2</v>
      </c>
      <c r="H92" s="60">
        <v>6770.3</v>
      </c>
      <c r="I92" s="60">
        <v>0</v>
      </c>
      <c r="J92" s="60">
        <v>5073.8</v>
      </c>
      <c r="K92" s="60">
        <v>0</v>
      </c>
      <c r="L92" s="60">
        <v>214.9</v>
      </c>
      <c r="M92" s="60">
        <v>0</v>
      </c>
      <c r="N92" s="60">
        <v>5235.8999999999996</v>
      </c>
      <c r="O92" s="60">
        <v>0</v>
      </c>
      <c r="AI92" s="59" t="s">
        <v>1004</v>
      </c>
      <c r="AJ92" s="60">
        <v>7250.9</v>
      </c>
      <c r="AK92" s="60">
        <v>0</v>
      </c>
      <c r="AL92" s="60">
        <v>0</v>
      </c>
      <c r="AM92" s="60">
        <v>0</v>
      </c>
      <c r="AN92" s="60">
        <v>0</v>
      </c>
      <c r="AO92" s="60">
        <v>13455.7</v>
      </c>
      <c r="AP92" s="60">
        <v>2090.1999999999998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1953.9</v>
      </c>
      <c r="AW92" s="60">
        <v>0</v>
      </c>
    </row>
    <row r="93" spans="1:49" ht="15.75" thickBot="1" x14ac:dyDescent="0.3">
      <c r="A93" s="59" t="s">
        <v>1006</v>
      </c>
      <c r="B93" s="60">
        <v>0</v>
      </c>
      <c r="C93" s="60">
        <v>257.89999999999998</v>
      </c>
      <c r="D93" s="60">
        <v>0</v>
      </c>
      <c r="E93" s="60">
        <v>0</v>
      </c>
      <c r="F93" s="60">
        <v>0</v>
      </c>
      <c r="G93" s="60">
        <v>5622.2</v>
      </c>
      <c r="H93" s="60">
        <v>6770.3</v>
      </c>
      <c r="I93" s="60">
        <v>0</v>
      </c>
      <c r="J93" s="60">
        <v>5073.8</v>
      </c>
      <c r="K93" s="60">
        <v>0</v>
      </c>
      <c r="L93" s="60">
        <v>214.9</v>
      </c>
      <c r="M93" s="60">
        <v>0</v>
      </c>
      <c r="N93" s="60">
        <v>4803.6000000000004</v>
      </c>
      <c r="O93" s="60">
        <v>0</v>
      </c>
      <c r="AI93" s="59" t="s">
        <v>1006</v>
      </c>
      <c r="AJ93" s="60">
        <v>7250.9</v>
      </c>
      <c r="AK93" s="60">
        <v>0</v>
      </c>
      <c r="AL93" s="60">
        <v>0</v>
      </c>
      <c r="AM93" s="60">
        <v>0</v>
      </c>
      <c r="AN93" s="60">
        <v>0</v>
      </c>
      <c r="AO93" s="60">
        <v>13455.7</v>
      </c>
      <c r="AP93" s="60">
        <v>2090.1999999999998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1953.9</v>
      </c>
      <c r="AW93" s="60">
        <v>0</v>
      </c>
    </row>
    <row r="94" spans="1:49" ht="15.75" thickBot="1" x14ac:dyDescent="0.3">
      <c r="A94" s="59" t="s">
        <v>1008</v>
      </c>
      <c r="B94" s="60">
        <v>0</v>
      </c>
      <c r="C94" s="60">
        <v>257.89999999999998</v>
      </c>
      <c r="D94" s="60">
        <v>0</v>
      </c>
      <c r="E94" s="60">
        <v>0</v>
      </c>
      <c r="F94" s="60">
        <v>0</v>
      </c>
      <c r="G94" s="60">
        <v>5622.2</v>
      </c>
      <c r="H94" s="60">
        <v>6566.3</v>
      </c>
      <c r="I94" s="60">
        <v>0</v>
      </c>
      <c r="J94" s="60">
        <v>5073.8</v>
      </c>
      <c r="K94" s="60">
        <v>0</v>
      </c>
      <c r="L94" s="60">
        <v>214.9</v>
      </c>
      <c r="M94" s="60">
        <v>0</v>
      </c>
      <c r="N94" s="60">
        <v>4803.6000000000004</v>
      </c>
      <c r="O94" s="60">
        <v>0</v>
      </c>
      <c r="AI94" s="59" t="s">
        <v>1008</v>
      </c>
      <c r="AJ94" s="60">
        <v>7250.9</v>
      </c>
      <c r="AK94" s="60">
        <v>0</v>
      </c>
      <c r="AL94" s="60">
        <v>0</v>
      </c>
      <c r="AM94" s="60">
        <v>0</v>
      </c>
      <c r="AN94" s="60">
        <v>0</v>
      </c>
      <c r="AO94" s="60">
        <v>13455.7</v>
      </c>
      <c r="AP94" s="60">
        <v>2090.1999999999998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1953.9</v>
      </c>
      <c r="AW94" s="60">
        <v>0</v>
      </c>
    </row>
    <row r="95" spans="1:49" ht="15.75" thickBot="1" x14ac:dyDescent="0.3">
      <c r="A95" s="59" t="s">
        <v>1010</v>
      </c>
      <c r="B95" s="60">
        <v>0</v>
      </c>
      <c r="C95" s="60">
        <v>257.89999999999998</v>
      </c>
      <c r="D95" s="60">
        <v>0</v>
      </c>
      <c r="E95" s="60">
        <v>0</v>
      </c>
      <c r="F95" s="60">
        <v>0</v>
      </c>
      <c r="G95" s="60">
        <v>5622.2</v>
      </c>
      <c r="H95" s="60">
        <v>6566.3</v>
      </c>
      <c r="I95" s="60">
        <v>0</v>
      </c>
      <c r="J95" s="60">
        <v>5073.8</v>
      </c>
      <c r="K95" s="60">
        <v>0</v>
      </c>
      <c r="L95" s="60">
        <v>214.9</v>
      </c>
      <c r="M95" s="60">
        <v>0</v>
      </c>
      <c r="N95" s="60">
        <v>4803.6000000000004</v>
      </c>
      <c r="O95" s="60">
        <v>0</v>
      </c>
      <c r="AI95" s="59" t="s">
        <v>1010</v>
      </c>
      <c r="AJ95" s="60">
        <v>7250.9</v>
      </c>
      <c r="AK95" s="60">
        <v>0</v>
      </c>
      <c r="AL95" s="60">
        <v>0</v>
      </c>
      <c r="AM95" s="60">
        <v>0</v>
      </c>
      <c r="AN95" s="60">
        <v>0</v>
      </c>
      <c r="AO95" s="60">
        <v>13455.7</v>
      </c>
      <c r="AP95" s="60">
        <v>2090.1999999999998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1953.9</v>
      </c>
      <c r="AW95" s="60">
        <v>0</v>
      </c>
    </row>
    <row r="96" spans="1:49" ht="15.75" thickBot="1" x14ac:dyDescent="0.3">
      <c r="A96" s="59" t="s">
        <v>1011</v>
      </c>
      <c r="B96" s="60">
        <v>0</v>
      </c>
      <c r="C96" s="60">
        <v>257.89999999999998</v>
      </c>
      <c r="D96" s="60">
        <v>0</v>
      </c>
      <c r="E96" s="60">
        <v>0</v>
      </c>
      <c r="F96" s="60">
        <v>0</v>
      </c>
      <c r="G96" s="60">
        <v>5622.2</v>
      </c>
      <c r="H96" s="60">
        <v>6566.3</v>
      </c>
      <c r="I96" s="60">
        <v>0</v>
      </c>
      <c r="J96" s="60">
        <v>5073.8</v>
      </c>
      <c r="K96" s="60">
        <v>0</v>
      </c>
      <c r="L96" s="60">
        <v>214.9</v>
      </c>
      <c r="M96" s="60">
        <v>0</v>
      </c>
      <c r="N96" s="60">
        <v>4803.6000000000004</v>
      </c>
      <c r="O96" s="60">
        <v>0</v>
      </c>
      <c r="AI96" s="59" t="s">
        <v>1011</v>
      </c>
      <c r="AJ96" s="60">
        <v>7250.9</v>
      </c>
      <c r="AK96" s="60">
        <v>0</v>
      </c>
      <c r="AL96" s="60">
        <v>0</v>
      </c>
      <c r="AM96" s="60">
        <v>0</v>
      </c>
      <c r="AN96" s="60">
        <v>0</v>
      </c>
      <c r="AO96" s="60">
        <v>13455.7</v>
      </c>
      <c r="AP96" s="60">
        <v>955.6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1953.9</v>
      </c>
      <c r="AW96" s="60">
        <v>0</v>
      </c>
    </row>
    <row r="97" spans="1:49" ht="15.75" thickBot="1" x14ac:dyDescent="0.3">
      <c r="A97" s="59" t="s">
        <v>1012</v>
      </c>
      <c r="B97" s="60">
        <v>0</v>
      </c>
      <c r="C97" s="60">
        <v>257.89999999999998</v>
      </c>
      <c r="D97" s="60">
        <v>0</v>
      </c>
      <c r="E97" s="60">
        <v>0</v>
      </c>
      <c r="F97" s="60">
        <v>0</v>
      </c>
      <c r="G97" s="60">
        <v>5622.2</v>
      </c>
      <c r="H97" s="60">
        <v>6072.3</v>
      </c>
      <c r="I97" s="60">
        <v>0</v>
      </c>
      <c r="J97" s="60">
        <v>5073.8</v>
      </c>
      <c r="K97" s="60">
        <v>0</v>
      </c>
      <c r="L97" s="60">
        <v>214.9</v>
      </c>
      <c r="M97" s="60">
        <v>0</v>
      </c>
      <c r="N97" s="60">
        <v>4803.6000000000004</v>
      </c>
      <c r="O97" s="60">
        <v>0</v>
      </c>
      <c r="AI97" s="59" t="s">
        <v>1012</v>
      </c>
      <c r="AJ97" s="60">
        <v>5904.8</v>
      </c>
      <c r="AK97" s="60">
        <v>0</v>
      </c>
      <c r="AL97" s="60">
        <v>0</v>
      </c>
      <c r="AM97" s="60">
        <v>0</v>
      </c>
      <c r="AN97" s="60">
        <v>0</v>
      </c>
      <c r="AO97" s="60">
        <v>13455.7</v>
      </c>
      <c r="AP97" s="60">
        <v>955.6</v>
      </c>
      <c r="AQ97" s="60">
        <v>0</v>
      </c>
      <c r="AR97" s="60">
        <v>0</v>
      </c>
      <c r="AS97" s="60">
        <v>0</v>
      </c>
      <c r="AT97" s="60">
        <v>0</v>
      </c>
      <c r="AU97" s="60">
        <v>0</v>
      </c>
      <c r="AV97" s="60">
        <v>1953.9</v>
      </c>
      <c r="AW97" s="60">
        <v>0</v>
      </c>
    </row>
    <row r="98" spans="1:49" ht="15.75" thickBot="1" x14ac:dyDescent="0.3">
      <c r="A98" s="59" t="s">
        <v>1014</v>
      </c>
      <c r="B98" s="60">
        <v>0</v>
      </c>
      <c r="C98" s="60">
        <v>257.89999999999998</v>
      </c>
      <c r="D98" s="60">
        <v>0</v>
      </c>
      <c r="E98" s="60">
        <v>0</v>
      </c>
      <c r="F98" s="60">
        <v>0</v>
      </c>
      <c r="G98" s="60">
        <v>5622.2</v>
      </c>
      <c r="H98" s="60">
        <v>6072.3</v>
      </c>
      <c r="I98" s="60">
        <v>0</v>
      </c>
      <c r="J98" s="60">
        <v>5073.8</v>
      </c>
      <c r="K98" s="60">
        <v>0</v>
      </c>
      <c r="L98" s="60">
        <v>214.9</v>
      </c>
      <c r="M98" s="60">
        <v>0</v>
      </c>
      <c r="N98" s="60">
        <v>4803.6000000000004</v>
      </c>
      <c r="O98" s="60">
        <v>0</v>
      </c>
      <c r="AI98" s="59" t="s">
        <v>1014</v>
      </c>
      <c r="AJ98" s="60">
        <v>5904.8</v>
      </c>
      <c r="AK98" s="60">
        <v>0</v>
      </c>
      <c r="AL98" s="60">
        <v>0</v>
      </c>
      <c r="AM98" s="60">
        <v>0</v>
      </c>
      <c r="AN98" s="60">
        <v>0</v>
      </c>
      <c r="AO98" s="60">
        <v>13455.7</v>
      </c>
      <c r="AP98" s="60">
        <v>955.6</v>
      </c>
      <c r="AQ98" s="60">
        <v>0</v>
      </c>
      <c r="AR98" s="60">
        <v>0</v>
      </c>
      <c r="AS98" s="60">
        <v>0</v>
      </c>
      <c r="AT98" s="60">
        <v>0</v>
      </c>
      <c r="AU98" s="60">
        <v>0</v>
      </c>
      <c r="AV98" s="60">
        <v>1953.9</v>
      </c>
      <c r="AW98" s="60">
        <v>0</v>
      </c>
    </row>
    <row r="99" spans="1:49" ht="15.75" thickBot="1" x14ac:dyDescent="0.3">
      <c r="A99" s="59" t="s">
        <v>1015</v>
      </c>
      <c r="B99" s="60">
        <v>0</v>
      </c>
      <c r="C99" s="60">
        <v>257.89999999999998</v>
      </c>
      <c r="D99" s="60">
        <v>0</v>
      </c>
      <c r="E99" s="60">
        <v>0</v>
      </c>
      <c r="F99" s="60">
        <v>0</v>
      </c>
      <c r="G99" s="60">
        <v>5622.2</v>
      </c>
      <c r="H99" s="60">
        <v>6072.3</v>
      </c>
      <c r="I99" s="60">
        <v>0</v>
      </c>
      <c r="J99" s="60">
        <v>2736</v>
      </c>
      <c r="K99" s="60">
        <v>0</v>
      </c>
      <c r="L99" s="60">
        <v>214.9</v>
      </c>
      <c r="M99" s="60">
        <v>0</v>
      </c>
      <c r="N99" s="60">
        <v>4803.6000000000004</v>
      </c>
      <c r="O99" s="60">
        <v>0</v>
      </c>
      <c r="AI99" s="59" t="s">
        <v>1015</v>
      </c>
      <c r="AJ99" s="60">
        <v>5904.8</v>
      </c>
      <c r="AK99" s="60">
        <v>0</v>
      </c>
      <c r="AL99" s="60">
        <v>0</v>
      </c>
      <c r="AM99" s="60">
        <v>0</v>
      </c>
      <c r="AN99" s="60">
        <v>0</v>
      </c>
      <c r="AO99" s="60">
        <v>13455.7</v>
      </c>
      <c r="AP99" s="60">
        <v>955.6</v>
      </c>
      <c r="AQ99" s="60">
        <v>0</v>
      </c>
      <c r="AR99" s="60">
        <v>0</v>
      </c>
      <c r="AS99" s="60">
        <v>0</v>
      </c>
      <c r="AT99" s="60">
        <v>0</v>
      </c>
      <c r="AU99" s="60">
        <v>0</v>
      </c>
      <c r="AV99" s="60">
        <v>1953.9</v>
      </c>
      <c r="AW99" s="60">
        <v>0</v>
      </c>
    </row>
    <row r="100" spans="1:49" ht="15.75" thickBot="1" x14ac:dyDescent="0.3">
      <c r="A100" s="59" t="s">
        <v>1017</v>
      </c>
      <c r="B100" s="60">
        <v>0</v>
      </c>
      <c r="C100" s="60">
        <v>257.89999999999998</v>
      </c>
      <c r="D100" s="60">
        <v>0</v>
      </c>
      <c r="E100" s="60">
        <v>0</v>
      </c>
      <c r="F100" s="60">
        <v>0</v>
      </c>
      <c r="G100" s="60">
        <v>5622.2</v>
      </c>
      <c r="H100" s="60">
        <v>6072.3</v>
      </c>
      <c r="I100" s="60">
        <v>0</v>
      </c>
      <c r="J100" s="60">
        <v>2736</v>
      </c>
      <c r="K100" s="60">
        <v>0</v>
      </c>
      <c r="L100" s="60">
        <v>214.9</v>
      </c>
      <c r="M100" s="60">
        <v>0</v>
      </c>
      <c r="N100" s="60">
        <v>4803.6000000000004</v>
      </c>
      <c r="O100" s="60">
        <v>0</v>
      </c>
      <c r="AI100" s="59" t="s">
        <v>1017</v>
      </c>
      <c r="AJ100" s="60">
        <v>5904.8</v>
      </c>
      <c r="AK100" s="60">
        <v>0</v>
      </c>
      <c r="AL100" s="60">
        <v>0</v>
      </c>
      <c r="AM100" s="60">
        <v>0</v>
      </c>
      <c r="AN100" s="60">
        <v>0</v>
      </c>
      <c r="AO100" s="60">
        <v>13455.7</v>
      </c>
      <c r="AP100" s="60">
        <v>955.6</v>
      </c>
      <c r="AQ100" s="60">
        <v>0</v>
      </c>
      <c r="AR100" s="60">
        <v>0</v>
      </c>
      <c r="AS100" s="60">
        <v>0</v>
      </c>
      <c r="AT100" s="60">
        <v>0</v>
      </c>
      <c r="AU100" s="60">
        <v>0</v>
      </c>
      <c r="AV100" s="60">
        <v>1953.9</v>
      </c>
      <c r="AW100" s="60">
        <v>0</v>
      </c>
    </row>
    <row r="101" spans="1:49" ht="15.75" thickBot="1" x14ac:dyDescent="0.3">
      <c r="A101" s="59" t="s">
        <v>1018</v>
      </c>
      <c r="B101" s="60">
        <v>0</v>
      </c>
      <c r="C101" s="60">
        <v>257.89999999999998</v>
      </c>
      <c r="D101" s="60">
        <v>0</v>
      </c>
      <c r="E101" s="60">
        <v>0</v>
      </c>
      <c r="F101" s="60">
        <v>0</v>
      </c>
      <c r="G101" s="60">
        <v>5622.2</v>
      </c>
      <c r="H101" s="60">
        <v>6072.3</v>
      </c>
      <c r="I101" s="60">
        <v>0</v>
      </c>
      <c r="J101" s="60">
        <v>2736</v>
      </c>
      <c r="K101" s="60">
        <v>0</v>
      </c>
      <c r="L101" s="60">
        <v>23.7</v>
      </c>
      <c r="M101" s="60">
        <v>0</v>
      </c>
      <c r="N101" s="60">
        <v>4803.6000000000004</v>
      </c>
      <c r="O101" s="60">
        <v>0</v>
      </c>
      <c r="AI101" s="59" t="s">
        <v>1018</v>
      </c>
      <c r="AJ101" s="60">
        <v>5904.8</v>
      </c>
      <c r="AK101" s="60">
        <v>0</v>
      </c>
      <c r="AL101" s="60">
        <v>0</v>
      </c>
      <c r="AM101" s="60">
        <v>0</v>
      </c>
      <c r="AN101" s="60">
        <v>0</v>
      </c>
      <c r="AO101" s="60">
        <v>13455.7</v>
      </c>
      <c r="AP101" s="60">
        <v>955.6</v>
      </c>
      <c r="AQ101" s="60">
        <v>0</v>
      </c>
      <c r="AR101" s="60">
        <v>0</v>
      </c>
      <c r="AS101" s="60">
        <v>0</v>
      </c>
      <c r="AT101" s="60">
        <v>0</v>
      </c>
      <c r="AU101" s="60">
        <v>0</v>
      </c>
      <c r="AV101" s="60">
        <v>1953.9</v>
      </c>
      <c r="AW101" s="60">
        <v>0</v>
      </c>
    </row>
    <row r="102" spans="1:49" ht="15.75" thickBot="1" x14ac:dyDescent="0.3">
      <c r="A102" s="59" t="s">
        <v>1020</v>
      </c>
      <c r="B102" s="60">
        <v>0</v>
      </c>
      <c r="C102" s="60">
        <v>257.89999999999998</v>
      </c>
      <c r="D102" s="60">
        <v>0</v>
      </c>
      <c r="E102" s="60">
        <v>0</v>
      </c>
      <c r="F102" s="60">
        <v>0</v>
      </c>
      <c r="G102" s="60">
        <v>5622.2</v>
      </c>
      <c r="H102" s="60">
        <v>6072.3</v>
      </c>
      <c r="I102" s="60">
        <v>0</v>
      </c>
      <c r="J102" s="60">
        <v>2736</v>
      </c>
      <c r="K102" s="60">
        <v>0</v>
      </c>
      <c r="L102" s="60">
        <v>23.7</v>
      </c>
      <c r="M102" s="60">
        <v>0</v>
      </c>
      <c r="N102" s="60">
        <v>4803.6000000000004</v>
      </c>
      <c r="O102" s="60">
        <v>0</v>
      </c>
      <c r="AI102" s="59" t="s">
        <v>1020</v>
      </c>
      <c r="AJ102" s="60">
        <v>5904.8</v>
      </c>
      <c r="AK102" s="60">
        <v>0</v>
      </c>
      <c r="AL102" s="60">
        <v>0</v>
      </c>
      <c r="AM102" s="60">
        <v>0</v>
      </c>
      <c r="AN102" s="60">
        <v>0</v>
      </c>
      <c r="AO102" s="60">
        <v>13455.7</v>
      </c>
      <c r="AP102" s="60">
        <v>955.6</v>
      </c>
      <c r="AQ102" s="60">
        <v>0</v>
      </c>
      <c r="AR102" s="60">
        <v>0</v>
      </c>
      <c r="AS102" s="60">
        <v>0</v>
      </c>
      <c r="AT102" s="60">
        <v>0</v>
      </c>
      <c r="AU102" s="60">
        <v>0</v>
      </c>
      <c r="AV102" s="60">
        <v>1953.9</v>
      </c>
      <c r="AW102" s="60">
        <v>0</v>
      </c>
    </row>
    <row r="103" spans="1:49" ht="15.75" thickBot="1" x14ac:dyDescent="0.3">
      <c r="A103" s="59" t="s">
        <v>1021</v>
      </c>
      <c r="B103" s="60">
        <v>0</v>
      </c>
      <c r="C103" s="60">
        <v>257.89999999999998</v>
      </c>
      <c r="D103" s="60">
        <v>0</v>
      </c>
      <c r="E103" s="60">
        <v>0</v>
      </c>
      <c r="F103" s="60">
        <v>0</v>
      </c>
      <c r="G103" s="60">
        <v>5622.2</v>
      </c>
      <c r="H103" s="60">
        <v>6072.3</v>
      </c>
      <c r="I103" s="60">
        <v>0</v>
      </c>
      <c r="J103" s="60">
        <v>1004.4</v>
      </c>
      <c r="K103" s="60">
        <v>0</v>
      </c>
      <c r="L103" s="60">
        <v>23.7</v>
      </c>
      <c r="M103" s="60">
        <v>0</v>
      </c>
      <c r="N103" s="60">
        <v>4803.6000000000004</v>
      </c>
      <c r="O103" s="60">
        <v>0</v>
      </c>
      <c r="AI103" s="59" t="s">
        <v>1021</v>
      </c>
      <c r="AJ103" s="60">
        <v>5904.8</v>
      </c>
      <c r="AK103" s="60">
        <v>0</v>
      </c>
      <c r="AL103" s="60">
        <v>0</v>
      </c>
      <c r="AM103" s="60">
        <v>0</v>
      </c>
      <c r="AN103" s="60">
        <v>0</v>
      </c>
      <c r="AO103" s="60">
        <v>13455.7</v>
      </c>
      <c r="AP103" s="60">
        <v>955.6</v>
      </c>
      <c r="AQ103" s="60">
        <v>0</v>
      </c>
      <c r="AR103" s="60">
        <v>0</v>
      </c>
      <c r="AS103" s="60">
        <v>0</v>
      </c>
      <c r="AT103" s="60">
        <v>0</v>
      </c>
      <c r="AU103" s="60">
        <v>0</v>
      </c>
      <c r="AV103" s="60">
        <v>1953.9</v>
      </c>
      <c r="AW103" s="60">
        <v>0</v>
      </c>
    </row>
    <row r="104" spans="1:49" ht="15.75" thickBot="1" x14ac:dyDescent="0.3">
      <c r="A104" s="59" t="s">
        <v>1023</v>
      </c>
      <c r="B104" s="60">
        <v>0</v>
      </c>
      <c r="C104" s="60">
        <v>257.89999999999998</v>
      </c>
      <c r="D104" s="60">
        <v>0</v>
      </c>
      <c r="E104" s="60">
        <v>0</v>
      </c>
      <c r="F104" s="60">
        <v>0</v>
      </c>
      <c r="G104" s="60">
        <v>5622.2</v>
      </c>
      <c r="H104" s="60">
        <v>6072.3</v>
      </c>
      <c r="I104" s="60">
        <v>0</v>
      </c>
      <c r="J104" s="60">
        <v>1004.4</v>
      </c>
      <c r="K104" s="60">
        <v>0</v>
      </c>
      <c r="L104" s="60">
        <v>23.7</v>
      </c>
      <c r="M104" s="60">
        <v>0</v>
      </c>
      <c r="N104" s="60">
        <v>4803.6000000000004</v>
      </c>
      <c r="O104" s="60">
        <v>0</v>
      </c>
      <c r="AI104" s="59" t="s">
        <v>1023</v>
      </c>
      <c r="AJ104" s="60">
        <v>5904.8</v>
      </c>
      <c r="AK104" s="60">
        <v>0</v>
      </c>
      <c r="AL104" s="60">
        <v>0</v>
      </c>
      <c r="AM104" s="60">
        <v>0</v>
      </c>
      <c r="AN104" s="60">
        <v>0</v>
      </c>
      <c r="AO104" s="60">
        <v>13455.7</v>
      </c>
      <c r="AP104" s="60">
        <v>955.6</v>
      </c>
      <c r="AQ104" s="60">
        <v>0</v>
      </c>
      <c r="AR104" s="60">
        <v>0</v>
      </c>
      <c r="AS104" s="60">
        <v>0</v>
      </c>
      <c r="AT104" s="60">
        <v>0</v>
      </c>
      <c r="AU104" s="60">
        <v>0</v>
      </c>
      <c r="AV104" s="60">
        <v>1953.9</v>
      </c>
      <c r="AW104" s="60">
        <v>0</v>
      </c>
    </row>
    <row r="105" spans="1:49" ht="15.75" thickBot="1" x14ac:dyDescent="0.3">
      <c r="A105" s="59" t="s">
        <v>1024</v>
      </c>
      <c r="B105" s="60">
        <v>0</v>
      </c>
      <c r="C105" s="60">
        <v>257.89999999999998</v>
      </c>
      <c r="D105" s="60">
        <v>0</v>
      </c>
      <c r="E105" s="60">
        <v>0</v>
      </c>
      <c r="F105" s="60">
        <v>0</v>
      </c>
      <c r="G105" s="60">
        <v>5622.2</v>
      </c>
      <c r="H105" s="60">
        <v>6072.3</v>
      </c>
      <c r="I105" s="60">
        <v>0</v>
      </c>
      <c r="J105" s="60">
        <v>1004.4</v>
      </c>
      <c r="K105" s="60">
        <v>0</v>
      </c>
      <c r="L105" s="60">
        <v>23.7</v>
      </c>
      <c r="M105" s="60">
        <v>0</v>
      </c>
      <c r="N105" s="60">
        <v>4803.6000000000004</v>
      </c>
      <c r="O105" s="60">
        <v>0</v>
      </c>
      <c r="AI105" s="59" t="s">
        <v>1024</v>
      </c>
      <c r="AJ105" s="60">
        <v>5904.8</v>
      </c>
      <c r="AK105" s="60">
        <v>0</v>
      </c>
      <c r="AL105" s="60">
        <v>0</v>
      </c>
      <c r="AM105" s="60">
        <v>0</v>
      </c>
      <c r="AN105" s="60">
        <v>0</v>
      </c>
      <c r="AO105" s="60">
        <v>13455.7</v>
      </c>
      <c r="AP105" s="60">
        <v>955.6</v>
      </c>
      <c r="AQ105" s="60">
        <v>0</v>
      </c>
      <c r="AR105" s="60">
        <v>0</v>
      </c>
      <c r="AS105" s="60">
        <v>0</v>
      </c>
      <c r="AT105" s="60">
        <v>0</v>
      </c>
      <c r="AU105" s="60">
        <v>0</v>
      </c>
      <c r="AV105" s="60">
        <v>1953.9</v>
      </c>
      <c r="AW105" s="60">
        <v>0</v>
      </c>
    </row>
    <row r="106" spans="1:49" ht="15.75" thickBot="1" x14ac:dyDescent="0.3">
      <c r="A106" s="59" t="s">
        <v>1025</v>
      </c>
      <c r="B106" s="60">
        <v>0</v>
      </c>
      <c r="C106" s="60">
        <v>257.89999999999998</v>
      </c>
      <c r="D106" s="60">
        <v>0</v>
      </c>
      <c r="E106" s="60">
        <v>0</v>
      </c>
      <c r="F106" s="60">
        <v>0</v>
      </c>
      <c r="G106" s="60">
        <v>5622.2</v>
      </c>
      <c r="H106" s="60">
        <v>6072.3</v>
      </c>
      <c r="I106" s="60">
        <v>0</v>
      </c>
      <c r="J106" s="60">
        <v>799.9</v>
      </c>
      <c r="K106" s="60">
        <v>0</v>
      </c>
      <c r="L106" s="60">
        <v>23.7</v>
      </c>
      <c r="M106" s="60">
        <v>0</v>
      </c>
      <c r="N106" s="60">
        <v>4772.3999999999996</v>
      </c>
      <c r="O106" s="60">
        <v>0</v>
      </c>
      <c r="AI106" s="59" t="s">
        <v>1025</v>
      </c>
      <c r="AJ106" s="60">
        <v>5904.8</v>
      </c>
      <c r="AK106" s="60">
        <v>0</v>
      </c>
      <c r="AL106" s="60">
        <v>0</v>
      </c>
      <c r="AM106" s="60">
        <v>0</v>
      </c>
      <c r="AN106" s="60">
        <v>0</v>
      </c>
      <c r="AO106" s="60">
        <v>13455.7</v>
      </c>
      <c r="AP106" s="60">
        <v>955.6</v>
      </c>
      <c r="AQ106" s="60">
        <v>0</v>
      </c>
      <c r="AR106" s="60">
        <v>0</v>
      </c>
      <c r="AS106" s="60">
        <v>0</v>
      </c>
      <c r="AT106" s="60">
        <v>0</v>
      </c>
      <c r="AU106" s="60">
        <v>0</v>
      </c>
      <c r="AV106" s="60">
        <v>1953.9</v>
      </c>
      <c r="AW106" s="60">
        <v>0</v>
      </c>
    </row>
    <row r="107" spans="1:49" ht="15.75" thickBot="1" x14ac:dyDescent="0.3">
      <c r="A107" s="59" t="s">
        <v>1028</v>
      </c>
      <c r="B107" s="60">
        <v>0</v>
      </c>
      <c r="C107" s="60">
        <v>0</v>
      </c>
      <c r="D107" s="60">
        <v>0</v>
      </c>
      <c r="E107" s="60">
        <v>0</v>
      </c>
      <c r="F107" s="60">
        <v>0</v>
      </c>
      <c r="G107" s="60">
        <v>5622.2</v>
      </c>
      <c r="H107" s="60">
        <v>6072.3</v>
      </c>
      <c r="I107" s="60">
        <v>0</v>
      </c>
      <c r="J107" s="60">
        <v>799.9</v>
      </c>
      <c r="K107" s="60">
        <v>0</v>
      </c>
      <c r="L107" s="60">
        <v>23.7</v>
      </c>
      <c r="M107" s="60">
        <v>0</v>
      </c>
      <c r="N107" s="60">
        <v>4772.3999999999996</v>
      </c>
      <c r="O107" s="60">
        <v>0</v>
      </c>
      <c r="AI107" s="59" t="s">
        <v>1028</v>
      </c>
      <c r="AJ107" s="60">
        <v>5904.8</v>
      </c>
      <c r="AK107" s="60">
        <v>0</v>
      </c>
      <c r="AL107" s="60">
        <v>0</v>
      </c>
      <c r="AM107" s="60">
        <v>0</v>
      </c>
      <c r="AN107" s="60">
        <v>0</v>
      </c>
      <c r="AO107" s="60">
        <v>13455.7</v>
      </c>
      <c r="AP107" s="60">
        <v>955.6</v>
      </c>
      <c r="AQ107" s="60">
        <v>0</v>
      </c>
      <c r="AR107" s="60">
        <v>0</v>
      </c>
      <c r="AS107" s="60">
        <v>0</v>
      </c>
      <c r="AT107" s="60">
        <v>0</v>
      </c>
      <c r="AU107" s="60">
        <v>0</v>
      </c>
      <c r="AV107" s="60">
        <v>1953.9</v>
      </c>
      <c r="AW107" s="60">
        <v>0</v>
      </c>
    </row>
    <row r="108" spans="1:49" ht="15.75" thickBot="1" x14ac:dyDescent="0.3">
      <c r="A108" s="59" t="s">
        <v>1029</v>
      </c>
      <c r="B108" s="60">
        <v>0</v>
      </c>
      <c r="C108" s="60">
        <v>0</v>
      </c>
      <c r="D108" s="60">
        <v>0</v>
      </c>
      <c r="E108" s="60">
        <v>0</v>
      </c>
      <c r="F108" s="60">
        <v>0</v>
      </c>
      <c r="G108" s="60">
        <v>5622.2</v>
      </c>
      <c r="H108" s="60">
        <v>6072.3</v>
      </c>
      <c r="I108" s="60">
        <v>0</v>
      </c>
      <c r="J108" s="60">
        <v>799.9</v>
      </c>
      <c r="K108" s="60">
        <v>0</v>
      </c>
      <c r="L108" s="60">
        <v>23.7</v>
      </c>
      <c r="M108" s="60">
        <v>0</v>
      </c>
      <c r="N108" s="60">
        <v>4772.3999999999996</v>
      </c>
      <c r="O108" s="60">
        <v>0</v>
      </c>
      <c r="AI108" s="59" t="s">
        <v>1029</v>
      </c>
      <c r="AJ108" s="60">
        <v>5904.8</v>
      </c>
      <c r="AK108" s="60">
        <v>0</v>
      </c>
      <c r="AL108" s="60">
        <v>0</v>
      </c>
      <c r="AM108" s="60">
        <v>0</v>
      </c>
      <c r="AN108" s="60">
        <v>0</v>
      </c>
      <c r="AO108" s="60">
        <v>13455.7</v>
      </c>
      <c r="AP108" s="60">
        <v>955.6</v>
      </c>
      <c r="AQ108" s="60">
        <v>0</v>
      </c>
      <c r="AR108" s="60">
        <v>0</v>
      </c>
      <c r="AS108" s="60">
        <v>0</v>
      </c>
      <c r="AT108" s="60">
        <v>0</v>
      </c>
      <c r="AU108" s="60">
        <v>0</v>
      </c>
      <c r="AV108" s="60">
        <v>1953.9</v>
      </c>
      <c r="AW108" s="60">
        <v>0</v>
      </c>
    </row>
    <row r="109" spans="1:49" ht="15.75" thickBot="1" x14ac:dyDescent="0.3">
      <c r="A109" s="59" t="s">
        <v>1030</v>
      </c>
      <c r="B109" s="60">
        <v>0</v>
      </c>
      <c r="C109" s="60">
        <v>0</v>
      </c>
      <c r="D109" s="60">
        <v>0</v>
      </c>
      <c r="E109" s="60">
        <v>0</v>
      </c>
      <c r="F109" s="60">
        <v>0</v>
      </c>
      <c r="G109" s="60">
        <v>5622.2</v>
      </c>
      <c r="H109" s="60">
        <v>6072.3</v>
      </c>
      <c r="I109" s="60">
        <v>0</v>
      </c>
      <c r="J109" s="60">
        <v>799.9</v>
      </c>
      <c r="K109" s="60">
        <v>0</v>
      </c>
      <c r="L109" s="60">
        <v>0</v>
      </c>
      <c r="M109" s="60">
        <v>0</v>
      </c>
      <c r="N109" s="60">
        <v>4772.3999999999996</v>
      </c>
      <c r="O109" s="60">
        <v>0</v>
      </c>
      <c r="AI109" s="59" t="s">
        <v>1030</v>
      </c>
      <c r="AJ109" s="60">
        <v>5904.8</v>
      </c>
      <c r="AK109" s="60">
        <v>0</v>
      </c>
      <c r="AL109" s="60">
        <v>0</v>
      </c>
      <c r="AM109" s="60">
        <v>0</v>
      </c>
      <c r="AN109" s="60">
        <v>0</v>
      </c>
      <c r="AO109" s="60">
        <v>13455.7</v>
      </c>
      <c r="AP109" s="60">
        <v>955.6</v>
      </c>
      <c r="AQ109" s="60">
        <v>0</v>
      </c>
      <c r="AR109" s="60">
        <v>0</v>
      </c>
      <c r="AS109" s="60">
        <v>0</v>
      </c>
      <c r="AT109" s="60">
        <v>0</v>
      </c>
      <c r="AU109" s="60">
        <v>0</v>
      </c>
      <c r="AV109" s="60">
        <v>1953.9</v>
      </c>
      <c r="AW109" s="60">
        <v>0</v>
      </c>
    </row>
    <row r="110" spans="1:49" ht="15.75" thickBot="1" x14ac:dyDescent="0.3">
      <c r="A110" s="59" t="s">
        <v>1031</v>
      </c>
      <c r="B110" s="60">
        <v>0</v>
      </c>
      <c r="C110" s="60">
        <v>0</v>
      </c>
      <c r="D110" s="60">
        <v>0</v>
      </c>
      <c r="E110" s="60">
        <v>0</v>
      </c>
      <c r="F110" s="60">
        <v>0</v>
      </c>
      <c r="G110" s="60">
        <v>5622.2</v>
      </c>
      <c r="H110" s="60">
        <v>6072.3</v>
      </c>
      <c r="I110" s="60">
        <v>0</v>
      </c>
      <c r="J110" s="60">
        <v>799.9</v>
      </c>
      <c r="K110" s="60">
        <v>0</v>
      </c>
      <c r="L110" s="60">
        <v>0</v>
      </c>
      <c r="M110" s="60">
        <v>0</v>
      </c>
      <c r="N110" s="60">
        <v>4772.3999999999996</v>
      </c>
      <c r="O110" s="60">
        <v>0</v>
      </c>
      <c r="AI110" s="59" t="s">
        <v>1031</v>
      </c>
      <c r="AJ110" s="60">
        <v>5904.8</v>
      </c>
      <c r="AK110" s="60">
        <v>0</v>
      </c>
      <c r="AL110" s="60">
        <v>0</v>
      </c>
      <c r="AM110" s="60">
        <v>0</v>
      </c>
      <c r="AN110" s="60">
        <v>0</v>
      </c>
      <c r="AO110" s="60">
        <v>13455.7</v>
      </c>
      <c r="AP110" s="60">
        <v>955.6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1953.9</v>
      </c>
      <c r="AW110" s="60">
        <v>0</v>
      </c>
    </row>
    <row r="111" spans="1:49" ht="15.75" thickBot="1" x14ac:dyDescent="0.3">
      <c r="A111" s="59" t="s">
        <v>1032</v>
      </c>
      <c r="B111" s="60">
        <v>0</v>
      </c>
      <c r="C111" s="60">
        <v>0</v>
      </c>
      <c r="D111" s="60">
        <v>0</v>
      </c>
      <c r="E111" s="60">
        <v>0</v>
      </c>
      <c r="F111" s="60">
        <v>0</v>
      </c>
      <c r="G111" s="60">
        <v>5622.2</v>
      </c>
      <c r="H111" s="60">
        <v>6072.3</v>
      </c>
      <c r="I111" s="60">
        <v>0</v>
      </c>
      <c r="J111" s="60">
        <v>799.9</v>
      </c>
      <c r="K111" s="60">
        <v>0</v>
      </c>
      <c r="L111" s="60">
        <v>0</v>
      </c>
      <c r="M111" s="60">
        <v>0</v>
      </c>
      <c r="N111" s="60">
        <v>3193</v>
      </c>
      <c r="O111" s="60">
        <v>0</v>
      </c>
      <c r="AI111" s="59" t="s">
        <v>1032</v>
      </c>
      <c r="AJ111" s="60">
        <v>5904.8</v>
      </c>
      <c r="AK111" s="60">
        <v>0</v>
      </c>
      <c r="AL111" s="60">
        <v>0</v>
      </c>
      <c r="AM111" s="60">
        <v>0</v>
      </c>
      <c r="AN111" s="60">
        <v>0</v>
      </c>
      <c r="AO111" s="60">
        <v>13455.7</v>
      </c>
      <c r="AP111" s="60">
        <v>955.6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1953.9</v>
      </c>
      <c r="AW111" s="60">
        <v>0</v>
      </c>
    </row>
    <row r="112" spans="1:49" ht="15.75" thickBot="1" x14ac:dyDescent="0.3">
      <c r="A112" s="59" t="s">
        <v>1034</v>
      </c>
      <c r="B112" s="60">
        <v>0</v>
      </c>
      <c r="C112" s="60">
        <v>0</v>
      </c>
      <c r="D112" s="60">
        <v>0</v>
      </c>
      <c r="E112" s="60">
        <v>0</v>
      </c>
      <c r="F112" s="60">
        <v>0</v>
      </c>
      <c r="G112" s="60">
        <v>5622.2</v>
      </c>
      <c r="H112" s="60">
        <v>6072.3</v>
      </c>
      <c r="I112" s="60">
        <v>0</v>
      </c>
      <c r="J112" s="60">
        <v>799.9</v>
      </c>
      <c r="K112" s="60">
        <v>0</v>
      </c>
      <c r="L112" s="60">
        <v>0</v>
      </c>
      <c r="M112" s="60">
        <v>0</v>
      </c>
      <c r="N112" s="60">
        <v>3193</v>
      </c>
      <c r="O112" s="60">
        <v>0</v>
      </c>
      <c r="AI112" s="59" t="s">
        <v>1034</v>
      </c>
      <c r="AJ112" s="60">
        <v>5904.8</v>
      </c>
      <c r="AK112" s="60">
        <v>0</v>
      </c>
      <c r="AL112" s="60">
        <v>0</v>
      </c>
      <c r="AM112" s="60">
        <v>0</v>
      </c>
      <c r="AN112" s="60">
        <v>0</v>
      </c>
      <c r="AO112" s="60">
        <v>13455.7</v>
      </c>
      <c r="AP112" s="60">
        <v>955.6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1953.9</v>
      </c>
      <c r="AW112" s="60">
        <v>0</v>
      </c>
    </row>
    <row r="113" spans="1:53" ht="15.75" thickBot="1" x14ac:dyDescent="0.3">
      <c r="A113" s="59" t="s">
        <v>1035</v>
      </c>
      <c r="B113" s="60">
        <v>0</v>
      </c>
      <c r="C113" s="60">
        <v>0</v>
      </c>
      <c r="D113" s="60">
        <v>0</v>
      </c>
      <c r="E113" s="60">
        <v>0</v>
      </c>
      <c r="F113" s="60">
        <v>0</v>
      </c>
      <c r="G113" s="60">
        <v>5622.2</v>
      </c>
      <c r="H113" s="60">
        <v>6072.3</v>
      </c>
      <c r="I113" s="60">
        <v>0</v>
      </c>
      <c r="J113" s="60">
        <v>799.9</v>
      </c>
      <c r="K113" s="60">
        <v>0</v>
      </c>
      <c r="L113" s="60">
        <v>0</v>
      </c>
      <c r="M113" s="60">
        <v>0</v>
      </c>
      <c r="N113" s="60">
        <v>3193</v>
      </c>
      <c r="O113" s="60">
        <v>0</v>
      </c>
      <c r="AI113" s="59" t="s">
        <v>1035</v>
      </c>
      <c r="AJ113" s="60">
        <v>5904.8</v>
      </c>
      <c r="AK113" s="60">
        <v>0</v>
      </c>
      <c r="AL113" s="60">
        <v>0</v>
      </c>
      <c r="AM113" s="60">
        <v>0</v>
      </c>
      <c r="AN113" s="60">
        <v>0</v>
      </c>
      <c r="AO113" s="60">
        <v>13455.7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1953.9</v>
      </c>
      <c r="AW113" s="60">
        <v>0</v>
      </c>
    </row>
    <row r="114" spans="1:53" ht="15.75" thickBot="1" x14ac:dyDescent="0.3">
      <c r="A114" s="59" t="s">
        <v>1036</v>
      </c>
      <c r="B114" s="60">
        <v>0</v>
      </c>
      <c r="C114" s="60">
        <v>0</v>
      </c>
      <c r="D114" s="60">
        <v>0</v>
      </c>
      <c r="E114" s="60">
        <v>0</v>
      </c>
      <c r="F114" s="60">
        <v>0</v>
      </c>
      <c r="G114" s="60">
        <v>5622.2</v>
      </c>
      <c r="H114" s="60">
        <v>6072.3</v>
      </c>
      <c r="I114" s="60">
        <v>0</v>
      </c>
      <c r="J114" s="60">
        <v>670.4</v>
      </c>
      <c r="K114" s="60">
        <v>0</v>
      </c>
      <c r="L114" s="60">
        <v>0</v>
      </c>
      <c r="M114" s="60">
        <v>0</v>
      </c>
      <c r="N114" s="60">
        <v>2964.7</v>
      </c>
      <c r="O114" s="60">
        <v>0</v>
      </c>
      <c r="AI114" s="59" t="s">
        <v>1036</v>
      </c>
      <c r="AJ114" s="60">
        <v>5904.8</v>
      </c>
      <c r="AK114" s="60">
        <v>0</v>
      </c>
      <c r="AL114" s="60">
        <v>0</v>
      </c>
      <c r="AM114" s="60">
        <v>0</v>
      </c>
      <c r="AN114" s="60">
        <v>0</v>
      </c>
      <c r="AO114" s="60">
        <v>13455.7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1953.9</v>
      </c>
      <c r="AW114" s="60">
        <v>0</v>
      </c>
    </row>
    <row r="115" spans="1:53" ht="15.75" thickBot="1" x14ac:dyDescent="0.3">
      <c r="A115" s="59" t="s">
        <v>1039</v>
      </c>
      <c r="B115" s="60">
        <v>0</v>
      </c>
      <c r="C115" s="60">
        <v>0</v>
      </c>
      <c r="D115" s="60">
        <v>0</v>
      </c>
      <c r="E115" s="60">
        <v>0</v>
      </c>
      <c r="F115" s="60">
        <v>0</v>
      </c>
      <c r="G115" s="60">
        <v>5622.2</v>
      </c>
      <c r="H115" s="60">
        <v>6072.3</v>
      </c>
      <c r="I115" s="60">
        <v>0</v>
      </c>
      <c r="J115" s="60">
        <v>0</v>
      </c>
      <c r="K115" s="60">
        <v>0</v>
      </c>
      <c r="L115" s="60">
        <v>0</v>
      </c>
      <c r="M115" s="60">
        <v>0</v>
      </c>
      <c r="N115" s="60">
        <v>2964.7</v>
      </c>
      <c r="O115" s="60">
        <v>0</v>
      </c>
      <c r="AI115" s="59" t="s">
        <v>1039</v>
      </c>
      <c r="AJ115" s="60">
        <v>5904.8</v>
      </c>
      <c r="AK115" s="60">
        <v>0</v>
      </c>
      <c r="AL115" s="60">
        <v>0</v>
      </c>
      <c r="AM115" s="60">
        <v>0</v>
      </c>
      <c r="AN115" s="60">
        <v>0</v>
      </c>
      <c r="AO115" s="60">
        <v>13455.7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1953.9</v>
      </c>
      <c r="AW115" s="60">
        <v>0</v>
      </c>
    </row>
    <row r="116" spans="1:53" ht="15.75" thickBot="1" x14ac:dyDescent="0.3">
      <c r="A116" s="59" t="s">
        <v>1040</v>
      </c>
      <c r="B116" s="60">
        <v>0</v>
      </c>
      <c r="C116" s="60">
        <v>0</v>
      </c>
      <c r="D116" s="60">
        <v>0</v>
      </c>
      <c r="E116" s="60">
        <v>0</v>
      </c>
      <c r="F116" s="60">
        <v>0</v>
      </c>
      <c r="G116" s="60">
        <v>5622.2</v>
      </c>
      <c r="H116" s="60">
        <v>0</v>
      </c>
      <c r="I116" s="60">
        <v>0</v>
      </c>
      <c r="J116" s="60">
        <v>0</v>
      </c>
      <c r="K116" s="60">
        <v>0</v>
      </c>
      <c r="L116" s="60">
        <v>0</v>
      </c>
      <c r="M116" s="60">
        <v>0</v>
      </c>
      <c r="N116" s="60">
        <v>0</v>
      </c>
      <c r="O116" s="60">
        <v>0</v>
      </c>
      <c r="AI116" s="59" t="s">
        <v>1040</v>
      </c>
      <c r="AJ116" s="60">
        <v>5904.8</v>
      </c>
      <c r="AK116" s="60">
        <v>0</v>
      </c>
      <c r="AL116" s="60">
        <v>0</v>
      </c>
      <c r="AM116" s="60">
        <v>0</v>
      </c>
      <c r="AN116" s="60">
        <v>0</v>
      </c>
      <c r="AO116" s="60">
        <v>13455.7</v>
      </c>
      <c r="AP116" s="60">
        <v>0</v>
      </c>
      <c r="AQ116" s="60">
        <v>0</v>
      </c>
      <c r="AR116" s="60">
        <v>0</v>
      </c>
      <c r="AS116" s="60">
        <v>0</v>
      </c>
      <c r="AT116" s="60">
        <v>0</v>
      </c>
      <c r="AU116" s="60">
        <v>0</v>
      </c>
      <c r="AV116" s="60">
        <v>0</v>
      </c>
      <c r="AW116" s="60">
        <v>0</v>
      </c>
    </row>
    <row r="117" spans="1:53" ht="19.5" thickBot="1" x14ac:dyDescent="0.3">
      <c r="A117" s="55"/>
      <c r="AI117" s="55"/>
    </row>
    <row r="118" spans="1:53" ht="18.75" thickBot="1" x14ac:dyDescent="0.3">
      <c r="A118" s="59" t="s">
        <v>1042</v>
      </c>
      <c r="B118" s="59" t="s">
        <v>927</v>
      </c>
      <c r="C118" s="59" t="s">
        <v>928</v>
      </c>
      <c r="D118" s="59" t="s">
        <v>929</v>
      </c>
      <c r="E118" s="59" t="s">
        <v>930</v>
      </c>
      <c r="F118" s="59" t="s">
        <v>931</v>
      </c>
      <c r="G118" s="59" t="s">
        <v>932</v>
      </c>
      <c r="H118" s="59" t="s">
        <v>933</v>
      </c>
      <c r="I118" s="59" t="s">
        <v>934</v>
      </c>
      <c r="J118" s="59" t="s">
        <v>935</v>
      </c>
      <c r="K118" s="59" t="s">
        <v>936</v>
      </c>
      <c r="L118" s="59" t="s">
        <v>937</v>
      </c>
      <c r="M118" s="59" t="s">
        <v>938</v>
      </c>
      <c r="N118" s="59" t="s">
        <v>939</v>
      </c>
      <c r="O118" s="59" t="s">
        <v>940</v>
      </c>
      <c r="P118" s="59" t="s">
        <v>1043</v>
      </c>
      <c r="Q118" s="59" t="s">
        <v>1044</v>
      </c>
      <c r="R118" s="59" t="s">
        <v>1045</v>
      </c>
      <c r="S118" s="59" t="s">
        <v>1046</v>
      </c>
      <c r="AI118" s="59" t="s">
        <v>1042</v>
      </c>
      <c r="AJ118" s="59" t="s">
        <v>927</v>
      </c>
      <c r="AK118" s="59" t="s">
        <v>928</v>
      </c>
      <c r="AL118" s="59" t="s">
        <v>929</v>
      </c>
      <c r="AM118" s="59" t="s">
        <v>930</v>
      </c>
      <c r="AN118" s="59" t="s">
        <v>931</v>
      </c>
      <c r="AO118" s="59" t="s">
        <v>932</v>
      </c>
      <c r="AP118" s="59" t="s">
        <v>933</v>
      </c>
      <c r="AQ118" s="59" t="s">
        <v>934</v>
      </c>
      <c r="AR118" s="59" t="s">
        <v>935</v>
      </c>
      <c r="AS118" s="59" t="s">
        <v>936</v>
      </c>
      <c r="AT118" s="59" t="s">
        <v>937</v>
      </c>
      <c r="AU118" s="59" t="s">
        <v>938</v>
      </c>
      <c r="AV118" s="59" t="s">
        <v>939</v>
      </c>
      <c r="AW118" s="59" t="s">
        <v>940</v>
      </c>
      <c r="AX118" s="59" t="s">
        <v>1043</v>
      </c>
      <c r="AY118" s="59" t="s">
        <v>1044</v>
      </c>
      <c r="AZ118" s="59" t="s">
        <v>1045</v>
      </c>
      <c r="BA118" s="59" t="s">
        <v>1046</v>
      </c>
    </row>
    <row r="119" spans="1:53" ht="15.75" thickBot="1" x14ac:dyDescent="0.3">
      <c r="A119" s="59" t="s">
        <v>942</v>
      </c>
      <c r="B119" s="60">
        <v>0</v>
      </c>
      <c r="C119" s="60">
        <v>0</v>
      </c>
      <c r="D119" s="60">
        <v>0</v>
      </c>
      <c r="E119" s="60">
        <v>0</v>
      </c>
      <c r="F119" s="60">
        <v>0</v>
      </c>
      <c r="G119" s="60">
        <v>5622.2</v>
      </c>
      <c r="H119" s="60">
        <v>6072.3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  <c r="N119" s="60">
        <v>3193</v>
      </c>
      <c r="O119" s="60">
        <v>0</v>
      </c>
      <c r="P119" s="60">
        <v>14887.4</v>
      </c>
      <c r="Q119" s="60">
        <v>17381</v>
      </c>
      <c r="R119" s="60">
        <v>2493.6</v>
      </c>
      <c r="S119" s="60">
        <v>14.35</v>
      </c>
      <c r="AI119" s="59" t="s">
        <v>942</v>
      </c>
      <c r="AJ119" s="60">
        <v>7250.9</v>
      </c>
      <c r="AK119" s="60">
        <v>0</v>
      </c>
      <c r="AL119" s="60">
        <v>0</v>
      </c>
      <c r="AM119" s="60">
        <v>0</v>
      </c>
      <c r="AN119" s="60">
        <v>0</v>
      </c>
      <c r="AO119" s="60">
        <v>13455.7</v>
      </c>
      <c r="AP119" s="60">
        <v>2273.5</v>
      </c>
      <c r="AQ119" s="60">
        <v>467.3</v>
      </c>
      <c r="AR119" s="60">
        <v>0</v>
      </c>
      <c r="AS119" s="60">
        <v>0</v>
      </c>
      <c r="AT119" s="60">
        <v>0</v>
      </c>
      <c r="AU119" s="60">
        <v>0</v>
      </c>
      <c r="AV119" s="60">
        <v>1953.9</v>
      </c>
      <c r="AW119" s="60">
        <v>0</v>
      </c>
      <c r="AX119" s="60">
        <v>25401.200000000001</v>
      </c>
      <c r="AY119" s="60">
        <v>17381</v>
      </c>
      <c r="AZ119" s="60">
        <v>-8020.2</v>
      </c>
      <c r="BA119" s="60">
        <v>-46.14</v>
      </c>
    </row>
    <row r="120" spans="1:53" ht="15.75" thickBot="1" x14ac:dyDescent="0.3">
      <c r="A120" s="59" t="s">
        <v>943</v>
      </c>
      <c r="B120" s="60">
        <v>0</v>
      </c>
      <c r="C120" s="60">
        <v>0</v>
      </c>
      <c r="D120" s="60">
        <v>0</v>
      </c>
      <c r="E120" s="60">
        <v>0</v>
      </c>
      <c r="F120" s="60">
        <v>0</v>
      </c>
      <c r="G120" s="60">
        <v>5622.2</v>
      </c>
      <c r="H120" s="60">
        <v>6072.3</v>
      </c>
      <c r="I120" s="60">
        <v>0</v>
      </c>
      <c r="J120" s="60">
        <v>0</v>
      </c>
      <c r="K120" s="60">
        <v>0</v>
      </c>
      <c r="L120" s="60">
        <v>0</v>
      </c>
      <c r="M120" s="60">
        <v>0</v>
      </c>
      <c r="N120" s="60">
        <v>4772.3999999999996</v>
      </c>
      <c r="O120" s="60">
        <v>0</v>
      </c>
      <c r="P120" s="60">
        <v>16466.900000000001</v>
      </c>
      <c r="Q120" s="60">
        <v>16988</v>
      </c>
      <c r="R120" s="60">
        <v>521.1</v>
      </c>
      <c r="S120" s="60">
        <v>3.07</v>
      </c>
      <c r="AI120" s="59" t="s">
        <v>943</v>
      </c>
      <c r="AJ120" s="60">
        <v>7250.9</v>
      </c>
      <c r="AK120" s="60">
        <v>0</v>
      </c>
      <c r="AL120" s="60">
        <v>0</v>
      </c>
      <c r="AM120" s="60">
        <v>0</v>
      </c>
      <c r="AN120" s="60">
        <v>0</v>
      </c>
      <c r="AO120" s="60">
        <v>13455.7</v>
      </c>
      <c r="AP120" s="60">
        <v>2094.8000000000002</v>
      </c>
      <c r="AQ120" s="60">
        <v>467.3</v>
      </c>
      <c r="AR120" s="60">
        <v>0</v>
      </c>
      <c r="AS120" s="60">
        <v>0</v>
      </c>
      <c r="AT120" s="60">
        <v>0</v>
      </c>
      <c r="AU120" s="60">
        <v>0</v>
      </c>
      <c r="AV120" s="60">
        <v>1953.9</v>
      </c>
      <c r="AW120" s="60">
        <v>0</v>
      </c>
      <c r="AX120" s="60">
        <v>25222.5</v>
      </c>
      <c r="AY120" s="60">
        <v>16988</v>
      </c>
      <c r="AZ120" s="60">
        <v>-8234.5</v>
      </c>
      <c r="BA120" s="60">
        <v>-48.47</v>
      </c>
    </row>
    <row r="121" spans="1:53" ht="15.75" thickBot="1" x14ac:dyDescent="0.3">
      <c r="A121" s="59" t="s">
        <v>944</v>
      </c>
      <c r="B121" s="60">
        <v>0</v>
      </c>
      <c r="C121" s="60">
        <v>0</v>
      </c>
      <c r="D121" s="60">
        <v>0</v>
      </c>
      <c r="E121" s="60">
        <v>0</v>
      </c>
      <c r="F121" s="60">
        <v>0</v>
      </c>
      <c r="G121" s="60">
        <v>5622.2</v>
      </c>
      <c r="H121" s="60">
        <v>6072.3</v>
      </c>
      <c r="I121" s="60">
        <v>0</v>
      </c>
      <c r="J121" s="60">
        <v>670.4</v>
      </c>
      <c r="K121" s="60">
        <v>0</v>
      </c>
      <c r="L121" s="60">
        <v>0</v>
      </c>
      <c r="M121" s="60">
        <v>0</v>
      </c>
      <c r="N121" s="60">
        <v>4772.3999999999996</v>
      </c>
      <c r="O121" s="60">
        <v>0</v>
      </c>
      <c r="P121" s="60">
        <v>17137.3</v>
      </c>
      <c r="Q121" s="60">
        <v>18738</v>
      </c>
      <c r="R121" s="60">
        <v>1600.7</v>
      </c>
      <c r="S121" s="60">
        <v>8.5399999999999991</v>
      </c>
      <c r="AI121" s="59" t="s">
        <v>944</v>
      </c>
      <c r="AJ121" s="60">
        <v>7250.9</v>
      </c>
      <c r="AK121" s="60">
        <v>0</v>
      </c>
      <c r="AL121" s="60">
        <v>0</v>
      </c>
      <c r="AM121" s="60">
        <v>0</v>
      </c>
      <c r="AN121" s="60">
        <v>0</v>
      </c>
      <c r="AO121" s="60">
        <v>13455.7</v>
      </c>
      <c r="AP121" s="60">
        <v>2273.5</v>
      </c>
      <c r="AQ121" s="60">
        <v>467.3</v>
      </c>
      <c r="AR121" s="60">
        <v>0</v>
      </c>
      <c r="AS121" s="60">
        <v>0</v>
      </c>
      <c r="AT121" s="60">
        <v>616.9</v>
      </c>
      <c r="AU121" s="60">
        <v>0</v>
      </c>
      <c r="AV121" s="60">
        <v>1953.9</v>
      </c>
      <c r="AW121" s="60">
        <v>0</v>
      </c>
      <c r="AX121" s="60">
        <v>26018.1</v>
      </c>
      <c r="AY121" s="60">
        <v>18738</v>
      </c>
      <c r="AZ121" s="60">
        <v>-7280.1</v>
      </c>
      <c r="BA121" s="60">
        <v>-38.85</v>
      </c>
    </row>
    <row r="122" spans="1:53" ht="15.75" thickBot="1" x14ac:dyDescent="0.3">
      <c r="A122" s="59" t="s">
        <v>945</v>
      </c>
      <c r="B122" s="60">
        <v>0</v>
      </c>
      <c r="C122" s="60">
        <v>257.89999999999998</v>
      </c>
      <c r="D122" s="60">
        <v>0</v>
      </c>
      <c r="E122" s="60">
        <v>0</v>
      </c>
      <c r="F122" s="60">
        <v>0</v>
      </c>
      <c r="G122" s="60">
        <v>5622.2</v>
      </c>
      <c r="H122" s="60">
        <v>6072.3</v>
      </c>
      <c r="I122" s="60">
        <v>0</v>
      </c>
      <c r="J122" s="60">
        <v>799.9</v>
      </c>
      <c r="K122" s="60">
        <v>0</v>
      </c>
      <c r="L122" s="60">
        <v>0</v>
      </c>
      <c r="M122" s="60">
        <v>0</v>
      </c>
      <c r="N122" s="60">
        <v>4803.6000000000004</v>
      </c>
      <c r="O122" s="60">
        <v>0</v>
      </c>
      <c r="P122" s="60">
        <v>17555.8</v>
      </c>
      <c r="Q122" s="60">
        <v>19585</v>
      </c>
      <c r="R122" s="60">
        <v>2029.2</v>
      </c>
      <c r="S122" s="60">
        <v>10.36</v>
      </c>
      <c r="AI122" s="59" t="s">
        <v>945</v>
      </c>
      <c r="AJ122" s="60">
        <v>7250.9</v>
      </c>
      <c r="AK122" s="60">
        <v>0</v>
      </c>
      <c r="AL122" s="60">
        <v>0</v>
      </c>
      <c r="AM122" s="60">
        <v>0</v>
      </c>
      <c r="AN122" s="60">
        <v>0</v>
      </c>
      <c r="AO122" s="60">
        <v>13455.7</v>
      </c>
      <c r="AP122" s="60">
        <v>2094.8000000000002</v>
      </c>
      <c r="AQ122" s="60">
        <v>467.3</v>
      </c>
      <c r="AR122" s="60">
        <v>0</v>
      </c>
      <c r="AS122" s="60">
        <v>0</v>
      </c>
      <c r="AT122" s="60">
        <v>0</v>
      </c>
      <c r="AU122" s="60">
        <v>0</v>
      </c>
      <c r="AV122" s="60">
        <v>1953.9</v>
      </c>
      <c r="AW122" s="60">
        <v>0</v>
      </c>
      <c r="AX122" s="60">
        <v>25222.5</v>
      </c>
      <c r="AY122" s="60">
        <v>19585</v>
      </c>
      <c r="AZ122" s="60">
        <v>-5637.5</v>
      </c>
      <c r="BA122" s="60">
        <v>-28.78</v>
      </c>
    </row>
    <row r="123" spans="1:53" ht="15.75" thickBot="1" x14ac:dyDescent="0.3">
      <c r="A123" s="59" t="s">
        <v>946</v>
      </c>
      <c r="B123" s="60">
        <v>0</v>
      </c>
      <c r="C123" s="60">
        <v>0</v>
      </c>
      <c r="D123" s="60">
        <v>0</v>
      </c>
      <c r="E123" s="60">
        <v>0</v>
      </c>
      <c r="F123" s="60">
        <v>0</v>
      </c>
      <c r="G123" s="60">
        <v>5622.2</v>
      </c>
      <c r="H123" s="60">
        <v>6072.3</v>
      </c>
      <c r="I123" s="60">
        <v>0</v>
      </c>
      <c r="J123" s="60">
        <v>799.9</v>
      </c>
      <c r="K123" s="60">
        <v>0</v>
      </c>
      <c r="L123" s="60">
        <v>23.7</v>
      </c>
      <c r="M123" s="60">
        <v>0</v>
      </c>
      <c r="N123" s="60">
        <v>3193</v>
      </c>
      <c r="O123" s="60">
        <v>0</v>
      </c>
      <c r="P123" s="60">
        <v>15711</v>
      </c>
      <c r="Q123" s="60">
        <v>17498</v>
      </c>
      <c r="R123" s="60">
        <v>1787</v>
      </c>
      <c r="S123" s="60">
        <v>10.210000000000001</v>
      </c>
      <c r="AI123" s="59" t="s">
        <v>946</v>
      </c>
      <c r="AJ123" s="60">
        <v>7250.9</v>
      </c>
      <c r="AK123" s="60">
        <v>0</v>
      </c>
      <c r="AL123" s="60">
        <v>0</v>
      </c>
      <c r="AM123" s="60">
        <v>0</v>
      </c>
      <c r="AN123" s="60">
        <v>0</v>
      </c>
      <c r="AO123" s="60">
        <v>13455.7</v>
      </c>
      <c r="AP123" s="60">
        <v>2090.1999999999998</v>
      </c>
      <c r="AQ123" s="60">
        <v>0</v>
      </c>
      <c r="AR123" s="60">
        <v>0</v>
      </c>
      <c r="AS123" s="60">
        <v>0</v>
      </c>
      <c r="AT123" s="60">
        <v>0</v>
      </c>
      <c r="AU123" s="60">
        <v>0</v>
      </c>
      <c r="AV123" s="60">
        <v>1953.9</v>
      </c>
      <c r="AW123" s="60">
        <v>0</v>
      </c>
      <c r="AX123" s="60">
        <v>24750.7</v>
      </c>
      <c r="AY123" s="60">
        <v>17498</v>
      </c>
      <c r="AZ123" s="60">
        <v>-7252.7</v>
      </c>
      <c r="BA123" s="60">
        <v>-41.45</v>
      </c>
    </row>
    <row r="124" spans="1:53" ht="15.75" thickBot="1" x14ac:dyDescent="0.3">
      <c r="A124" s="59" t="s">
        <v>947</v>
      </c>
      <c r="B124" s="60">
        <v>0</v>
      </c>
      <c r="C124" s="60">
        <v>0</v>
      </c>
      <c r="D124" s="60">
        <v>0</v>
      </c>
      <c r="E124" s="60">
        <v>0</v>
      </c>
      <c r="F124" s="60">
        <v>0</v>
      </c>
      <c r="G124" s="60">
        <v>5622.2</v>
      </c>
      <c r="H124" s="60">
        <v>6566.3</v>
      </c>
      <c r="I124" s="60">
        <v>0</v>
      </c>
      <c r="J124" s="60">
        <v>799.9</v>
      </c>
      <c r="K124" s="60">
        <v>0</v>
      </c>
      <c r="L124" s="60">
        <v>23.7</v>
      </c>
      <c r="M124" s="60">
        <v>0</v>
      </c>
      <c r="N124" s="60">
        <v>4772.3999999999996</v>
      </c>
      <c r="O124" s="60">
        <v>0</v>
      </c>
      <c r="P124" s="60">
        <v>17784.5</v>
      </c>
      <c r="Q124" s="60">
        <v>16998</v>
      </c>
      <c r="R124" s="60">
        <v>-786.5</v>
      </c>
      <c r="S124" s="60">
        <v>-4.63</v>
      </c>
      <c r="AI124" s="59" t="s">
        <v>947</v>
      </c>
      <c r="AJ124" s="60">
        <v>7250.9</v>
      </c>
      <c r="AK124" s="60">
        <v>0</v>
      </c>
      <c r="AL124" s="60">
        <v>0</v>
      </c>
      <c r="AM124" s="60">
        <v>0</v>
      </c>
      <c r="AN124" s="60">
        <v>0</v>
      </c>
      <c r="AO124" s="60">
        <v>13455.7</v>
      </c>
      <c r="AP124" s="60">
        <v>955.6</v>
      </c>
      <c r="AQ124" s="60">
        <v>0</v>
      </c>
      <c r="AR124" s="60">
        <v>0</v>
      </c>
      <c r="AS124" s="60">
        <v>0</v>
      </c>
      <c r="AT124" s="60">
        <v>0</v>
      </c>
      <c r="AU124" s="60">
        <v>0</v>
      </c>
      <c r="AV124" s="60">
        <v>1953.9</v>
      </c>
      <c r="AW124" s="60">
        <v>0</v>
      </c>
      <c r="AX124" s="60">
        <v>23616</v>
      </c>
      <c r="AY124" s="60">
        <v>16998</v>
      </c>
      <c r="AZ124" s="60">
        <v>-6618</v>
      </c>
      <c r="BA124" s="60">
        <v>-38.93</v>
      </c>
    </row>
    <row r="125" spans="1:53" ht="15.75" thickBot="1" x14ac:dyDescent="0.3">
      <c r="A125" s="59" t="s">
        <v>948</v>
      </c>
      <c r="B125" s="60">
        <v>0</v>
      </c>
      <c r="C125" s="60">
        <v>257.89999999999998</v>
      </c>
      <c r="D125" s="60">
        <v>0</v>
      </c>
      <c r="E125" s="60">
        <v>0</v>
      </c>
      <c r="F125" s="60">
        <v>0</v>
      </c>
      <c r="G125" s="60">
        <v>5622.2</v>
      </c>
      <c r="H125" s="60">
        <v>6072.3</v>
      </c>
      <c r="I125" s="60">
        <v>0</v>
      </c>
      <c r="J125" s="60">
        <v>1004.4</v>
      </c>
      <c r="K125" s="60">
        <v>0</v>
      </c>
      <c r="L125" s="60">
        <v>0</v>
      </c>
      <c r="M125" s="60">
        <v>0</v>
      </c>
      <c r="N125" s="60">
        <v>4803.6000000000004</v>
      </c>
      <c r="O125" s="60">
        <v>0</v>
      </c>
      <c r="P125" s="60">
        <v>17760.3</v>
      </c>
      <c r="Q125" s="60">
        <v>15950</v>
      </c>
      <c r="R125" s="60">
        <v>-1810.3</v>
      </c>
      <c r="S125" s="60">
        <v>-11.35</v>
      </c>
      <c r="AI125" s="59" t="s">
        <v>948</v>
      </c>
      <c r="AJ125" s="60">
        <v>7250.9</v>
      </c>
      <c r="AK125" s="60">
        <v>0</v>
      </c>
      <c r="AL125" s="60">
        <v>0</v>
      </c>
      <c r="AM125" s="60">
        <v>0</v>
      </c>
      <c r="AN125" s="60">
        <v>0</v>
      </c>
      <c r="AO125" s="60">
        <v>13455.7</v>
      </c>
      <c r="AP125" s="60">
        <v>2090.1999999999998</v>
      </c>
      <c r="AQ125" s="60">
        <v>0</v>
      </c>
      <c r="AR125" s="60">
        <v>0</v>
      </c>
      <c r="AS125" s="60">
        <v>0</v>
      </c>
      <c r="AT125" s="60">
        <v>0</v>
      </c>
      <c r="AU125" s="60">
        <v>0</v>
      </c>
      <c r="AV125" s="60">
        <v>1953.9</v>
      </c>
      <c r="AW125" s="60">
        <v>0</v>
      </c>
      <c r="AX125" s="60">
        <v>24750.7</v>
      </c>
      <c r="AY125" s="60">
        <v>15950</v>
      </c>
      <c r="AZ125" s="60">
        <v>-8800.7000000000007</v>
      </c>
      <c r="BA125" s="60">
        <v>-55.18</v>
      </c>
    </row>
    <row r="126" spans="1:53" ht="15.75" thickBot="1" x14ac:dyDescent="0.3">
      <c r="A126" s="59" t="s">
        <v>949</v>
      </c>
      <c r="B126" s="60">
        <v>0</v>
      </c>
      <c r="C126" s="60">
        <v>257.89999999999998</v>
      </c>
      <c r="D126" s="60">
        <v>0</v>
      </c>
      <c r="E126" s="60">
        <v>0</v>
      </c>
      <c r="F126" s="60">
        <v>0</v>
      </c>
      <c r="G126" s="60">
        <v>5622.2</v>
      </c>
      <c r="H126" s="60">
        <v>6770.3</v>
      </c>
      <c r="I126" s="60">
        <v>0</v>
      </c>
      <c r="J126" s="60">
        <v>1004.4</v>
      </c>
      <c r="K126" s="60">
        <v>0</v>
      </c>
      <c r="L126" s="60">
        <v>214.9</v>
      </c>
      <c r="M126" s="60">
        <v>0</v>
      </c>
      <c r="N126" s="60">
        <v>4803.6000000000004</v>
      </c>
      <c r="O126" s="60">
        <v>0</v>
      </c>
      <c r="P126" s="60">
        <v>18673.3</v>
      </c>
      <c r="Q126" s="60">
        <v>17798</v>
      </c>
      <c r="R126" s="60">
        <v>-875.3</v>
      </c>
      <c r="S126" s="60">
        <v>-4.92</v>
      </c>
      <c r="AI126" s="59" t="s">
        <v>949</v>
      </c>
      <c r="AJ126" s="60">
        <v>7250.9</v>
      </c>
      <c r="AK126" s="60">
        <v>0</v>
      </c>
      <c r="AL126" s="60">
        <v>0</v>
      </c>
      <c r="AM126" s="60">
        <v>0</v>
      </c>
      <c r="AN126" s="60">
        <v>0</v>
      </c>
      <c r="AO126" s="60">
        <v>13455.7</v>
      </c>
      <c r="AP126" s="60">
        <v>0</v>
      </c>
      <c r="AQ126" s="60">
        <v>0</v>
      </c>
      <c r="AR126" s="60">
        <v>0</v>
      </c>
      <c r="AS126" s="60">
        <v>0</v>
      </c>
      <c r="AT126" s="60">
        <v>0</v>
      </c>
      <c r="AU126" s="60">
        <v>0</v>
      </c>
      <c r="AV126" s="60">
        <v>1953.9</v>
      </c>
      <c r="AW126" s="60">
        <v>0</v>
      </c>
      <c r="AX126" s="60">
        <v>22660.400000000001</v>
      </c>
      <c r="AY126" s="60">
        <v>17798</v>
      </c>
      <c r="AZ126" s="60">
        <v>-4862.3999999999996</v>
      </c>
      <c r="BA126" s="60">
        <v>-27.32</v>
      </c>
    </row>
    <row r="127" spans="1:53" ht="15.75" thickBot="1" x14ac:dyDescent="0.3">
      <c r="A127" s="59" t="s">
        <v>950</v>
      </c>
      <c r="B127" s="60">
        <v>0</v>
      </c>
      <c r="C127" s="60">
        <v>257.89999999999998</v>
      </c>
      <c r="D127" s="60">
        <v>0</v>
      </c>
      <c r="E127" s="60">
        <v>0</v>
      </c>
      <c r="F127" s="60">
        <v>0</v>
      </c>
      <c r="G127" s="60">
        <v>5622.2</v>
      </c>
      <c r="H127" s="60">
        <v>6072.3</v>
      </c>
      <c r="I127" s="60">
        <v>0</v>
      </c>
      <c r="J127" s="60">
        <v>5073.8</v>
      </c>
      <c r="K127" s="60">
        <v>0</v>
      </c>
      <c r="L127" s="60">
        <v>214.9</v>
      </c>
      <c r="M127" s="60">
        <v>0</v>
      </c>
      <c r="N127" s="60">
        <v>4803.6000000000004</v>
      </c>
      <c r="O127" s="60">
        <v>0</v>
      </c>
      <c r="P127" s="60">
        <v>22044.6</v>
      </c>
      <c r="Q127" s="60">
        <v>16889</v>
      </c>
      <c r="R127" s="60">
        <v>-5155.6000000000004</v>
      </c>
      <c r="S127" s="60">
        <v>-30.53</v>
      </c>
      <c r="AI127" s="59" t="s">
        <v>950</v>
      </c>
      <c r="AJ127" s="60">
        <v>7250.9</v>
      </c>
      <c r="AK127" s="60">
        <v>0</v>
      </c>
      <c r="AL127" s="60">
        <v>0</v>
      </c>
      <c r="AM127" s="60">
        <v>0</v>
      </c>
      <c r="AN127" s="60">
        <v>0</v>
      </c>
      <c r="AO127" s="60">
        <v>13455.7</v>
      </c>
      <c r="AP127" s="60">
        <v>2090.1999999999998</v>
      </c>
      <c r="AQ127" s="60">
        <v>0</v>
      </c>
      <c r="AR127" s="60">
        <v>0</v>
      </c>
      <c r="AS127" s="60">
        <v>0</v>
      </c>
      <c r="AT127" s="60">
        <v>0</v>
      </c>
      <c r="AU127" s="60">
        <v>0</v>
      </c>
      <c r="AV127" s="60">
        <v>1953.9</v>
      </c>
      <c r="AW127" s="60">
        <v>0</v>
      </c>
      <c r="AX127" s="60">
        <v>24750.7</v>
      </c>
      <c r="AY127" s="60">
        <v>16889</v>
      </c>
      <c r="AZ127" s="60">
        <v>-7861.7</v>
      </c>
      <c r="BA127" s="60">
        <v>-46.55</v>
      </c>
    </row>
    <row r="128" spans="1:53" ht="15.75" thickBot="1" x14ac:dyDescent="0.3">
      <c r="A128" s="59" t="s">
        <v>951</v>
      </c>
      <c r="B128" s="60">
        <v>0</v>
      </c>
      <c r="C128" s="60">
        <v>257.89999999999998</v>
      </c>
      <c r="D128" s="60">
        <v>0</v>
      </c>
      <c r="E128" s="60">
        <v>0</v>
      </c>
      <c r="F128" s="60">
        <v>0</v>
      </c>
      <c r="G128" s="60">
        <v>5622.2</v>
      </c>
      <c r="H128" s="60">
        <v>6072.3</v>
      </c>
      <c r="I128" s="60">
        <v>0</v>
      </c>
      <c r="J128" s="60">
        <v>5073.8</v>
      </c>
      <c r="K128" s="60">
        <v>0</v>
      </c>
      <c r="L128" s="60">
        <v>214.9</v>
      </c>
      <c r="M128" s="60">
        <v>0</v>
      </c>
      <c r="N128" s="60">
        <v>5235.8999999999996</v>
      </c>
      <c r="O128" s="60">
        <v>0</v>
      </c>
      <c r="P128" s="60">
        <v>22476.9</v>
      </c>
      <c r="Q128" s="60">
        <v>17764</v>
      </c>
      <c r="R128" s="60">
        <v>-4712.8999999999996</v>
      </c>
      <c r="S128" s="60">
        <v>-26.53</v>
      </c>
      <c r="AI128" s="59" t="s">
        <v>951</v>
      </c>
      <c r="AJ128" s="60">
        <v>7250.9</v>
      </c>
      <c r="AK128" s="60">
        <v>0</v>
      </c>
      <c r="AL128" s="60">
        <v>0</v>
      </c>
      <c r="AM128" s="60">
        <v>0</v>
      </c>
      <c r="AN128" s="60">
        <v>0</v>
      </c>
      <c r="AO128" s="60">
        <v>13455.7</v>
      </c>
      <c r="AP128" s="60">
        <v>955.6</v>
      </c>
      <c r="AQ128" s="60">
        <v>0</v>
      </c>
      <c r="AR128" s="60">
        <v>0</v>
      </c>
      <c r="AS128" s="60">
        <v>0</v>
      </c>
      <c r="AT128" s="60">
        <v>0</v>
      </c>
      <c r="AU128" s="60">
        <v>0</v>
      </c>
      <c r="AV128" s="60">
        <v>1953.9</v>
      </c>
      <c r="AW128" s="60">
        <v>0</v>
      </c>
      <c r="AX128" s="60">
        <v>23616</v>
      </c>
      <c r="AY128" s="60">
        <v>17764</v>
      </c>
      <c r="AZ128" s="60">
        <v>-5852</v>
      </c>
      <c r="BA128" s="60">
        <v>-32.94</v>
      </c>
    </row>
    <row r="129" spans="1:53" ht="15.75" thickBot="1" x14ac:dyDescent="0.3">
      <c r="A129" s="59" t="s">
        <v>952</v>
      </c>
      <c r="B129" s="60">
        <v>0</v>
      </c>
      <c r="C129" s="60">
        <v>257.89999999999998</v>
      </c>
      <c r="D129" s="60">
        <v>0</v>
      </c>
      <c r="E129" s="60">
        <v>0</v>
      </c>
      <c r="F129" s="60">
        <v>0</v>
      </c>
      <c r="G129" s="60">
        <v>5622.2</v>
      </c>
      <c r="H129" s="60">
        <v>6072.3</v>
      </c>
      <c r="I129" s="60">
        <v>0</v>
      </c>
      <c r="J129" s="60">
        <v>5073.8</v>
      </c>
      <c r="K129" s="60">
        <v>0</v>
      </c>
      <c r="L129" s="60">
        <v>23.7</v>
      </c>
      <c r="M129" s="60">
        <v>0</v>
      </c>
      <c r="N129" s="60">
        <v>5951.7</v>
      </c>
      <c r="O129" s="60">
        <v>0</v>
      </c>
      <c r="P129" s="60">
        <v>23001.599999999999</v>
      </c>
      <c r="Q129" s="60">
        <v>28100</v>
      </c>
      <c r="R129" s="60">
        <v>5098.3999999999996</v>
      </c>
      <c r="S129" s="60">
        <v>18.14</v>
      </c>
      <c r="AI129" s="59" t="s">
        <v>952</v>
      </c>
      <c r="AJ129" s="60">
        <v>7250.9</v>
      </c>
      <c r="AK129" s="60">
        <v>0</v>
      </c>
      <c r="AL129" s="60">
        <v>0</v>
      </c>
      <c r="AM129" s="60">
        <v>0</v>
      </c>
      <c r="AN129" s="60">
        <v>0</v>
      </c>
      <c r="AO129" s="60">
        <v>13455.7</v>
      </c>
      <c r="AP129" s="60">
        <v>2094.8000000000002</v>
      </c>
      <c r="AQ129" s="60">
        <v>467.3</v>
      </c>
      <c r="AR129" s="60">
        <v>0</v>
      </c>
      <c r="AS129" s="60">
        <v>0</v>
      </c>
      <c r="AT129" s="60">
        <v>0</v>
      </c>
      <c r="AU129" s="60">
        <v>0</v>
      </c>
      <c r="AV129" s="60">
        <v>1953.9</v>
      </c>
      <c r="AW129" s="60">
        <v>0</v>
      </c>
      <c r="AX129" s="60">
        <v>25222.5</v>
      </c>
      <c r="AY129" s="60">
        <v>28100</v>
      </c>
      <c r="AZ129" s="60">
        <v>2877.5</v>
      </c>
      <c r="BA129" s="60">
        <v>10.24</v>
      </c>
    </row>
    <row r="130" spans="1:53" ht="15.75" thickBot="1" x14ac:dyDescent="0.3">
      <c r="A130" s="59" t="s">
        <v>953</v>
      </c>
      <c r="B130" s="60">
        <v>344.8</v>
      </c>
      <c r="C130" s="60">
        <v>0</v>
      </c>
      <c r="D130" s="60">
        <v>0</v>
      </c>
      <c r="E130" s="60">
        <v>0</v>
      </c>
      <c r="F130" s="60">
        <v>0</v>
      </c>
      <c r="G130" s="60">
        <v>5622.2</v>
      </c>
      <c r="H130" s="60">
        <v>6072.3</v>
      </c>
      <c r="I130" s="60">
        <v>0</v>
      </c>
      <c r="J130" s="60">
        <v>799.9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12839.2</v>
      </c>
      <c r="Q130" s="60">
        <v>12999</v>
      </c>
      <c r="R130" s="60">
        <v>159.80000000000001</v>
      </c>
      <c r="S130" s="60">
        <v>1.23</v>
      </c>
      <c r="AI130" s="59" t="s">
        <v>953</v>
      </c>
      <c r="AJ130" s="60">
        <v>5904.8</v>
      </c>
      <c r="AK130" s="60">
        <v>0</v>
      </c>
      <c r="AL130" s="60">
        <v>0</v>
      </c>
      <c r="AM130" s="60">
        <v>0</v>
      </c>
      <c r="AN130" s="60">
        <v>0</v>
      </c>
      <c r="AO130" s="60">
        <v>13455.7</v>
      </c>
      <c r="AP130" s="60">
        <v>2094.8000000000002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1953.9</v>
      </c>
      <c r="AW130" s="60">
        <v>0</v>
      </c>
      <c r="AX130" s="60">
        <v>23409.1</v>
      </c>
      <c r="AY130" s="60">
        <v>12999</v>
      </c>
      <c r="AZ130" s="60">
        <v>-10410.1</v>
      </c>
      <c r="BA130" s="60">
        <v>-80.08</v>
      </c>
    </row>
    <row r="131" spans="1:53" ht="15.75" thickBot="1" x14ac:dyDescent="0.3">
      <c r="A131" s="59" t="s">
        <v>954</v>
      </c>
      <c r="B131" s="60">
        <v>344.8</v>
      </c>
      <c r="C131" s="60">
        <v>0</v>
      </c>
      <c r="D131" s="60">
        <v>0</v>
      </c>
      <c r="E131" s="60">
        <v>0</v>
      </c>
      <c r="F131" s="60">
        <v>0</v>
      </c>
      <c r="G131" s="60">
        <v>5622.2</v>
      </c>
      <c r="H131" s="60">
        <v>6072.3</v>
      </c>
      <c r="I131" s="60">
        <v>0</v>
      </c>
      <c r="J131" s="60">
        <v>799.9</v>
      </c>
      <c r="K131" s="60">
        <v>0</v>
      </c>
      <c r="L131" s="60">
        <v>0</v>
      </c>
      <c r="M131" s="60">
        <v>0</v>
      </c>
      <c r="N131" s="60">
        <v>2964.7</v>
      </c>
      <c r="O131" s="60">
        <v>0</v>
      </c>
      <c r="P131" s="60">
        <v>15803.9</v>
      </c>
      <c r="Q131" s="60">
        <v>12989</v>
      </c>
      <c r="R131" s="60">
        <v>-2814.9</v>
      </c>
      <c r="S131" s="60">
        <v>-21.67</v>
      </c>
      <c r="AI131" s="59" t="s">
        <v>954</v>
      </c>
      <c r="AJ131" s="60">
        <v>5904.8</v>
      </c>
      <c r="AK131" s="60">
        <v>0</v>
      </c>
      <c r="AL131" s="60">
        <v>0</v>
      </c>
      <c r="AM131" s="60">
        <v>0</v>
      </c>
      <c r="AN131" s="60">
        <v>0</v>
      </c>
      <c r="AO131" s="60">
        <v>13455.7</v>
      </c>
      <c r="AP131" s="60">
        <v>2090.1999999999998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1953.9</v>
      </c>
      <c r="AW131" s="60">
        <v>0</v>
      </c>
      <c r="AX131" s="60">
        <v>23404.6</v>
      </c>
      <c r="AY131" s="60">
        <v>12989</v>
      </c>
      <c r="AZ131" s="60">
        <v>-10415.6</v>
      </c>
      <c r="BA131" s="60">
        <v>-80.19</v>
      </c>
    </row>
    <row r="132" spans="1:53" ht="15.75" thickBot="1" x14ac:dyDescent="0.3">
      <c r="A132" s="59" t="s">
        <v>955</v>
      </c>
      <c r="B132" s="60">
        <v>344.8</v>
      </c>
      <c r="C132" s="60">
        <v>0</v>
      </c>
      <c r="D132" s="60">
        <v>0</v>
      </c>
      <c r="E132" s="60">
        <v>0</v>
      </c>
      <c r="F132" s="60">
        <v>0</v>
      </c>
      <c r="G132" s="60">
        <v>5622.2</v>
      </c>
      <c r="H132" s="60">
        <v>6072.3</v>
      </c>
      <c r="I132" s="60">
        <v>0</v>
      </c>
      <c r="J132" s="60">
        <v>799.9</v>
      </c>
      <c r="K132" s="60">
        <v>0</v>
      </c>
      <c r="L132" s="60">
        <v>23.7</v>
      </c>
      <c r="M132" s="60">
        <v>0</v>
      </c>
      <c r="N132" s="60">
        <v>3193</v>
      </c>
      <c r="O132" s="60">
        <v>0</v>
      </c>
      <c r="P132" s="60">
        <v>16055.9</v>
      </c>
      <c r="Q132" s="60">
        <v>13499</v>
      </c>
      <c r="R132" s="60">
        <v>-2556.9</v>
      </c>
      <c r="S132" s="60">
        <v>-18.940000000000001</v>
      </c>
      <c r="AI132" s="59" t="s">
        <v>955</v>
      </c>
      <c r="AJ132" s="60">
        <v>5904.8</v>
      </c>
      <c r="AK132" s="60">
        <v>0</v>
      </c>
      <c r="AL132" s="60">
        <v>0</v>
      </c>
      <c r="AM132" s="60">
        <v>0</v>
      </c>
      <c r="AN132" s="60">
        <v>0</v>
      </c>
      <c r="AO132" s="60">
        <v>13455.7</v>
      </c>
      <c r="AP132" s="60">
        <v>955.6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1953.9</v>
      </c>
      <c r="AW132" s="60">
        <v>0</v>
      </c>
      <c r="AX132" s="60">
        <v>22269.9</v>
      </c>
      <c r="AY132" s="60">
        <v>13499</v>
      </c>
      <c r="AZ132" s="60">
        <v>-8770.9</v>
      </c>
      <c r="BA132" s="60">
        <v>-64.97</v>
      </c>
    </row>
    <row r="133" spans="1:53" ht="15.75" thickBot="1" x14ac:dyDescent="0.3">
      <c r="A133" s="59" t="s">
        <v>956</v>
      </c>
      <c r="B133" s="60">
        <v>344.8</v>
      </c>
      <c r="C133" s="60">
        <v>0</v>
      </c>
      <c r="D133" s="60">
        <v>0</v>
      </c>
      <c r="E133" s="60">
        <v>0</v>
      </c>
      <c r="F133" s="60">
        <v>0</v>
      </c>
      <c r="G133" s="60">
        <v>5622.2</v>
      </c>
      <c r="H133" s="60">
        <v>6072.3</v>
      </c>
      <c r="I133" s="60">
        <v>0</v>
      </c>
      <c r="J133" s="60">
        <v>799.9</v>
      </c>
      <c r="K133" s="60">
        <v>0</v>
      </c>
      <c r="L133" s="60">
        <v>0</v>
      </c>
      <c r="M133" s="60">
        <v>0</v>
      </c>
      <c r="N133" s="60">
        <v>2964.7</v>
      </c>
      <c r="O133" s="60">
        <v>0</v>
      </c>
      <c r="P133" s="60">
        <v>15803.9</v>
      </c>
      <c r="Q133" s="60">
        <v>19000</v>
      </c>
      <c r="R133" s="60">
        <v>3196.1</v>
      </c>
      <c r="S133" s="60">
        <v>16.82</v>
      </c>
      <c r="AI133" s="59" t="s">
        <v>956</v>
      </c>
      <c r="AJ133" s="60">
        <v>5904.8</v>
      </c>
      <c r="AK133" s="60">
        <v>0</v>
      </c>
      <c r="AL133" s="60">
        <v>0</v>
      </c>
      <c r="AM133" s="60">
        <v>0</v>
      </c>
      <c r="AN133" s="60">
        <v>0</v>
      </c>
      <c r="AO133" s="60">
        <v>13455.7</v>
      </c>
      <c r="AP133" s="60">
        <v>2094.8000000000002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1953.9</v>
      </c>
      <c r="AW133" s="60">
        <v>0</v>
      </c>
      <c r="AX133" s="60">
        <v>23409.1</v>
      </c>
      <c r="AY133" s="60">
        <v>19000</v>
      </c>
      <c r="AZ133" s="60">
        <v>-4409.1000000000004</v>
      </c>
      <c r="BA133" s="60">
        <v>-23.21</v>
      </c>
    </row>
    <row r="134" spans="1:53" ht="15.75" thickBot="1" x14ac:dyDescent="0.3">
      <c r="A134" s="59" t="s">
        <v>957</v>
      </c>
      <c r="B134" s="60">
        <v>344.8</v>
      </c>
      <c r="C134" s="60">
        <v>0</v>
      </c>
      <c r="D134" s="60">
        <v>0</v>
      </c>
      <c r="E134" s="60">
        <v>0</v>
      </c>
      <c r="F134" s="60">
        <v>0</v>
      </c>
      <c r="G134" s="60">
        <v>5622.2</v>
      </c>
      <c r="H134" s="60">
        <v>6072.3</v>
      </c>
      <c r="I134" s="60">
        <v>0</v>
      </c>
      <c r="J134" s="60">
        <v>799.9</v>
      </c>
      <c r="K134" s="60">
        <v>0</v>
      </c>
      <c r="L134" s="60">
        <v>23.7</v>
      </c>
      <c r="M134" s="60">
        <v>0</v>
      </c>
      <c r="N134" s="60">
        <v>4772.3999999999996</v>
      </c>
      <c r="O134" s="60">
        <v>0</v>
      </c>
      <c r="P134" s="60">
        <v>17635.3</v>
      </c>
      <c r="Q134" s="60">
        <v>16696</v>
      </c>
      <c r="R134" s="60">
        <v>-939.3</v>
      </c>
      <c r="S134" s="60">
        <v>-5.63</v>
      </c>
      <c r="AI134" s="59" t="s">
        <v>957</v>
      </c>
      <c r="AJ134" s="60">
        <v>5904.8</v>
      </c>
      <c r="AK134" s="60">
        <v>0</v>
      </c>
      <c r="AL134" s="60">
        <v>0</v>
      </c>
      <c r="AM134" s="60">
        <v>0</v>
      </c>
      <c r="AN134" s="60">
        <v>0</v>
      </c>
      <c r="AO134" s="60">
        <v>13455.7</v>
      </c>
      <c r="AP134" s="60">
        <v>2090.1999999999998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1953.9</v>
      </c>
      <c r="AW134" s="60">
        <v>0</v>
      </c>
      <c r="AX134" s="60">
        <v>23404.6</v>
      </c>
      <c r="AY134" s="60">
        <v>16696</v>
      </c>
      <c r="AZ134" s="60">
        <v>-6708.6</v>
      </c>
      <c r="BA134" s="60">
        <v>-40.18</v>
      </c>
    </row>
    <row r="135" spans="1:53" ht="15.75" thickBot="1" x14ac:dyDescent="0.3">
      <c r="A135" s="59" t="s">
        <v>958</v>
      </c>
      <c r="B135" s="60">
        <v>344.8</v>
      </c>
      <c r="C135" s="60">
        <v>257.89999999999998</v>
      </c>
      <c r="D135" s="60">
        <v>0</v>
      </c>
      <c r="E135" s="60">
        <v>0</v>
      </c>
      <c r="F135" s="60">
        <v>0</v>
      </c>
      <c r="G135" s="60">
        <v>5622.2</v>
      </c>
      <c r="H135" s="60">
        <v>6072.3</v>
      </c>
      <c r="I135" s="60">
        <v>0</v>
      </c>
      <c r="J135" s="60">
        <v>1004.4</v>
      </c>
      <c r="K135" s="60">
        <v>0</v>
      </c>
      <c r="L135" s="60">
        <v>23.7</v>
      </c>
      <c r="M135" s="60">
        <v>0</v>
      </c>
      <c r="N135" s="60">
        <v>4803.6000000000004</v>
      </c>
      <c r="O135" s="60">
        <v>0</v>
      </c>
      <c r="P135" s="60">
        <v>18128.900000000001</v>
      </c>
      <c r="Q135" s="60">
        <v>19999</v>
      </c>
      <c r="R135" s="60">
        <v>1870.1</v>
      </c>
      <c r="S135" s="60">
        <v>9.35</v>
      </c>
      <c r="AI135" s="59" t="s">
        <v>958</v>
      </c>
      <c r="AJ135" s="60">
        <v>5904.8</v>
      </c>
      <c r="AK135" s="60">
        <v>0</v>
      </c>
      <c r="AL135" s="60">
        <v>0</v>
      </c>
      <c r="AM135" s="60">
        <v>0</v>
      </c>
      <c r="AN135" s="60">
        <v>0</v>
      </c>
      <c r="AO135" s="60">
        <v>13455.7</v>
      </c>
      <c r="AP135" s="60">
        <v>955.6</v>
      </c>
      <c r="AQ135" s="60">
        <v>0</v>
      </c>
      <c r="AR135" s="60">
        <v>0</v>
      </c>
      <c r="AS135" s="60">
        <v>0</v>
      </c>
      <c r="AT135" s="60">
        <v>0</v>
      </c>
      <c r="AU135" s="60">
        <v>0</v>
      </c>
      <c r="AV135" s="60">
        <v>1953.9</v>
      </c>
      <c r="AW135" s="60">
        <v>0</v>
      </c>
      <c r="AX135" s="60">
        <v>22269.9</v>
      </c>
      <c r="AY135" s="60">
        <v>19999</v>
      </c>
      <c r="AZ135" s="60">
        <v>-2270.9</v>
      </c>
      <c r="BA135" s="60">
        <v>-11.36</v>
      </c>
    </row>
    <row r="136" spans="1:53" ht="15.75" thickBot="1" x14ac:dyDescent="0.3">
      <c r="A136" s="59" t="s">
        <v>959</v>
      </c>
      <c r="B136" s="60">
        <v>344.8</v>
      </c>
      <c r="C136" s="60">
        <v>257.89999999999998</v>
      </c>
      <c r="D136" s="60">
        <v>0</v>
      </c>
      <c r="E136" s="60">
        <v>0</v>
      </c>
      <c r="F136" s="60">
        <v>0</v>
      </c>
      <c r="G136" s="60">
        <v>5622.2</v>
      </c>
      <c r="H136" s="60">
        <v>6770.3</v>
      </c>
      <c r="I136" s="60">
        <v>0</v>
      </c>
      <c r="J136" s="60">
        <v>2736</v>
      </c>
      <c r="K136" s="60">
        <v>0</v>
      </c>
      <c r="L136" s="60">
        <v>214.9</v>
      </c>
      <c r="M136" s="60">
        <v>0</v>
      </c>
      <c r="N136" s="60">
        <v>4803.6000000000004</v>
      </c>
      <c r="O136" s="60">
        <v>0</v>
      </c>
      <c r="P136" s="60">
        <v>20749.7</v>
      </c>
      <c r="Q136" s="60">
        <v>23000</v>
      </c>
      <c r="R136" s="60">
        <v>2250.3000000000002</v>
      </c>
      <c r="S136" s="60">
        <v>9.7799999999999994</v>
      </c>
      <c r="AI136" s="59" t="s">
        <v>959</v>
      </c>
      <c r="AJ136" s="60">
        <v>5904.8</v>
      </c>
      <c r="AK136" s="60">
        <v>0</v>
      </c>
      <c r="AL136" s="60">
        <v>0</v>
      </c>
      <c r="AM136" s="60">
        <v>0</v>
      </c>
      <c r="AN136" s="60">
        <v>0</v>
      </c>
      <c r="AO136" s="60">
        <v>13455.7</v>
      </c>
      <c r="AP136" s="60">
        <v>955.6</v>
      </c>
      <c r="AQ136" s="60">
        <v>0</v>
      </c>
      <c r="AR136" s="60">
        <v>0</v>
      </c>
      <c r="AS136" s="60">
        <v>0</v>
      </c>
      <c r="AT136" s="60">
        <v>0</v>
      </c>
      <c r="AU136" s="60">
        <v>0</v>
      </c>
      <c r="AV136" s="60">
        <v>1953.9</v>
      </c>
      <c r="AW136" s="60">
        <v>0</v>
      </c>
      <c r="AX136" s="60">
        <v>22269.9</v>
      </c>
      <c r="AY136" s="60">
        <v>23000</v>
      </c>
      <c r="AZ136" s="60">
        <v>730.1</v>
      </c>
      <c r="BA136" s="60">
        <v>3.17</v>
      </c>
    </row>
    <row r="137" spans="1:53" ht="15.75" thickBot="1" x14ac:dyDescent="0.3">
      <c r="A137" s="59" t="s">
        <v>960</v>
      </c>
      <c r="B137" s="60">
        <v>344.8</v>
      </c>
      <c r="C137" s="60">
        <v>257.89999999999998</v>
      </c>
      <c r="D137" s="60">
        <v>0</v>
      </c>
      <c r="E137" s="60">
        <v>0</v>
      </c>
      <c r="F137" s="60">
        <v>0</v>
      </c>
      <c r="G137" s="60">
        <v>5622.2</v>
      </c>
      <c r="H137" s="60">
        <v>6770.3</v>
      </c>
      <c r="I137" s="60">
        <v>0</v>
      </c>
      <c r="J137" s="60">
        <v>2736</v>
      </c>
      <c r="K137" s="60">
        <v>0</v>
      </c>
      <c r="L137" s="60">
        <v>214.9</v>
      </c>
      <c r="M137" s="60">
        <v>0</v>
      </c>
      <c r="N137" s="60">
        <v>4803.6000000000004</v>
      </c>
      <c r="O137" s="60">
        <v>0</v>
      </c>
      <c r="P137" s="60">
        <v>20749.7</v>
      </c>
      <c r="Q137" s="60">
        <v>19000</v>
      </c>
      <c r="R137" s="60">
        <v>-1749.7</v>
      </c>
      <c r="S137" s="60">
        <v>-9.2100000000000009</v>
      </c>
      <c r="AI137" s="59" t="s">
        <v>960</v>
      </c>
      <c r="AJ137" s="60">
        <v>5904.8</v>
      </c>
      <c r="AK137" s="60">
        <v>0</v>
      </c>
      <c r="AL137" s="60">
        <v>0</v>
      </c>
      <c r="AM137" s="60">
        <v>0</v>
      </c>
      <c r="AN137" s="60">
        <v>0</v>
      </c>
      <c r="AO137" s="60">
        <v>13455.7</v>
      </c>
      <c r="AP137" s="60">
        <v>955.6</v>
      </c>
      <c r="AQ137" s="60">
        <v>0</v>
      </c>
      <c r="AR137" s="60">
        <v>0</v>
      </c>
      <c r="AS137" s="60">
        <v>0</v>
      </c>
      <c r="AT137" s="60">
        <v>0</v>
      </c>
      <c r="AU137" s="60">
        <v>0</v>
      </c>
      <c r="AV137" s="60">
        <v>1953.9</v>
      </c>
      <c r="AW137" s="60">
        <v>0</v>
      </c>
      <c r="AX137" s="60">
        <v>22269.9</v>
      </c>
      <c r="AY137" s="60">
        <v>19000</v>
      </c>
      <c r="AZ137" s="60">
        <v>-3269.9</v>
      </c>
      <c r="BA137" s="60">
        <v>-17.21</v>
      </c>
    </row>
    <row r="138" spans="1:53" ht="15.75" thickBot="1" x14ac:dyDescent="0.3">
      <c r="A138" s="59" t="s">
        <v>961</v>
      </c>
      <c r="B138" s="60">
        <v>344.8</v>
      </c>
      <c r="C138" s="60">
        <v>257.89999999999998</v>
      </c>
      <c r="D138" s="60">
        <v>0</v>
      </c>
      <c r="E138" s="60">
        <v>0</v>
      </c>
      <c r="F138" s="60">
        <v>0</v>
      </c>
      <c r="G138" s="60">
        <v>5622.2</v>
      </c>
      <c r="H138" s="60">
        <v>6770.3</v>
      </c>
      <c r="I138" s="60">
        <v>0</v>
      </c>
      <c r="J138" s="60">
        <v>5073.8</v>
      </c>
      <c r="K138" s="60">
        <v>0</v>
      </c>
      <c r="L138" s="60">
        <v>214.9</v>
      </c>
      <c r="M138" s="60">
        <v>0</v>
      </c>
      <c r="N138" s="60">
        <v>4803.6000000000004</v>
      </c>
      <c r="O138" s="60">
        <v>0</v>
      </c>
      <c r="P138" s="60">
        <v>23087.599999999999</v>
      </c>
      <c r="Q138" s="60">
        <v>27732</v>
      </c>
      <c r="R138" s="60">
        <v>4644.3999999999996</v>
      </c>
      <c r="S138" s="60">
        <v>16.75</v>
      </c>
      <c r="AI138" s="59" t="s">
        <v>961</v>
      </c>
      <c r="AJ138" s="60">
        <v>5904.8</v>
      </c>
      <c r="AK138" s="60">
        <v>0</v>
      </c>
      <c r="AL138" s="60">
        <v>0</v>
      </c>
      <c r="AM138" s="60">
        <v>0</v>
      </c>
      <c r="AN138" s="60">
        <v>0</v>
      </c>
      <c r="AO138" s="60">
        <v>13455.7</v>
      </c>
      <c r="AP138" s="60">
        <v>955.6</v>
      </c>
      <c r="AQ138" s="60">
        <v>0</v>
      </c>
      <c r="AR138" s="60">
        <v>0</v>
      </c>
      <c r="AS138" s="60">
        <v>0</v>
      </c>
      <c r="AT138" s="60">
        <v>0</v>
      </c>
      <c r="AU138" s="60">
        <v>0</v>
      </c>
      <c r="AV138" s="60">
        <v>1953.9</v>
      </c>
      <c r="AW138" s="60">
        <v>0</v>
      </c>
      <c r="AX138" s="60">
        <v>22269.9</v>
      </c>
      <c r="AY138" s="60">
        <v>27732</v>
      </c>
      <c r="AZ138" s="60">
        <v>5462.1</v>
      </c>
      <c r="BA138" s="60">
        <v>19.7</v>
      </c>
    </row>
    <row r="139" spans="1:53" ht="15.75" thickBot="1" x14ac:dyDescent="0.3">
      <c r="A139" s="59" t="s">
        <v>962</v>
      </c>
      <c r="B139" s="60">
        <v>344.8</v>
      </c>
      <c r="C139" s="60">
        <v>257.89999999999998</v>
      </c>
      <c r="D139" s="60">
        <v>0</v>
      </c>
      <c r="E139" s="60">
        <v>0</v>
      </c>
      <c r="F139" s="60">
        <v>0</v>
      </c>
      <c r="G139" s="60">
        <v>5622.2</v>
      </c>
      <c r="H139" s="60">
        <v>6770.3</v>
      </c>
      <c r="I139" s="60">
        <v>0</v>
      </c>
      <c r="J139" s="60">
        <v>2736</v>
      </c>
      <c r="K139" s="60">
        <v>0</v>
      </c>
      <c r="L139" s="60">
        <v>214.9</v>
      </c>
      <c r="M139" s="60">
        <v>0</v>
      </c>
      <c r="N139" s="60">
        <v>4803.6000000000004</v>
      </c>
      <c r="O139" s="60">
        <v>0</v>
      </c>
      <c r="P139" s="60">
        <v>20749.7</v>
      </c>
      <c r="Q139" s="60">
        <v>21475</v>
      </c>
      <c r="R139" s="60">
        <v>725.3</v>
      </c>
      <c r="S139" s="60">
        <v>3.38</v>
      </c>
      <c r="AI139" s="59" t="s">
        <v>962</v>
      </c>
      <c r="AJ139" s="60">
        <v>5904.8</v>
      </c>
      <c r="AK139" s="60">
        <v>0</v>
      </c>
      <c r="AL139" s="60">
        <v>0</v>
      </c>
      <c r="AM139" s="60">
        <v>0</v>
      </c>
      <c r="AN139" s="60">
        <v>0</v>
      </c>
      <c r="AO139" s="60">
        <v>13455.7</v>
      </c>
      <c r="AP139" s="60">
        <v>955.6</v>
      </c>
      <c r="AQ139" s="60">
        <v>0</v>
      </c>
      <c r="AR139" s="60">
        <v>0</v>
      </c>
      <c r="AS139" s="60">
        <v>0</v>
      </c>
      <c r="AT139" s="60">
        <v>0</v>
      </c>
      <c r="AU139" s="60">
        <v>0</v>
      </c>
      <c r="AV139" s="60">
        <v>1953.9</v>
      </c>
      <c r="AW139" s="60">
        <v>0</v>
      </c>
      <c r="AX139" s="60">
        <v>22269.9</v>
      </c>
      <c r="AY139" s="60">
        <v>21475</v>
      </c>
      <c r="AZ139" s="60">
        <v>-794.9</v>
      </c>
      <c r="BA139" s="60">
        <v>-3.7</v>
      </c>
    </row>
    <row r="140" spans="1:53" ht="15.75" thickBot="1" x14ac:dyDescent="0.3">
      <c r="A140" s="59" t="s">
        <v>963</v>
      </c>
      <c r="B140" s="60">
        <v>344.8</v>
      </c>
      <c r="C140" s="60">
        <v>257.89999999999998</v>
      </c>
      <c r="D140" s="60">
        <v>0</v>
      </c>
      <c r="E140" s="60">
        <v>0</v>
      </c>
      <c r="F140" s="60">
        <v>0</v>
      </c>
      <c r="G140" s="60">
        <v>5622.2</v>
      </c>
      <c r="H140" s="60">
        <v>6072.3</v>
      </c>
      <c r="I140" s="60">
        <v>0</v>
      </c>
      <c r="J140" s="60">
        <v>5073.8</v>
      </c>
      <c r="K140" s="60">
        <v>0</v>
      </c>
      <c r="L140" s="60">
        <v>23.7</v>
      </c>
      <c r="M140" s="60">
        <v>0</v>
      </c>
      <c r="N140" s="60">
        <v>4803.6000000000004</v>
      </c>
      <c r="O140" s="60">
        <v>0</v>
      </c>
      <c r="P140" s="60">
        <v>22198.3</v>
      </c>
      <c r="Q140" s="60">
        <v>17200</v>
      </c>
      <c r="R140" s="60">
        <v>-4998.3</v>
      </c>
      <c r="S140" s="60">
        <v>-29.06</v>
      </c>
      <c r="AI140" s="59" t="s">
        <v>963</v>
      </c>
      <c r="AJ140" s="60">
        <v>5904.8</v>
      </c>
      <c r="AK140" s="60">
        <v>0</v>
      </c>
      <c r="AL140" s="60">
        <v>0</v>
      </c>
      <c r="AM140" s="60">
        <v>0</v>
      </c>
      <c r="AN140" s="60">
        <v>0</v>
      </c>
      <c r="AO140" s="60">
        <v>13455.7</v>
      </c>
      <c r="AP140" s="60">
        <v>955.6</v>
      </c>
      <c r="AQ140" s="60">
        <v>0</v>
      </c>
      <c r="AR140" s="60">
        <v>0</v>
      </c>
      <c r="AS140" s="60">
        <v>0</v>
      </c>
      <c r="AT140" s="60">
        <v>0</v>
      </c>
      <c r="AU140" s="60">
        <v>0</v>
      </c>
      <c r="AV140" s="60">
        <v>1953.9</v>
      </c>
      <c r="AW140" s="60">
        <v>0</v>
      </c>
      <c r="AX140" s="60">
        <v>22269.9</v>
      </c>
      <c r="AY140" s="60">
        <v>17200</v>
      </c>
      <c r="AZ140" s="60">
        <v>-5069.8999999999996</v>
      </c>
      <c r="BA140" s="60">
        <v>-29.48</v>
      </c>
    </row>
    <row r="141" spans="1:53" ht="15.75" thickBot="1" x14ac:dyDescent="0.3">
      <c r="A141" s="59" t="s">
        <v>964</v>
      </c>
      <c r="B141" s="60">
        <v>344.8</v>
      </c>
      <c r="C141" s="60">
        <v>257.89999999999998</v>
      </c>
      <c r="D141" s="60">
        <v>0</v>
      </c>
      <c r="E141" s="60">
        <v>0</v>
      </c>
      <c r="F141" s="60">
        <v>0</v>
      </c>
      <c r="G141" s="60">
        <v>5622.2</v>
      </c>
      <c r="H141" s="60">
        <v>6770.3</v>
      </c>
      <c r="I141" s="60">
        <v>0</v>
      </c>
      <c r="J141" s="60">
        <v>5073.8</v>
      </c>
      <c r="K141" s="60">
        <v>0</v>
      </c>
      <c r="L141" s="60">
        <v>214.9</v>
      </c>
      <c r="M141" s="60">
        <v>0</v>
      </c>
      <c r="N141" s="60">
        <v>5769.9</v>
      </c>
      <c r="O141" s="60">
        <v>0</v>
      </c>
      <c r="P141" s="60">
        <v>24053.9</v>
      </c>
      <c r="Q141" s="60">
        <v>25971</v>
      </c>
      <c r="R141" s="60">
        <v>1917.1</v>
      </c>
      <c r="S141" s="60">
        <v>7.38</v>
      </c>
      <c r="AI141" s="59" t="s">
        <v>964</v>
      </c>
      <c r="AJ141" s="60">
        <v>5904.8</v>
      </c>
      <c r="AK141" s="60">
        <v>0</v>
      </c>
      <c r="AL141" s="60">
        <v>0</v>
      </c>
      <c r="AM141" s="60">
        <v>0</v>
      </c>
      <c r="AN141" s="60">
        <v>0</v>
      </c>
      <c r="AO141" s="60">
        <v>13455.7</v>
      </c>
      <c r="AP141" s="60">
        <v>955.6</v>
      </c>
      <c r="AQ141" s="60">
        <v>0</v>
      </c>
      <c r="AR141" s="60">
        <v>0</v>
      </c>
      <c r="AS141" s="60">
        <v>0</v>
      </c>
      <c r="AT141" s="60">
        <v>0</v>
      </c>
      <c r="AU141" s="60">
        <v>0</v>
      </c>
      <c r="AV141" s="60">
        <v>1953.9</v>
      </c>
      <c r="AW141" s="60">
        <v>0</v>
      </c>
      <c r="AX141" s="60">
        <v>22269.9</v>
      </c>
      <c r="AY141" s="60">
        <v>25971</v>
      </c>
      <c r="AZ141" s="60">
        <v>3701.1</v>
      </c>
      <c r="BA141" s="60">
        <v>14.25</v>
      </c>
    </row>
    <row r="142" spans="1:53" ht="15.75" thickBot="1" x14ac:dyDescent="0.3">
      <c r="A142" s="59" t="s">
        <v>965</v>
      </c>
      <c r="B142" s="60">
        <v>344.8</v>
      </c>
      <c r="C142" s="60">
        <v>257.89999999999998</v>
      </c>
      <c r="D142" s="60">
        <v>0</v>
      </c>
      <c r="E142" s="60">
        <v>1685.7</v>
      </c>
      <c r="F142" s="60">
        <v>0</v>
      </c>
      <c r="G142" s="60">
        <v>5622.2</v>
      </c>
      <c r="H142" s="60">
        <v>6072.3</v>
      </c>
      <c r="I142" s="60">
        <v>0</v>
      </c>
      <c r="J142" s="60">
        <v>5073.8</v>
      </c>
      <c r="K142" s="60">
        <v>0</v>
      </c>
      <c r="L142" s="60">
        <v>214.9</v>
      </c>
      <c r="M142" s="60">
        <v>0</v>
      </c>
      <c r="N142" s="60">
        <v>4803.6000000000004</v>
      </c>
      <c r="O142" s="60">
        <v>0</v>
      </c>
      <c r="P142" s="60">
        <v>24075.1</v>
      </c>
      <c r="Q142" s="60">
        <v>20999</v>
      </c>
      <c r="R142" s="60">
        <v>-3076.1</v>
      </c>
      <c r="S142" s="60">
        <v>-14.65</v>
      </c>
      <c r="AI142" s="59" t="s">
        <v>965</v>
      </c>
      <c r="AJ142" s="60">
        <v>5904.8</v>
      </c>
      <c r="AK142" s="60">
        <v>0</v>
      </c>
      <c r="AL142" s="60">
        <v>0</v>
      </c>
      <c r="AM142" s="60">
        <v>0</v>
      </c>
      <c r="AN142" s="60">
        <v>0</v>
      </c>
      <c r="AO142" s="60">
        <v>13455.7</v>
      </c>
      <c r="AP142" s="60">
        <v>955.6</v>
      </c>
      <c r="AQ142" s="60">
        <v>0</v>
      </c>
      <c r="AR142" s="60">
        <v>0</v>
      </c>
      <c r="AS142" s="60">
        <v>0</v>
      </c>
      <c r="AT142" s="60">
        <v>0</v>
      </c>
      <c r="AU142" s="60">
        <v>0</v>
      </c>
      <c r="AV142" s="60">
        <v>1953.9</v>
      </c>
      <c r="AW142" s="60">
        <v>0</v>
      </c>
      <c r="AX142" s="60">
        <v>22269.9</v>
      </c>
      <c r="AY142" s="60">
        <v>20999</v>
      </c>
      <c r="AZ142" s="60">
        <v>-1270.9000000000001</v>
      </c>
      <c r="BA142" s="60">
        <v>-6.05</v>
      </c>
    </row>
    <row r="143" spans="1:53" ht="15.75" thickBot="1" x14ac:dyDescent="0.3">
      <c r="A143" s="59" t="s">
        <v>966</v>
      </c>
      <c r="B143" s="60">
        <v>344.8</v>
      </c>
      <c r="C143" s="60">
        <v>257.89999999999998</v>
      </c>
      <c r="D143" s="60">
        <v>0</v>
      </c>
      <c r="E143" s="60">
        <v>1685.7</v>
      </c>
      <c r="F143" s="60">
        <v>719.8</v>
      </c>
      <c r="G143" s="60">
        <v>5622.2</v>
      </c>
      <c r="H143" s="60">
        <v>6072.3</v>
      </c>
      <c r="I143" s="60">
        <v>0</v>
      </c>
      <c r="J143" s="60">
        <v>5073.8</v>
      </c>
      <c r="K143" s="60">
        <v>0</v>
      </c>
      <c r="L143" s="60">
        <v>214.9</v>
      </c>
      <c r="M143" s="60">
        <v>0</v>
      </c>
      <c r="N143" s="60">
        <v>5951.7</v>
      </c>
      <c r="O143" s="60">
        <v>0</v>
      </c>
      <c r="P143" s="60">
        <v>25943.1</v>
      </c>
      <c r="Q143" s="60">
        <v>25998</v>
      </c>
      <c r="R143" s="60">
        <v>54.9</v>
      </c>
      <c r="S143" s="60">
        <v>0.21</v>
      </c>
      <c r="AI143" s="59" t="s">
        <v>966</v>
      </c>
      <c r="AJ143" s="60">
        <v>5904.8</v>
      </c>
      <c r="AK143" s="60">
        <v>0</v>
      </c>
      <c r="AL143" s="60">
        <v>0</v>
      </c>
      <c r="AM143" s="60">
        <v>0</v>
      </c>
      <c r="AN143" s="60">
        <v>0</v>
      </c>
      <c r="AO143" s="60">
        <v>13455.7</v>
      </c>
      <c r="AP143" s="60">
        <v>955.6</v>
      </c>
      <c r="AQ143" s="60">
        <v>0</v>
      </c>
      <c r="AR143" s="60">
        <v>0</v>
      </c>
      <c r="AS143" s="60">
        <v>0</v>
      </c>
      <c r="AT143" s="60">
        <v>0</v>
      </c>
      <c r="AU143" s="60">
        <v>0</v>
      </c>
      <c r="AV143" s="60">
        <v>1953.9</v>
      </c>
      <c r="AW143" s="60">
        <v>0</v>
      </c>
      <c r="AX143" s="60">
        <v>22269.9</v>
      </c>
      <c r="AY143" s="60">
        <v>25998</v>
      </c>
      <c r="AZ143" s="60">
        <v>3728.1</v>
      </c>
      <c r="BA143" s="60">
        <v>14.34</v>
      </c>
    </row>
    <row r="144" spans="1:53" ht="15.75" thickBot="1" x14ac:dyDescent="0.3">
      <c r="A144" s="59" t="s">
        <v>967</v>
      </c>
      <c r="B144" s="60">
        <v>344.8</v>
      </c>
      <c r="C144" s="60">
        <v>257.89999999999998</v>
      </c>
      <c r="D144" s="60">
        <v>0</v>
      </c>
      <c r="E144" s="60">
        <v>1685.7</v>
      </c>
      <c r="F144" s="60">
        <v>719.8</v>
      </c>
      <c r="G144" s="60">
        <v>5622.2</v>
      </c>
      <c r="H144" s="60">
        <v>6770.3</v>
      </c>
      <c r="I144" s="60">
        <v>0</v>
      </c>
      <c r="J144" s="60">
        <v>5073.8</v>
      </c>
      <c r="K144" s="60">
        <v>0</v>
      </c>
      <c r="L144" s="60">
        <v>214.9</v>
      </c>
      <c r="M144" s="60">
        <v>0</v>
      </c>
      <c r="N144" s="60">
        <v>5951.7</v>
      </c>
      <c r="O144" s="60">
        <v>0</v>
      </c>
      <c r="P144" s="60">
        <v>26641.200000000001</v>
      </c>
      <c r="Q144" s="60">
        <v>25824</v>
      </c>
      <c r="R144" s="60">
        <v>-817.2</v>
      </c>
      <c r="S144" s="60">
        <v>-3.16</v>
      </c>
      <c r="AI144" s="59" t="s">
        <v>967</v>
      </c>
      <c r="AJ144" s="60">
        <v>5904.8</v>
      </c>
      <c r="AK144" s="60">
        <v>0</v>
      </c>
      <c r="AL144" s="60">
        <v>0</v>
      </c>
      <c r="AM144" s="60">
        <v>0</v>
      </c>
      <c r="AN144" s="60">
        <v>0</v>
      </c>
      <c r="AO144" s="60">
        <v>13455.7</v>
      </c>
      <c r="AP144" s="60">
        <v>955.6</v>
      </c>
      <c r="AQ144" s="60">
        <v>0</v>
      </c>
      <c r="AR144" s="60">
        <v>0</v>
      </c>
      <c r="AS144" s="60">
        <v>0</v>
      </c>
      <c r="AT144" s="60">
        <v>0</v>
      </c>
      <c r="AU144" s="60">
        <v>0</v>
      </c>
      <c r="AV144" s="60">
        <v>1953.9</v>
      </c>
      <c r="AW144" s="60">
        <v>0</v>
      </c>
      <c r="AX144" s="60">
        <v>22269.9</v>
      </c>
      <c r="AY144" s="60">
        <v>25824</v>
      </c>
      <c r="AZ144" s="60">
        <v>3554.1</v>
      </c>
      <c r="BA144" s="60">
        <v>13.76</v>
      </c>
    </row>
    <row r="145" spans="1:53" ht="15.75" thickBot="1" x14ac:dyDescent="0.3">
      <c r="A145" s="59" t="s">
        <v>968</v>
      </c>
      <c r="B145" s="60">
        <v>344.8</v>
      </c>
      <c r="C145" s="60">
        <v>257.89999999999998</v>
      </c>
      <c r="D145" s="60">
        <v>0</v>
      </c>
      <c r="E145" s="60">
        <v>1685.7</v>
      </c>
      <c r="F145" s="60">
        <v>804.3</v>
      </c>
      <c r="G145" s="60">
        <v>5622.2</v>
      </c>
      <c r="H145" s="60">
        <v>6770.3</v>
      </c>
      <c r="I145" s="60">
        <v>0</v>
      </c>
      <c r="J145" s="60">
        <v>5073.8</v>
      </c>
      <c r="K145" s="60">
        <v>0</v>
      </c>
      <c r="L145" s="60">
        <v>214.9</v>
      </c>
      <c r="M145" s="60">
        <v>0</v>
      </c>
      <c r="N145" s="60">
        <v>5951.7</v>
      </c>
      <c r="O145" s="60">
        <v>0</v>
      </c>
      <c r="P145" s="60">
        <v>26725.7</v>
      </c>
      <c r="Q145" s="60">
        <v>25995</v>
      </c>
      <c r="R145" s="60">
        <v>-730.7</v>
      </c>
      <c r="S145" s="60">
        <v>-2.81</v>
      </c>
      <c r="AI145" s="59" t="s">
        <v>968</v>
      </c>
      <c r="AJ145" s="60">
        <v>5904.8</v>
      </c>
      <c r="AK145" s="60">
        <v>0</v>
      </c>
      <c r="AL145" s="60">
        <v>0</v>
      </c>
      <c r="AM145" s="60">
        <v>0</v>
      </c>
      <c r="AN145" s="60">
        <v>0</v>
      </c>
      <c r="AO145" s="60">
        <v>13455.7</v>
      </c>
      <c r="AP145" s="60">
        <v>0</v>
      </c>
      <c r="AQ145" s="60">
        <v>0</v>
      </c>
      <c r="AR145" s="60">
        <v>0</v>
      </c>
      <c r="AS145" s="60">
        <v>0</v>
      </c>
      <c r="AT145" s="60">
        <v>0</v>
      </c>
      <c r="AU145" s="60">
        <v>0</v>
      </c>
      <c r="AV145" s="60">
        <v>1953.9</v>
      </c>
      <c r="AW145" s="60">
        <v>0</v>
      </c>
      <c r="AX145" s="60">
        <v>21314.3</v>
      </c>
      <c r="AY145" s="60">
        <v>25995</v>
      </c>
      <c r="AZ145" s="60">
        <v>4680.7</v>
      </c>
      <c r="BA145" s="60">
        <v>18.010000000000002</v>
      </c>
    </row>
    <row r="146" spans="1:53" ht="15.75" thickBot="1" x14ac:dyDescent="0.3">
      <c r="A146" s="59" t="s">
        <v>969</v>
      </c>
      <c r="B146" s="60">
        <v>344.8</v>
      </c>
      <c r="C146" s="60">
        <v>257.89999999999998</v>
      </c>
      <c r="D146" s="60">
        <v>0</v>
      </c>
      <c r="E146" s="60">
        <v>1685.7</v>
      </c>
      <c r="F146" s="60">
        <v>804.3</v>
      </c>
      <c r="G146" s="60">
        <v>5622.2</v>
      </c>
      <c r="H146" s="60">
        <v>6770.3</v>
      </c>
      <c r="I146" s="60">
        <v>0</v>
      </c>
      <c r="J146" s="60">
        <v>5073.8</v>
      </c>
      <c r="K146" s="60">
        <v>0</v>
      </c>
      <c r="L146" s="60">
        <v>6982.8</v>
      </c>
      <c r="M146" s="60">
        <v>0</v>
      </c>
      <c r="N146" s="60">
        <v>5951.7</v>
      </c>
      <c r="O146" s="60">
        <v>0</v>
      </c>
      <c r="P146" s="60">
        <v>33493.5</v>
      </c>
      <c r="Q146" s="60">
        <v>33897</v>
      </c>
      <c r="R146" s="60">
        <v>403.5</v>
      </c>
      <c r="S146" s="60">
        <v>1.19</v>
      </c>
      <c r="AI146" s="59" t="s">
        <v>969</v>
      </c>
      <c r="AJ146" s="60">
        <v>5904.8</v>
      </c>
      <c r="AK146" s="60">
        <v>0</v>
      </c>
      <c r="AL146" s="60">
        <v>0</v>
      </c>
      <c r="AM146" s="60">
        <v>0</v>
      </c>
      <c r="AN146" s="60">
        <v>0</v>
      </c>
      <c r="AO146" s="60">
        <v>13455.7</v>
      </c>
      <c r="AP146" s="60">
        <v>0</v>
      </c>
      <c r="AQ146" s="60">
        <v>0</v>
      </c>
      <c r="AR146" s="60">
        <v>0</v>
      </c>
      <c r="AS146" s="60">
        <v>0</v>
      </c>
      <c r="AT146" s="60">
        <v>0</v>
      </c>
      <c r="AU146" s="60">
        <v>0</v>
      </c>
      <c r="AV146" s="60">
        <v>1953.9</v>
      </c>
      <c r="AW146" s="60">
        <v>0</v>
      </c>
      <c r="AX146" s="60">
        <v>21314.3</v>
      </c>
      <c r="AY146" s="60">
        <v>33897</v>
      </c>
      <c r="AZ146" s="60">
        <v>12582.7</v>
      </c>
      <c r="BA146" s="60">
        <v>37.119999999999997</v>
      </c>
    </row>
    <row r="147" spans="1:53" ht="15.75" thickBot="1" x14ac:dyDescent="0.3">
      <c r="A147" s="59" t="s">
        <v>970</v>
      </c>
      <c r="B147" s="60">
        <v>344.8</v>
      </c>
      <c r="C147" s="60">
        <v>257.89999999999998</v>
      </c>
      <c r="D147" s="60">
        <v>0</v>
      </c>
      <c r="E147" s="60">
        <v>1685.7</v>
      </c>
      <c r="F147" s="60">
        <v>719.8</v>
      </c>
      <c r="G147" s="60">
        <v>5622.2</v>
      </c>
      <c r="H147" s="60">
        <v>9375.9</v>
      </c>
      <c r="I147" s="60">
        <v>0</v>
      </c>
      <c r="J147" s="60">
        <v>5073.8</v>
      </c>
      <c r="K147" s="60">
        <v>0</v>
      </c>
      <c r="L147" s="60">
        <v>214.9</v>
      </c>
      <c r="M147" s="60">
        <v>0</v>
      </c>
      <c r="N147" s="60">
        <v>5951.7</v>
      </c>
      <c r="O147" s="60">
        <v>0</v>
      </c>
      <c r="P147" s="60">
        <v>29246.799999999999</v>
      </c>
      <c r="Q147" s="60">
        <v>29599</v>
      </c>
      <c r="R147" s="60">
        <v>352.2</v>
      </c>
      <c r="S147" s="60">
        <v>1.19</v>
      </c>
      <c r="AI147" s="59" t="s">
        <v>970</v>
      </c>
      <c r="AJ147" s="60">
        <v>5904.8</v>
      </c>
      <c r="AK147" s="60">
        <v>0</v>
      </c>
      <c r="AL147" s="60">
        <v>0</v>
      </c>
      <c r="AM147" s="60">
        <v>0</v>
      </c>
      <c r="AN147" s="60">
        <v>0</v>
      </c>
      <c r="AO147" s="60">
        <v>13455.7</v>
      </c>
      <c r="AP147" s="60">
        <v>0</v>
      </c>
      <c r="AQ147" s="60">
        <v>0</v>
      </c>
      <c r="AR147" s="60">
        <v>0</v>
      </c>
      <c r="AS147" s="60">
        <v>0</v>
      </c>
      <c r="AT147" s="60">
        <v>0</v>
      </c>
      <c r="AU147" s="60">
        <v>0</v>
      </c>
      <c r="AV147" s="60">
        <v>0</v>
      </c>
      <c r="AW147" s="60">
        <v>0</v>
      </c>
      <c r="AX147" s="60">
        <v>19360.5</v>
      </c>
      <c r="AY147" s="60">
        <v>29599</v>
      </c>
      <c r="AZ147" s="60">
        <v>10238.5</v>
      </c>
      <c r="BA147" s="60">
        <v>34.590000000000003</v>
      </c>
    </row>
    <row r="148" spans="1:53" ht="15.75" thickBot="1" x14ac:dyDescent="0.3">
      <c r="A148" s="59" t="s">
        <v>971</v>
      </c>
      <c r="B148" s="60">
        <v>9488.6</v>
      </c>
      <c r="C148" s="60">
        <v>257.89999999999998</v>
      </c>
      <c r="D148" s="60">
        <v>0</v>
      </c>
      <c r="E148" s="60">
        <v>0</v>
      </c>
      <c r="F148" s="60">
        <v>0</v>
      </c>
      <c r="G148" s="60">
        <v>5622.2</v>
      </c>
      <c r="H148" s="60">
        <v>6072.3</v>
      </c>
      <c r="I148" s="60">
        <v>0</v>
      </c>
      <c r="J148" s="60">
        <v>2736</v>
      </c>
      <c r="K148" s="60">
        <v>0</v>
      </c>
      <c r="L148" s="60">
        <v>23.7</v>
      </c>
      <c r="M148" s="60">
        <v>0</v>
      </c>
      <c r="N148" s="60">
        <v>4772.3999999999996</v>
      </c>
      <c r="O148" s="60">
        <v>0</v>
      </c>
      <c r="P148" s="60">
        <v>28973.1</v>
      </c>
      <c r="Q148" s="60">
        <v>33700</v>
      </c>
      <c r="R148" s="60">
        <v>4726.8999999999996</v>
      </c>
      <c r="S148" s="60">
        <v>14.03</v>
      </c>
      <c r="AI148" s="59" t="s">
        <v>971</v>
      </c>
      <c r="AJ148" s="60">
        <v>5904.8</v>
      </c>
      <c r="AK148" s="60">
        <v>0</v>
      </c>
      <c r="AL148" s="60">
        <v>0</v>
      </c>
      <c r="AM148" s="60">
        <v>0</v>
      </c>
      <c r="AN148" s="60">
        <v>0</v>
      </c>
      <c r="AO148" s="60">
        <v>13455.7</v>
      </c>
      <c r="AP148" s="60">
        <v>2094.8000000000002</v>
      </c>
      <c r="AQ148" s="60">
        <v>0</v>
      </c>
      <c r="AR148" s="60">
        <v>0</v>
      </c>
      <c r="AS148" s="60">
        <v>0</v>
      </c>
      <c r="AT148" s="60">
        <v>0</v>
      </c>
      <c r="AU148" s="60">
        <v>0</v>
      </c>
      <c r="AV148" s="60">
        <v>1953.9</v>
      </c>
      <c r="AW148" s="60">
        <v>0</v>
      </c>
      <c r="AX148" s="60">
        <v>23409.1</v>
      </c>
      <c r="AY148" s="60">
        <v>33700</v>
      </c>
      <c r="AZ148" s="60">
        <v>10290.9</v>
      </c>
      <c r="BA148" s="60">
        <v>30.54</v>
      </c>
    </row>
    <row r="149" spans="1:53" ht="15.75" thickBot="1" x14ac:dyDescent="0.3">
      <c r="A149" s="59" t="s">
        <v>972</v>
      </c>
      <c r="B149" s="60">
        <v>9488.6</v>
      </c>
      <c r="C149" s="60">
        <v>257.89999999999998</v>
      </c>
      <c r="D149" s="60">
        <v>0</v>
      </c>
      <c r="E149" s="60">
        <v>0</v>
      </c>
      <c r="F149" s="60">
        <v>0</v>
      </c>
      <c r="G149" s="60">
        <v>5622.2</v>
      </c>
      <c r="H149" s="60">
        <v>6072.3</v>
      </c>
      <c r="I149" s="60">
        <v>0</v>
      </c>
      <c r="J149" s="60">
        <v>5073.8</v>
      </c>
      <c r="K149" s="60">
        <v>0</v>
      </c>
      <c r="L149" s="60">
        <v>214.9</v>
      </c>
      <c r="M149" s="60">
        <v>0</v>
      </c>
      <c r="N149" s="60">
        <v>4803.6000000000004</v>
      </c>
      <c r="O149" s="60">
        <v>0</v>
      </c>
      <c r="P149" s="60">
        <v>31533.200000000001</v>
      </c>
      <c r="Q149" s="60">
        <v>38495</v>
      </c>
      <c r="R149" s="60">
        <v>6961.8</v>
      </c>
      <c r="S149" s="60">
        <v>18.079999999999998</v>
      </c>
      <c r="AI149" s="59" t="s">
        <v>972</v>
      </c>
      <c r="AJ149" s="60">
        <v>5904.8</v>
      </c>
      <c r="AK149" s="60">
        <v>0</v>
      </c>
      <c r="AL149" s="60">
        <v>0</v>
      </c>
      <c r="AM149" s="60">
        <v>0</v>
      </c>
      <c r="AN149" s="60">
        <v>0</v>
      </c>
      <c r="AO149" s="60">
        <v>13455.7</v>
      </c>
      <c r="AP149" s="60">
        <v>2090.1999999999998</v>
      </c>
      <c r="AQ149" s="60">
        <v>0</v>
      </c>
      <c r="AR149" s="60">
        <v>0</v>
      </c>
      <c r="AS149" s="60">
        <v>0</v>
      </c>
      <c r="AT149" s="60">
        <v>0</v>
      </c>
      <c r="AU149" s="60">
        <v>0</v>
      </c>
      <c r="AV149" s="60">
        <v>1953.9</v>
      </c>
      <c r="AW149" s="60">
        <v>0</v>
      </c>
      <c r="AX149" s="60">
        <v>23404.6</v>
      </c>
      <c r="AY149" s="60">
        <v>38495</v>
      </c>
      <c r="AZ149" s="60">
        <v>15090.4</v>
      </c>
      <c r="BA149" s="60">
        <v>39.200000000000003</v>
      </c>
    </row>
    <row r="150" spans="1:53" ht="15.75" thickBot="1" x14ac:dyDescent="0.3">
      <c r="A150" s="59" t="s">
        <v>973</v>
      </c>
      <c r="B150" s="60">
        <v>9488.6</v>
      </c>
      <c r="C150" s="60">
        <v>257.89999999999998</v>
      </c>
      <c r="D150" s="60">
        <v>0</v>
      </c>
      <c r="E150" s="60">
        <v>1685.7</v>
      </c>
      <c r="F150" s="60">
        <v>719.8</v>
      </c>
      <c r="G150" s="60">
        <v>5622.2</v>
      </c>
      <c r="H150" s="60">
        <v>6566.3</v>
      </c>
      <c r="I150" s="60">
        <v>0</v>
      </c>
      <c r="J150" s="60">
        <v>5073.8</v>
      </c>
      <c r="K150" s="60">
        <v>0</v>
      </c>
      <c r="L150" s="60">
        <v>214.9</v>
      </c>
      <c r="M150" s="60">
        <v>0</v>
      </c>
      <c r="N150" s="60">
        <v>4803.6000000000004</v>
      </c>
      <c r="O150" s="60">
        <v>0</v>
      </c>
      <c r="P150" s="60">
        <v>34432.699999999997</v>
      </c>
      <c r="Q150" s="60">
        <v>31200</v>
      </c>
      <c r="R150" s="60">
        <v>-3232.7</v>
      </c>
      <c r="S150" s="60">
        <v>-10.36</v>
      </c>
      <c r="AI150" s="59" t="s">
        <v>973</v>
      </c>
      <c r="AJ150" s="60">
        <v>5904.8</v>
      </c>
      <c r="AK150" s="60">
        <v>0</v>
      </c>
      <c r="AL150" s="60">
        <v>0</v>
      </c>
      <c r="AM150" s="60">
        <v>0</v>
      </c>
      <c r="AN150" s="60">
        <v>0</v>
      </c>
      <c r="AO150" s="60">
        <v>13455.7</v>
      </c>
      <c r="AP150" s="60">
        <v>955.6</v>
      </c>
      <c r="AQ150" s="60">
        <v>0</v>
      </c>
      <c r="AR150" s="60">
        <v>0</v>
      </c>
      <c r="AS150" s="60">
        <v>0</v>
      </c>
      <c r="AT150" s="60">
        <v>0</v>
      </c>
      <c r="AU150" s="60">
        <v>0</v>
      </c>
      <c r="AV150" s="60">
        <v>1953.9</v>
      </c>
      <c r="AW150" s="60">
        <v>0</v>
      </c>
      <c r="AX150" s="60">
        <v>22269.9</v>
      </c>
      <c r="AY150" s="60">
        <v>31200</v>
      </c>
      <c r="AZ150" s="60">
        <v>8930.1</v>
      </c>
      <c r="BA150" s="60">
        <v>28.62</v>
      </c>
    </row>
    <row r="151" spans="1:53" ht="15.75" thickBot="1" x14ac:dyDescent="0.3">
      <c r="A151" s="59" t="s">
        <v>974</v>
      </c>
      <c r="B151" s="60">
        <v>9488.6</v>
      </c>
      <c r="C151" s="60">
        <v>257.89999999999998</v>
      </c>
      <c r="D151" s="60">
        <v>0</v>
      </c>
      <c r="E151" s="60">
        <v>0</v>
      </c>
      <c r="F151" s="60">
        <v>0</v>
      </c>
      <c r="G151" s="60">
        <v>5622.2</v>
      </c>
      <c r="H151" s="60">
        <v>6770.3</v>
      </c>
      <c r="I151" s="60">
        <v>0</v>
      </c>
      <c r="J151" s="60">
        <v>5073.8</v>
      </c>
      <c r="K151" s="60">
        <v>0</v>
      </c>
      <c r="L151" s="60">
        <v>214.9</v>
      </c>
      <c r="M151" s="60">
        <v>0</v>
      </c>
      <c r="N151" s="60">
        <v>5951.7</v>
      </c>
      <c r="O151" s="60">
        <v>0</v>
      </c>
      <c r="P151" s="60">
        <v>33379.4</v>
      </c>
      <c r="Q151" s="60">
        <v>28700</v>
      </c>
      <c r="R151" s="60">
        <v>-4679.3999999999996</v>
      </c>
      <c r="S151" s="60">
        <v>-16.3</v>
      </c>
      <c r="AI151" s="59" t="s">
        <v>974</v>
      </c>
      <c r="AJ151" s="60">
        <v>5904.8</v>
      </c>
      <c r="AK151" s="60">
        <v>0</v>
      </c>
      <c r="AL151" s="60">
        <v>0</v>
      </c>
      <c r="AM151" s="60">
        <v>0</v>
      </c>
      <c r="AN151" s="60">
        <v>0</v>
      </c>
      <c r="AO151" s="60">
        <v>13455.7</v>
      </c>
      <c r="AP151" s="60">
        <v>955.6</v>
      </c>
      <c r="AQ151" s="60">
        <v>0</v>
      </c>
      <c r="AR151" s="60">
        <v>0</v>
      </c>
      <c r="AS151" s="60">
        <v>0</v>
      </c>
      <c r="AT151" s="60">
        <v>0</v>
      </c>
      <c r="AU151" s="60">
        <v>0</v>
      </c>
      <c r="AV151" s="60">
        <v>1953.9</v>
      </c>
      <c r="AW151" s="60">
        <v>0</v>
      </c>
      <c r="AX151" s="60">
        <v>22269.9</v>
      </c>
      <c r="AY151" s="60">
        <v>28700</v>
      </c>
      <c r="AZ151" s="60">
        <v>6430.1</v>
      </c>
      <c r="BA151" s="60">
        <v>22.4</v>
      </c>
    </row>
    <row r="152" spans="1:53" ht="15.75" thickBot="1" x14ac:dyDescent="0.3">
      <c r="A152" s="59" t="s">
        <v>975</v>
      </c>
      <c r="B152" s="60">
        <v>9488.6</v>
      </c>
      <c r="C152" s="60">
        <v>257.89999999999998</v>
      </c>
      <c r="D152" s="60">
        <v>0</v>
      </c>
      <c r="E152" s="60">
        <v>1685.7</v>
      </c>
      <c r="F152" s="60">
        <v>1920.3</v>
      </c>
      <c r="G152" s="60">
        <v>5622.2</v>
      </c>
      <c r="H152" s="60">
        <v>6770.3</v>
      </c>
      <c r="I152" s="60">
        <v>0</v>
      </c>
      <c r="J152" s="60">
        <v>5073.8</v>
      </c>
      <c r="K152" s="60">
        <v>0</v>
      </c>
      <c r="L152" s="60">
        <v>214.9</v>
      </c>
      <c r="M152" s="60">
        <v>0</v>
      </c>
      <c r="N152" s="60">
        <v>5951.7</v>
      </c>
      <c r="O152" s="60">
        <v>0</v>
      </c>
      <c r="P152" s="60">
        <v>36985.4</v>
      </c>
      <c r="Q152" s="60">
        <v>35999</v>
      </c>
      <c r="R152" s="60">
        <v>-986.4</v>
      </c>
      <c r="S152" s="60">
        <v>-2.74</v>
      </c>
      <c r="AI152" s="59" t="s">
        <v>975</v>
      </c>
      <c r="AJ152" s="60">
        <v>5904.8</v>
      </c>
      <c r="AK152" s="60">
        <v>0</v>
      </c>
      <c r="AL152" s="60">
        <v>0</v>
      </c>
      <c r="AM152" s="60">
        <v>0</v>
      </c>
      <c r="AN152" s="60">
        <v>0</v>
      </c>
      <c r="AO152" s="60">
        <v>13455.7</v>
      </c>
      <c r="AP152" s="60">
        <v>955.6</v>
      </c>
      <c r="AQ152" s="60">
        <v>0</v>
      </c>
      <c r="AR152" s="60">
        <v>0</v>
      </c>
      <c r="AS152" s="60">
        <v>0</v>
      </c>
      <c r="AT152" s="60">
        <v>0</v>
      </c>
      <c r="AU152" s="60">
        <v>0</v>
      </c>
      <c r="AV152" s="60">
        <v>1953.9</v>
      </c>
      <c r="AW152" s="60">
        <v>0</v>
      </c>
      <c r="AX152" s="60">
        <v>22269.9</v>
      </c>
      <c r="AY152" s="60">
        <v>35999</v>
      </c>
      <c r="AZ152" s="60">
        <v>13729.1</v>
      </c>
      <c r="BA152" s="60">
        <v>38.14</v>
      </c>
    </row>
    <row r="153" spans="1:53" ht="15.75" thickBot="1" x14ac:dyDescent="0.3">
      <c r="A153" s="59" t="s">
        <v>976</v>
      </c>
      <c r="B153" s="60">
        <v>9488.6</v>
      </c>
      <c r="C153" s="60">
        <v>257.89999999999998</v>
      </c>
      <c r="D153" s="60">
        <v>0</v>
      </c>
      <c r="E153" s="60">
        <v>1685.7</v>
      </c>
      <c r="F153" s="60">
        <v>1920.3</v>
      </c>
      <c r="G153" s="60">
        <v>5622.2</v>
      </c>
      <c r="H153" s="60">
        <v>6770.3</v>
      </c>
      <c r="I153" s="60">
        <v>0</v>
      </c>
      <c r="J153" s="60">
        <v>5073.8</v>
      </c>
      <c r="K153" s="60">
        <v>0</v>
      </c>
      <c r="L153" s="60">
        <v>214.9</v>
      </c>
      <c r="M153" s="60">
        <v>0</v>
      </c>
      <c r="N153" s="60">
        <v>5951.7</v>
      </c>
      <c r="O153" s="60">
        <v>0</v>
      </c>
      <c r="P153" s="60">
        <v>36985.4</v>
      </c>
      <c r="Q153" s="60">
        <v>35999</v>
      </c>
      <c r="R153" s="60">
        <v>-986.4</v>
      </c>
      <c r="S153" s="60">
        <v>-2.74</v>
      </c>
      <c r="AI153" s="59" t="s">
        <v>976</v>
      </c>
      <c r="AJ153" s="60">
        <v>5904.8</v>
      </c>
      <c r="AK153" s="60">
        <v>0</v>
      </c>
      <c r="AL153" s="60">
        <v>0</v>
      </c>
      <c r="AM153" s="60">
        <v>0</v>
      </c>
      <c r="AN153" s="60">
        <v>0</v>
      </c>
      <c r="AO153" s="60">
        <v>13455.7</v>
      </c>
      <c r="AP153" s="60">
        <v>955.6</v>
      </c>
      <c r="AQ153" s="60">
        <v>0</v>
      </c>
      <c r="AR153" s="60">
        <v>0</v>
      </c>
      <c r="AS153" s="60">
        <v>0</v>
      </c>
      <c r="AT153" s="60">
        <v>0</v>
      </c>
      <c r="AU153" s="60">
        <v>0</v>
      </c>
      <c r="AV153" s="60">
        <v>1953.9</v>
      </c>
      <c r="AW153" s="60">
        <v>0</v>
      </c>
      <c r="AX153" s="60">
        <v>22269.9</v>
      </c>
      <c r="AY153" s="60">
        <v>35999</v>
      </c>
      <c r="AZ153" s="60">
        <v>13729.1</v>
      </c>
      <c r="BA153" s="60">
        <v>38.14</v>
      </c>
    </row>
    <row r="154" spans="1:53" ht="15.75" thickBot="1" x14ac:dyDescent="0.3"/>
    <row r="155" spans="1:53" ht="15.75" thickBot="1" x14ac:dyDescent="0.3">
      <c r="A155" s="61" t="s">
        <v>1047</v>
      </c>
      <c r="B155" s="62">
        <v>46358.9</v>
      </c>
      <c r="AI155" s="61" t="s">
        <v>1047</v>
      </c>
      <c r="AJ155" s="62">
        <v>26018.2</v>
      </c>
    </row>
    <row r="156" spans="1:53" ht="18.75" thickBot="1" x14ac:dyDescent="0.3">
      <c r="A156" s="61" t="s">
        <v>1048</v>
      </c>
      <c r="B156" s="62">
        <v>5622.2</v>
      </c>
      <c r="AI156" s="61" t="s">
        <v>1048</v>
      </c>
      <c r="AJ156" s="62">
        <v>19360.5</v>
      </c>
    </row>
    <row r="157" spans="1:53" ht="18.75" thickBot="1" x14ac:dyDescent="0.3">
      <c r="A157" s="61" t="s">
        <v>1049</v>
      </c>
      <c r="B157" s="62">
        <v>799770.2</v>
      </c>
      <c r="AI157" s="61" t="s">
        <v>1049</v>
      </c>
      <c r="AJ157" s="62">
        <v>807710</v>
      </c>
    </row>
    <row r="158" spans="1:53" ht="18.75" thickBot="1" x14ac:dyDescent="0.3">
      <c r="A158" s="61" t="s">
        <v>1050</v>
      </c>
      <c r="B158" s="62">
        <v>799654</v>
      </c>
      <c r="AI158" s="61" t="s">
        <v>1050</v>
      </c>
      <c r="AJ158" s="62">
        <v>799654</v>
      </c>
    </row>
    <row r="159" spans="1:53" ht="27.75" thickBot="1" x14ac:dyDescent="0.3">
      <c r="A159" s="61" t="s">
        <v>1051</v>
      </c>
      <c r="B159" s="62">
        <v>116.2</v>
      </c>
      <c r="AI159" s="61" t="s">
        <v>1051</v>
      </c>
      <c r="AJ159" s="62">
        <v>8056</v>
      </c>
    </row>
    <row r="160" spans="1:53" ht="27.75" thickBot="1" x14ac:dyDescent="0.3">
      <c r="A160" s="61" t="s">
        <v>1052</v>
      </c>
      <c r="B160" s="62"/>
      <c r="AI160" s="61" t="s">
        <v>1052</v>
      </c>
      <c r="AJ160" s="62"/>
    </row>
    <row r="161" spans="1:36" ht="27.75" thickBot="1" x14ac:dyDescent="0.3">
      <c r="A161" s="61" t="s">
        <v>1053</v>
      </c>
      <c r="B161" s="62"/>
      <c r="AI161" s="61" t="s">
        <v>1053</v>
      </c>
      <c r="AJ161" s="62"/>
    </row>
    <row r="162" spans="1:36" ht="18.75" thickBot="1" x14ac:dyDescent="0.3">
      <c r="A162" s="61" t="s">
        <v>1054</v>
      </c>
      <c r="B162" s="62">
        <v>0</v>
      </c>
      <c r="AI162" s="61" t="s">
        <v>1054</v>
      </c>
      <c r="AJ162" s="62">
        <v>0</v>
      </c>
    </row>
    <row r="164" spans="1:36" x14ac:dyDescent="0.25">
      <c r="A164" s="63" t="s">
        <v>1055</v>
      </c>
      <c r="AI164" s="63" t="s">
        <v>1055</v>
      </c>
    </row>
    <row r="166" spans="1:36" x14ac:dyDescent="0.25">
      <c r="A166" s="64" t="s">
        <v>1056</v>
      </c>
      <c r="AI166" s="64" t="s">
        <v>1056</v>
      </c>
    </row>
    <row r="167" spans="1:36" x14ac:dyDescent="0.25">
      <c r="A167" s="64" t="s">
        <v>1057</v>
      </c>
      <c r="AI167" s="64" t="s">
        <v>1074</v>
      </c>
    </row>
  </sheetData>
  <hyperlinks>
    <hyperlink ref="A164" r:id="rId1" display="https://miau.my-x.hu/myx-free/coco/test/415822920210927100333.html"/>
    <hyperlink ref="AI164" r:id="rId2" display="https://miau.my-x.hu/myx-free/coco/test/240941520210927103325.html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42"/>
  <sheetViews>
    <sheetView topLeftCell="F1" workbookViewId="0">
      <selection activeCell="R6" sqref="R6"/>
    </sheetView>
  </sheetViews>
  <sheetFormatPr defaultRowHeight="15" x14ac:dyDescent="0.25"/>
  <cols>
    <col min="1" max="1" width="19" bestFit="1" customWidth="1"/>
    <col min="2" max="2" width="14.28515625" bestFit="1" customWidth="1"/>
    <col min="18" max="18" width="11.5703125" bestFit="1" customWidth="1"/>
  </cols>
  <sheetData>
    <row r="2" spans="1:28" x14ac:dyDescent="0.25">
      <c r="A2" s="47"/>
      <c r="B2" s="47" t="s">
        <v>900</v>
      </c>
      <c r="C2" s="51" t="s">
        <v>902</v>
      </c>
      <c r="D2" s="47" t="s">
        <v>903</v>
      </c>
      <c r="E2" s="47" t="s">
        <v>904</v>
      </c>
      <c r="F2" s="47" t="s">
        <v>905</v>
      </c>
      <c r="G2" s="47" t="s">
        <v>906</v>
      </c>
      <c r="H2" s="47" t="s">
        <v>907</v>
      </c>
      <c r="I2" s="47" t="s">
        <v>908</v>
      </c>
      <c r="J2" s="47" t="s">
        <v>909</v>
      </c>
      <c r="K2" s="47" t="s">
        <v>910</v>
      </c>
      <c r="L2" s="47" t="s">
        <v>911</v>
      </c>
      <c r="M2" s="47" t="s">
        <v>912</v>
      </c>
      <c r="N2" s="47" t="s">
        <v>913</v>
      </c>
      <c r="O2" s="47" t="s">
        <v>914</v>
      </c>
      <c r="P2" s="47" t="s">
        <v>1078</v>
      </c>
      <c r="Q2" s="47" t="s">
        <v>917</v>
      </c>
      <c r="R2" s="47" t="s">
        <v>918</v>
      </c>
    </row>
    <row r="3" spans="1:28" x14ac:dyDescent="0.25">
      <c r="A3" s="47" t="s">
        <v>916</v>
      </c>
      <c r="B3" s="49" t="e">
        <f>CORREL(B6:B40,$P$6:$P$40)</f>
        <v>#DIV/0!</v>
      </c>
      <c r="C3" s="49" t="e">
        <f>CORREL(C6:C40,$P$6:$P$40)</f>
        <v>#DIV/0!</v>
      </c>
      <c r="D3" s="49" t="e">
        <f>CORREL(D6:D40,$P$6:$P$40)</f>
        <v>#DIV/0!</v>
      </c>
      <c r="E3" s="49" t="e">
        <f>CORREL(E6:E40,$P$6:$P$40)</f>
        <v>#DIV/0!</v>
      </c>
      <c r="F3" s="49" t="e">
        <f>CORREL(F6:F40,$P$6:$P$40)</f>
        <v>#DIV/0!</v>
      </c>
      <c r="G3" s="49" t="e">
        <f>CORREL(G6:G40,$P$6:$P$40)</f>
        <v>#DIV/0!</v>
      </c>
      <c r="H3" s="49" t="e">
        <f>CORREL(H6:H40,$P$6:$P$40)</f>
        <v>#DIV/0!</v>
      </c>
      <c r="I3" s="49" t="e">
        <f>CORREL(I6:I40,$P$6:$P$40)</f>
        <v>#DIV/0!</v>
      </c>
      <c r="J3" s="49" t="e">
        <f>CORREL(J6:J40,$P$6:$P$40)</f>
        <v>#DIV/0!</v>
      </c>
      <c r="K3" s="49" t="e">
        <f>CORREL(K6:K40,$P$6:$P$40)</f>
        <v>#DIV/0!</v>
      </c>
      <c r="L3" s="49" t="e">
        <f>CORREL(L6:L40,$P$6:$P$40)</f>
        <v>#DIV/0!</v>
      </c>
      <c r="M3" s="49" t="e">
        <f>CORREL(M6:M40,$P$6:$P$40)</f>
        <v>#DIV/0!</v>
      </c>
      <c r="N3" s="49" t="e">
        <f>CORREL(N6:N40,$P$6:$P$40)</f>
        <v>#DIV/0!</v>
      </c>
      <c r="O3" s="49" t="e">
        <f>CORREL(O6:O40,$P$6:$P$40)</f>
        <v>#DIV/0!</v>
      </c>
      <c r="P3" s="49" t="e">
        <f>CORREL(P6:P40,$P$6:$P$40)</f>
        <v>#DIV/0!</v>
      </c>
      <c r="Q3" s="54" t="e">
        <f>MIN(B3:P3)</f>
        <v>#DIV/0!</v>
      </c>
      <c r="R3" s="54" t="e">
        <f>MAX(B3:O3)</f>
        <v>#DIV/0!</v>
      </c>
    </row>
    <row r="4" spans="1:28" x14ac:dyDescent="0.25">
      <c r="A4" s="47" t="s">
        <v>877</v>
      </c>
      <c r="B4" s="47">
        <v>0</v>
      </c>
      <c r="C4" s="47">
        <v>0</v>
      </c>
      <c r="D4" s="47">
        <v>0</v>
      </c>
      <c r="E4" s="47">
        <v>0</v>
      </c>
      <c r="F4" s="47">
        <v>0</v>
      </c>
      <c r="G4" s="47">
        <v>0</v>
      </c>
      <c r="H4" s="47">
        <v>0</v>
      </c>
      <c r="I4" s="47">
        <v>0</v>
      </c>
      <c r="J4" s="47">
        <v>0</v>
      </c>
      <c r="K4" s="47">
        <v>0</v>
      </c>
      <c r="L4" s="47">
        <v>0</v>
      </c>
      <c r="M4" s="47">
        <v>0</v>
      </c>
      <c r="N4" s="47">
        <v>0</v>
      </c>
      <c r="O4" s="47">
        <v>0</v>
      </c>
      <c r="P4" s="47" t="s">
        <v>915</v>
      </c>
      <c r="Q4" t="s">
        <v>1075</v>
      </c>
      <c r="R4" s="65" t="e">
        <f>CORREL(P6:P40,Q6:Q40)</f>
        <v>#DIV/0!</v>
      </c>
      <c r="S4" t="s">
        <v>1075</v>
      </c>
      <c r="W4" t="s">
        <v>1076</v>
      </c>
      <c r="X4" t="s">
        <v>1076</v>
      </c>
      <c r="Y4">
        <f>SUM(Y6:Y40)</f>
        <v>35</v>
      </c>
      <c r="AB4" s="80">
        <f>CORREL(AA6:AA40,AB6:AB40)</f>
        <v>0.94230766644622865</v>
      </c>
    </row>
    <row r="5" spans="1:28" s="37" customFormat="1" ht="60" x14ac:dyDescent="0.25">
      <c r="A5" s="48" t="s">
        <v>895</v>
      </c>
      <c r="B5" s="48" t="str">
        <f>'db2'!B4</f>
        <v>Típus (i3_i5_i7)</v>
      </c>
      <c r="C5" s="52" t="str">
        <f>'db2'!D4</f>
        <v>Turbo Speed</v>
      </c>
      <c r="D5" s="48" t="str">
        <f>'db2'!E4</f>
        <v>Cores</v>
      </c>
      <c r="E5" s="48" t="str">
        <f>'db2'!F4</f>
        <v>Threads</v>
      </c>
      <c r="F5" s="48" t="str">
        <f>'db2'!G4</f>
        <v>Integer Math</v>
      </c>
      <c r="G5" s="48" t="str">
        <f>'db2'!H4</f>
        <v>Floating Point Math</v>
      </c>
      <c r="H5" s="48" t="str">
        <f>'db2'!I4</f>
        <v>Find Prime Numbers</v>
      </c>
      <c r="I5" s="48" t="str">
        <f>'db2'!J4</f>
        <v>Random String Sorting</v>
      </c>
      <c r="J5" s="48" t="str">
        <f>'db2'!K4</f>
        <v>Data Encryption</v>
      </c>
      <c r="K5" s="48" t="str">
        <f>'db2'!L4</f>
        <v>Data Compression</v>
      </c>
      <c r="L5" s="48" t="str">
        <f>'db2'!M4</f>
        <v>Physics</v>
      </c>
      <c r="M5" s="48" t="str">
        <f>'db2'!N4</f>
        <v>Extended Instructions</v>
      </c>
      <c r="N5" s="48" t="str">
        <f>'db2'!O4</f>
        <v>Single Thread</v>
      </c>
      <c r="O5" s="48" t="str">
        <f>'db2'!P4</f>
        <v>Average CPU Mark</v>
      </c>
      <c r="P5" s="48" t="s">
        <v>1078</v>
      </c>
      <c r="Q5" s="37" t="str">
        <f>modell1!P118</f>
        <v>Becslés</v>
      </c>
      <c r="R5" s="37" t="s">
        <v>1058</v>
      </c>
      <c r="S5" s="37" t="s">
        <v>1059</v>
      </c>
      <c r="T5" s="37" t="str">
        <f>OAM1_2!B5</f>
        <v>Típus (i3_i5_i7)</v>
      </c>
      <c r="W5" s="37" t="str">
        <f>modell1!AX118</f>
        <v>Becslés</v>
      </c>
      <c r="X5" s="37" t="s">
        <v>1059</v>
      </c>
      <c r="Y5" s="37" t="s">
        <v>1077</v>
      </c>
      <c r="AA5" s="37" t="s">
        <v>1078</v>
      </c>
      <c r="AB5" s="37" t="s">
        <v>1427</v>
      </c>
    </row>
    <row r="6" spans="1:28" x14ac:dyDescent="0.25">
      <c r="A6" s="47" t="str">
        <f>'db2'!A5</f>
        <v>Intel Core i3-6100</v>
      </c>
      <c r="B6" s="47">
        <f>RANK(OAM1_2!B6,OAM1_2!B$6:B$40,B$4)</f>
        <v>25</v>
      </c>
      <c r="C6" s="47">
        <f>RANK(OAM1_2!C6,OAM1_2!C$6:C$40,C$4)</f>
        <v>30</v>
      </c>
      <c r="D6" s="47">
        <f>RANK(OAM1_2!D6,OAM1_2!D$6:D$40,D$4)</f>
        <v>31</v>
      </c>
      <c r="E6" s="47">
        <f>RANK(OAM1_2!E6,OAM1_2!E$6:E$40,E$4)</f>
        <v>21</v>
      </c>
      <c r="F6" s="47">
        <f>RANK(OAM1_2!F6,OAM1_2!F$6:F$40,F$4)</f>
        <v>35</v>
      </c>
      <c r="G6" s="47">
        <f>RANK(OAM1_2!G6,OAM1_2!G$6:G$40,G$4)</f>
        <v>35</v>
      </c>
      <c r="H6" s="47">
        <f>RANK(OAM1_2!H6,OAM1_2!H$6:H$40,H$4)</f>
        <v>34</v>
      </c>
      <c r="I6" s="47">
        <f>RANK(OAM1_2!I6,OAM1_2!I$6:I$40,I$4)</f>
        <v>35</v>
      </c>
      <c r="J6" s="47">
        <f>RANK(OAM1_2!J6,OAM1_2!J$6:J$40,J$4)</f>
        <v>35</v>
      </c>
      <c r="K6" s="47">
        <f>RANK(OAM1_2!K6,OAM1_2!K$6:K$40,K$4)</f>
        <v>35</v>
      </c>
      <c r="L6" s="47">
        <f>RANK(OAM1_2!L6,OAM1_2!L$6:L$40,L$4)</f>
        <v>34</v>
      </c>
      <c r="M6" s="47">
        <f>RANK(OAM1_2!M6,OAM1_2!M$6:M$40,M$4)</f>
        <v>35</v>
      </c>
      <c r="N6" s="47">
        <f>RANK(OAM1_2!N6,OAM1_2!N$6:N$40,N$4)</f>
        <v>32</v>
      </c>
      <c r="O6" s="47">
        <f>RANK(OAM1_2!O6,OAM1_2!O$6:O$40,O$4)</f>
        <v>35</v>
      </c>
      <c r="P6" s="47">
        <v>1000</v>
      </c>
      <c r="Q6" s="37">
        <f>modell2!P119</f>
        <v>786.1</v>
      </c>
      <c r="R6" t="str">
        <f>IF(P6&gt;Q6,"rel_gyenge","rel_eros")</f>
        <v>rel_gyenge</v>
      </c>
      <c r="S6" s="66">
        <f>(P6-Q6)/P6</f>
        <v>0.21389999999999998</v>
      </c>
      <c r="T6" s="37">
        <f>OAM1_2!B6</f>
        <v>3</v>
      </c>
      <c r="W6" s="37">
        <f>modell2!AW119</f>
        <v>1217.0999999999999</v>
      </c>
      <c r="X6" s="66">
        <f>(P6-W6)/P6</f>
        <v>-0.2170999999999999</v>
      </c>
      <c r="Y6">
        <f>IF(S6*X6&lt;=0,1,0)</f>
        <v>1</v>
      </c>
      <c r="AA6">
        <f>Q6</f>
        <v>786.1</v>
      </c>
      <c r="AB6">
        <f>'db2'!P5</f>
        <v>4161</v>
      </c>
    </row>
    <row r="7" spans="1:28" x14ac:dyDescent="0.25">
      <c r="A7" s="47" t="str">
        <f>'db2'!A6</f>
        <v>Intel Core i3-6300</v>
      </c>
      <c r="B7" s="47">
        <f>RANK(OAM1_2!B7,OAM1_2!B$6:B$40,B$4)</f>
        <v>25</v>
      </c>
      <c r="C7" s="47">
        <f>RANK(OAM1_2!C7,OAM1_2!C$6:C$40,C$4)</f>
        <v>28</v>
      </c>
      <c r="D7" s="47">
        <f>RANK(OAM1_2!D7,OAM1_2!D$6:D$40,D$4)</f>
        <v>31</v>
      </c>
      <c r="E7" s="47">
        <f>RANK(OAM1_2!E7,OAM1_2!E$6:E$40,E$4)</f>
        <v>21</v>
      </c>
      <c r="F7" s="47">
        <f>RANK(OAM1_2!F7,OAM1_2!F$6:F$40,F$4)</f>
        <v>33</v>
      </c>
      <c r="G7" s="47">
        <f>RANK(OAM1_2!G7,OAM1_2!G$6:G$40,G$4)</f>
        <v>33</v>
      </c>
      <c r="H7" s="47">
        <f>RANK(OAM1_2!H7,OAM1_2!H$6:H$40,H$4)</f>
        <v>33</v>
      </c>
      <c r="I7" s="47">
        <f>RANK(OAM1_2!I7,OAM1_2!I$6:I$40,I$4)</f>
        <v>31</v>
      </c>
      <c r="J7" s="47">
        <f>RANK(OAM1_2!J7,OAM1_2!J$6:J$40,J$4)</f>
        <v>34</v>
      </c>
      <c r="K7" s="47">
        <f>RANK(OAM1_2!K7,OAM1_2!K$6:K$40,K$4)</f>
        <v>33</v>
      </c>
      <c r="L7" s="47">
        <f>RANK(OAM1_2!L7,OAM1_2!L$6:L$40,L$4)</f>
        <v>33</v>
      </c>
      <c r="M7" s="47">
        <f>RANK(OAM1_2!M7,OAM1_2!M$6:M$40,M$4)</f>
        <v>33</v>
      </c>
      <c r="N7" s="47">
        <f>RANK(OAM1_2!N7,OAM1_2!N$6:N$40,N$4)</f>
        <v>25</v>
      </c>
      <c r="O7" s="47">
        <f>RANK(OAM1_2!O7,OAM1_2!O$6:O$40,O$4)</f>
        <v>33</v>
      </c>
      <c r="P7" s="47">
        <v>1000</v>
      </c>
      <c r="Q7" s="37">
        <f>modell2!P120</f>
        <v>811.9</v>
      </c>
      <c r="R7" t="str">
        <f t="shared" ref="R7:R40" si="0">IF(P7&gt;Q7,"rel_gyenge","rel_eros")</f>
        <v>rel_gyenge</v>
      </c>
      <c r="S7" s="66">
        <f t="shared" ref="S7:S40" si="1">(P7-Q7)/P7</f>
        <v>0.18810000000000002</v>
      </c>
      <c r="T7" s="37">
        <f>OAM1_2!B7</f>
        <v>3</v>
      </c>
      <c r="W7" s="37">
        <f>modell2!AW120</f>
        <v>1190.9000000000001</v>
      </c>
      <c r="X7" s="66">
        <f t="shared" ref="X7:X40" si="2">(P7-W7)/P7</f>
        <v>-0.1909000000000001</v>
      </c>
      <c r="Y7">
        <f t="shared" ref="Y7:Y40" si="3">IF(S7*X7&lt;=0,1,0)</f>
        <v>1</v>
      </c>
      <c r="AA7">
        <f t="shared" ref="AA7:AA40" si="4">Q7</f>
        <v>811.9</v>
      </c>
      <c r="AB7">
        <f>'db2'!P6</f>
        <v>4411</v>
      </c>
    </row>
    <row r="8" spans="1:28" x14ac:dyDescent="0.25">
      <c r="A8" s="47" t="str">
        <f>'db2'!A7</f>
        <v>Intel Core i3-7100</v>
      </c>
      <c r="B8" s="47">
        <f>RANK(OAM1_2!B8,OAM1_2!B$6:B$40,B$4)</f>
        <v>25</v>
      </c>
      <c r="C8" s="47">
        <f>RANK(OAM1_2!C8,OAM1_2!C$6:C$40,C$4)</f>
        <v>26</v>
      </c>
      <c r="D8" s="47">
        <f>RANK(OAM1_2!D8,OAM1_2!D$6:D$40,D$4)</f>
        <v>31</v>
      </c>
      <c r="E8" s="47">
        <f>RANK(OAM1_2!E8,OAM1_2!E$6:E$40,E$4)</f>
        <v>21</v>
      </c>
      <c r="F8" s="47">
        <f>RANK(OAM1_2!F8,OAM1_2!F$6:F$40,F$4)</f>
        <v>34</v>
      </c>
      <c r="G8" s="47">
        <f>RANK(OAM1_2!G8,OAM1_2!G$6:G$40,G$4)</f>
        <v>34</v>
      </c>
      <c r="H8" s="47">
        <f>RANK(OAM1_2!H8,OAM1_2!H$6:H$40,H$4)</f>
        <v>34</v>
      </c>
      <c r="I8" s="47">
        <f>RANK(OAM1_2!I8,OAM1_2!I$6:I$40,I$4)</f>
        <v>31</v>
      </c>
      <c r="J8" s="47">
        <f>RANK(OAM1_2!J8,OAM1_2!J$6:J$40,J$4)</f>
        <v>33</v>
      </c>
      <c r="K8" s="47">
        <f>RANK(OAM1_2!K8,OAM1_2!K$6:K$40,K$4)</f>
        <v>34</v>
      </c>
      <c r="L8" s="47">
        <f>RANK(OAM1_2!L8,OAM1_2!L$6:L$40,L$4)</f>
        <v>35</v>
      </c>
      <c r="M8" s="47">
        <f>RANK(OAM1_2!M8,OAM1_2!M$6:M$40,M$4)</f>
        <v>34</v>
      </c>
      <c r="N8" s="47">
        <f>RANK(OAM1_2!N8,OAM1_2!N$6:N$40,N$4)</f>
        <v>26</v>
      </c>
      <c r="O8" s="47">
        <f>RANK(OAM1_2!O8,OAM1_2!O$6:O$40,O$4)</f>
        <v>34</v>
      </c>
      <c r="P8" s="47">
        <v>1000</v>
      </c>
      <c r="Q8" s="37">
        <f>modell2!P121</f>
        <v>796.1</v>
      </c>
      <c r="R8" t="str">
        <f t="shared" si="0"/>
        <v>rel_gyenge</v>
      </c>
      <c r="S8" s="66">
        <f t="shared" si="1"/>
        <v>0.20389999999999997</v>
      </c>
      <c r="T8" s="37">
        <f>OAM1_2!B8</f>
        <v>3</v>
      </c>
      <c r="W8" s="37">
        <f>modell2!AW121</f>
        <v>1207.0999999999999</v>
      </c>
      <c r="X8" s="66">
        <f t="shared" si="2"/>
        <v>-0.2070999999999999</v>
      </c>
      <c r="Y8">
        <f t="shared" si="3"/>
        <v>1</v>
      </c>
      <c r="AA8">
        <f t="shared" si="4"/>
        <v>796.1</v>
      </c>
      <c r="AB8">
        <f>'db2'!P7</f>
        <v>4310</v>
      </c>
    </row>
    <row r="9" spans="1:28" x14ac:dyDescent="0.25">
      <c r="A9" s="47" t="str">
        <f>'db2'!A8</f>
        <v>Intel Core i3-7300</v>
      </c>
      <c r="B9" s="47">
        <f>RANK(OAM1_2!B9,OAM1_2!B$6:B$40,B$4)</f>
        <v>25</v>
      </c>
      <c r="C9" s="47">
        <f>RANK(OAM1_2!C9,OAM1_2!C$6:C$40,C$4)</f>
        <v>23</v>
      </c>
      <c r="D9" s="47">
        <f>RANK(OAM1_2!D9,OAM1_2!D$6:D$40,D$4)</f>
        <v>31</v>
      </c>
      <c r="E9" s="47">
        <f>RANK(OAM1_2!E9,OAM1_2!E$6:E$40,E$4)</f>
        <v>21</v>
      </c>
      <c r="F9" s="47">
        <f>RANK(OAM1_2!F9,OAM1_2!F$6:F$40,F$4)</f>
        <v>31</v>
      </c>
      <c r="G9" s="47">
        <f>RANK(OAM1_2!G9,OAM1_2!G$6:G$40,G$4)</f>
        <v>32</v>
      </c>
      <c r="H9" s="47">
        <f>RANK(OAM1_2!H9,OAM1_2!H$6:H$40,H$4)</f>
        <v>32</v>
      </c>
      <c r="I9" s="47">
        <f>RANK(OAM1_2!I9,OAM1_2!I$6:I$40,I$4)</f>
        <v>31</v>
      </c>
      <c r="J9" s="47">
        <f>RANK(OAM1_2!J9,OAM1_2!J$6:J$40,J$4)</f>
        <v>31</v>
      </c>
      <c r="K9" s="47">
        <f>RANK(OAM1_2!K9,OAM1_2!K$6:K$40,K$4)</f>
        <v>32</v>
      </c>
      <c r="L9" s="47">
        <f>RANK(OAM1_2!L9,OAM1_2!L$6:L$40,L$4)</f>
        <v>32</v>
      </c>
      <c r="M9" s="47">
        <f>RANK(OAM1_2!M9,OAM1_2!M$6:M$40,M$4)</f>
        <v>32</v>
      </c>
      <c r="N9" s="47">
        <f>RANK(OAM1_2!N9,OAM1_2!N$6:N$40,N$4)</f>
        <v>24</v>
      </c>
      <c r="O9" s="47">
        <f>RANK(OAM1_2!O9,OAM1_2!O$6:O$40,O$4)</f>
        <v>32</v>
      </c>
      <c r="P9" s="47">
        <v>1000</v>
      </c>
      <c r="Q9" s="37">
        <f>modell2!P122</f>
        <v>828.8</v>
      </c>
      <c r="R9" t="str">
        <f t="shared" si="0"/>
        <v>rel_gyenge</v>
      </c>
      <c r="S9" s="66">
        <f t="shared" si="1"/>
        <v>0.17120000000000005</v>
      </c>
      <c r="T9" s="37">
        <f>OAM1_2!B9</f>
        <v>3</v>
      </c>
      <c r="W9" s="37">
        <f>modell2!AW122</f>
        <v>1173.8</v>
      </c>
      <c r="X9" s="66">
        <f t="shared" si="2"/>
        <v>-0.17379999999999995</v>
      </c>
      <c r="Y9">
        <f t="shared" si="3"/>
        <v>1</v>
      </c>
      <c r="AA9">
        <f t="shared" si="4"/>
        <v>828.8</v>
      </c>
      <c r="AB9">
        <f>'db2'!P8</f>
        <v>4761</v>
      </c>
    </row>
    <row r="10" spans="1:28" x14ac:dyDescent="0.25">
      <c r="A10" s="47" t="str">
        <f>'db2'!A9</f>
        <v>Intel Core i3-8100</v>
      </c>
      <c r="B10" s="47">
        <f>RANK(OAM1_2!B10,OAM1_2!B$6:B$40,B$4)</f>
        <v>25</v>
      </c>
      <c r="C10" s="47">
        <f>RANK(OAM1_2!C10,OAM1_2!C$6:C$40,C$4)</f>
        <v>32</v>
      </c>
      <c r="D10" s="47">
        <f>RANK(OAM1_2!D10,OAM1_2!D$6:D$40,D$4)</f>
        <v>17</v>
      </c>
      <c r="E10" s="47">
        <f>RANK(OAM1_2!E10,OAM1_2!E$6:E$40,E$4)</f>
        <v>21</v>
      </c>
      <c r="F10" s="47">
        <f>RANK(OAM1_2!F10,OAM1_2!F$6:F$40,F$4)</f>
        <v>26</v>
      </c>
      <c r="G10" s="47">
        <f>RANK(OAM1_2!G10,OAM1_2!G$6:G$40,G$4)</f>
        <v>25</v>
      </c>
      <c r="H10" s="47">
        <f>RANK(OAM1_2!H10,OAM1_2!H$6:H$40,H$4)</f>
        <v>22</v>
      </c>
      <c r="I10" s="47">
        <f>RANK(OAM1_2!I10,OAM1_2!I$6:I$40,I$4)</f>
        <v>24</v>
      </c>
      <c r="J10" s="47">
        <f>RANK(OAM1_2!J10,OAM1_2!J$6:J$40,J$4)</f>
        <v>26</v>
      </c>
      <c r="K10" s="47">
        <f>RANK(OAM1_2!K10,OAM1_2!K$6:K$40,K$4)</f>
        <v>25</v>
      </c>
      <c r="L10" s="47">
        <f>RANK(OAM1_2!L10,OAM1_2!L$6:L$40,L$4)</f>
        <v>25</v>
      </c>
      <c r="M10" s="47">
        <f>RANK(OAM1_2!M10,OAM1_2!M$6:M$40,M$4)</f>
        <v>25</v>
      </c>
      <c r="N10" s="47">
        <f>RANK(OAM1_2!N10,OAM1_2!N$6:N$40,N$4)</f>
        <v>31</v>
      </c>
      <c r="O10" s="47">
        <f>RANK(OAM1_2!O10,OAM1_2!O$6:O$40,O$4)</f>
        <v>26</v>
      </c>
      <c r="P10" s="47">
        <v>1000</v>
      </c>
      <c r="Q10" s="37">
        <f>modell2!P123</f>
        <v>857.6</v>
      </c>
      <c r="R10" t="str">
        <f t="shared" si="0"/>
        <v>rel_gyenge</v>
      </c>
      <c r="S10" s="66">
        <f t="shared" si="1"/>
        <v>0.14239999999999997</v>
      </c>
      <c r="T10" s="37">
        <f>OAM1_2!B10</f>
        <v>3</v>
      </c>
      <c r="W10" s="37">
        <f>modell2!AW123</f>
        <v>1144.5999999999999</v>
      </c>
      <c r="X10" s="66">
        <f t="shared" si="2"/>
        <v>-0.1445999999999999</v>
      </c>
      <c r="Y10">
        <f t="shared" si="3"/>
        <v>1</v>
      </c>
      <c r="AA10">
        <f t="shared" si="4"/>
        <v>857.6</v>
      </c>
      <c r="AB10">
        <f>'db2'!P9</f>
        <v>6132</v>
      </c>
    </row>
    <row r="11" spans="1:28" x14ac:dyDescent="0.25">
      <c r="A11" s="47" t="str">
        <f>'db2'!A10</f>
        <v>Intel Core i3-8300</v>
      </c>
      <c r="B11" s="47">
        <f>RANK(OAM1_2!B11,OAM1_2!B$6:B$40,B$4)</f>
        <v>25</v>
      </c>
      <c r="C11" s="47">
        <f>RANK(OAM1_2!C11,OAM1_2!C$6:C$40,C$4)</f>
        <v>30</v>
      </c>
      <c r="D11" s="47">
        <f>RANK(OAM1_2!D11,OAM1_2!D$6:D$40,D$4)</f>
        <v>17</v>
      </c>
      <c r="E11" s="47">
        <f>RANK(OAM1_2!E11,OAM1_2!E$6:E$40,E$4)</f>
        <v>21</v>
      </c>
      <c r="F11" s="47">
        <f>RANK(OAM1_2!F11,OAM1_2!F$6:F$40,F$4)</f>
        <v>25</v>
      </c>
      <c r="G11" s="47">
        <f>RANK(OAM1_2!G11,OAM1_2!G$6:G$40,G$4)</f>
        <v>24</v>
      </c>
      <c r="H11" s="47">
        <f>RANK(OAM1_2!H11,OAM1_2!H$6:H$40,H$4)</f>
        <v>15</v>
      </c>
      <c r="I11" s="47">
        <f>RANK(OAM1_2!I11,OAM1_2!I$6:I$40,I$4)</f>
        <v>24</v>
      </c>
      <c r="J11" s="47">
        <f>RANK(OAM1_2!J11,OAM1_2!J$6:J$40,J$4)</f>
        <v>25</v>
      </c>
      <c r="K11" s="47">
        <f>RANK(OAM1_2!K11,OAM1_2!K$6:K$40,K$4)</f>
        <v>24</v>
      </c>
      <c r="L11" s="47">
        <f>RANK(OAM1_2!L11,OAM1_2!L$6:L$40,L$4)</f>
        <v>22</v>
      </c>
      <c r="M11" s="47">
        <f>RANK(OAM1_2!M11,OAM1_2!M$6:M$40,M$4)</f>
        <v>23</v>
      </c>
      <c r="N11" s="47">
        <f>RANK(OAM1_2!N11,OAM1_2!N$6:N$40,N$4)</f>
        <v>27</v>
      </c>
      <c r="O11" s="47">
        <f>RANK(OAM1_2!O11,OAM1_2!O$6:O$40,O$4)</f>
        <v>25</v>
      </c>
      <c r="P11" s="47">
        <v>1000</v>
      </c>
      <c r="Q11" s="37">
        <f>modell2!P124</f>
        <v>910.2</v>
      </c>
      <c r="R11" t="str">
        <f t="shared" si="0"/>
        <v>rel_gyenge</v>
      </c>
      <c r="S11" s="66">
        <f t="shared" si="1"/>
        <v>8.9799999999999949E-2</v>
      </c>
      <c r="T11" s="37">
        <f>OAM1_2!B11</f>
        <v>3</v>
      </c>
      <c r="W11" s="37">
        <f>modell2!AW124</f>
        <v>1091.2</v>
      </c>
      <c r="X11" s="66">
        <f t="shared" si="2"/>
        <v>-9.1200000000000045E-2</v>
      </c>
      <c r="Y11">
        <f t="shared" si="3"/>
        <v>1</v>
      </c>
      <c r="AA11">
        <f t="shared" si="4"/>
        <v>910.2</v>
      </c>
      <c r="AB11">
        <f>'db2'!P10</f>
        <v>6341</v>
      </c>
    </row>
    <row r="12" spans="1:28" x14ac:dyDescent="0.25">
      <c r="A12" s="47" t="str">
        <f>'db2'!A11</f>
        <v>Intel Core i3-9100</v>
      </c>
      <c r="B12" s="47">
        <f>RANK(OAM1_2!B12,OAM1_2!B$6:B$40,B$4)</f>
        <v>25</v>
      </c>
      <c r="C12" s="47">
        <f>RANK(OAM1_2!C12,OAM1_2!C$6:C$40,C$4)</f>
        <v>17</v>
      </c>
      <c r="D12" s="47">
        <f>RANK(OAM1_2!D12,OAM1_2!D$6:D$40,D$4)</f>
        <v>17</v>
      </c>
      <c r="E12" s="47">
        <f>RANK(OAM1_2!E12,OAM1_2!E$6:E$40,E$4)</f>
        <v>21</v>
      </c>
      <c r="F12" s="47">
        <f>RANK(OAM1_2!F12,OAM1_2!F$6:F$40,F$4)</f>
        <v>23</v>
      </c>
      <c r="G12" s="47">
        <f>RANK(OAM1_2!G12,OAM1_2!G$6:G$40,G$4)</f>
        <v>21</v>
      </c>
      <c r="H12" s="47">
        <f>RANK(OAM1_2!H12,OAM1_2!H$6:H$40,H$4)</f>
        <v>22</v>
      </c>
      <c r="I12" s="47">
        <f>RANK(OAM1_2!I12,OAM1_2!I$6:I$40,I$4)</f>
        <v>22</v>
      </c>
      <c r="J12" s="47">
        <f>RANK(OAM1_2!J12,OAM1_2!J$6:J$40,J$4)</f>
        <v>23</v>
      </c>
      <c r="K12" s="47">
        <f>RANK(OAM1_2!K12,OAM1_2!K$6:K$40,K$4)</f>
        <v>22</v>
      </c>
      <c r="L12" s="47">
        <f>RANK(OAM1_2!L12,OAM1_2!L$6:L$40,L$4)</f>
        <v>29</v>
      </c>
      <c r="M12" s="47">
        <f>RANK(OAM1_2!M12,OAM1_2!M$6:M$40,M$4)</f>
        <v>21</v>
      </c>
      <c r="N12" s="47">
        <f>RANK(OAM1_2!N12,OAM1_2!N$6:N$40,N$4)</f>
        <v>18</v>
      </c>
      <c r="O12" s="47">
        <f>RANK(OAM1_2!O12,OAM1_2!O$6:O$40,O$4)</f>
        <v>23</v>
      </c>
      <c r="P12" s="47">
        <v>1000</v>
      </c>
      <c r="Q12" s="37">
        <f>modell2!P125</f>
        <v>933</v>
      </c>
      <c r="R12" t="str">
        <f t="shared" si="0"/>
        <v>rel_gyenge</v>
      </c>
      <c r="S12" s="66">
        <f t="shared" si="1"/>
        <v>6.7000000000000004E-2</v>
      </c>
      <c r="T12" s="37">
        <f>OAM1_2!B12</f>
        <v>3</v>
      </c>
      <c r="W12" s="37">
        <f>modell2!AW125</f>
        <v>1068</v>
      </c>
      <c r="X12" s="66">
        <f t="shared" si="2"/>
        <v>-6.8000000000000005E-2</v>
      </c>
      <c r="Y12">
        <f t="shared" si="3"/>
        <v>1</v>
      </c>
      <c r="AA12">
        <f t="shared" si="4"/>
        <v>933</v>
      </c>
      <c r="AB12">
        <f>'db2'!P11</f>
        <v>6637</v>
      </c>
    </row>
    <row r="13" spans="1:28" x14ac:dyDescent="0.25">
      <c r="A13" s="47" t="str">
        <f>'db2'!A12</f>
        <v>Intel Core i3-9300</v>
      </c>
      <c r="B13" s="47">
        <f>RANK(OAM1_2!B13,OAM1_2!B$6:B$40,B$4)</f>
        <v>25</v>
      </c>
      <c r="C13" s="47">
        <f>RANK(OAM1_2!C13,OAM1_2!C$6:C$40,C$4)</f>
        <v>13</v>
      </c>
      <c r="D13" s="47">
        <f>RANK(OAM1_2!D13,OAM1_2!D$6:D$40,D$4)</f>
        <v>17</v>
      </c>
      <c r="E13" s="47">
        <f>RANK(OAM1_2!E13,OAM1_2!E$6:E$40,E$4)</f>
        <v>21</v>
      </c>
      <c r="F13" s="47">
        <f>RANK(OAM1_2!F13,OAM1_2!F$6:F$40,F$4)</f>
        <v>21</v>
      </c>
      <c r="G13" s="47">
        <f>RANK(OAM1_2!G13,OAM1_2!G$6:G$40,G$4)</f>
        <v>22</v>
      </c>
      <c r="H13" s="47">
        <f>RANK(OAM1_2!H13,OAM1_2!H$6:H$40,H$4)</f>
        <v>2</v>
      </c>
      <c r="I13" s="47">
        <f>RANK(OAM1_2!I13,OAM1_2!I$6:I$40,I$4)</f>
        <v>21</v>
      </c>
      <c r="J13" s="47">
        <f>RANK(OAM1_2!J13,OAM1_2!J$6:J$40,J$4)</f>
        <v>22</v>
      </c>
      <c r="K13" s="47">
        <f>RANK(OAM1_2!K13,OAM1_2!K$6:K$40,K$4)</f>
        <v>21</v>
      </c>
      <c r="L13" s="47">
        <f>RANK(OAM1_2!L13,OAM1_2!L$6:L$40,L$4)</f>
        <v>9</v>
      </c>
      <c r="M13" s="47">
        <f>RANK(OAM1_2!M13,OAM1_2!M$6:M$40,M$4)</f>
        <v>19</v>
      </c>
      <c r="N13" s="47">
        <f>RANK(OAM1_2!N13,OAM1_2!N$6:N$40,N$4)</f>
        <v>14</v>
      </c>
      <c r="O13" s="47">
        <f>RANK(OAM1_2!O13,OAM1_2!O$6:O$40,O$4)</f>
        <v>21</v>
      </c>
      <c r="P13" s="47">
        <v>1000</v>
      </c>
      <c r="Q13" s="37">
        <f>modell2!P126</f>
        <v>991.6</v>
      </c>
      <c r="R13" t="str">
        <f t="shared" si="0"/>
        <v>rel_gyenge</v>
      </c>
      <c r="S13" s="66">
        <f t="shared" si="1"/>
        <v>8.3999999999999769E-3</v>
      </c>
      <c r="T13" s="37">
        <f>OAM1_2!B13</f>
        <v>3</v>
      </c>
      <c r="W13" s="37">
        <f>modell2!AW126</f>
        <v>1008.6</v>
      </c>
      <c r="X13" s="66">
        <f t="shared" si="2"/>
        <v>-8.6000000000000226E-3</v>
      </c>
      <c r="Y13">
        <f t="shared" si="3"/>
        <v>1</v>
      </c>
      <c r="AA13">
        <f t="shared" si="4"/>
        <v>991.6</v>
      </c>
      <c r="AB13">
        <f>'db2'!P12</f>
        <v>7279</v>
      </c>
    </row>
    <row r="14" spans="1:28" x14ac:dyDescent="0.25">
      <c r="A14" s="47" t="str">
        <f>'db2'!A13</f>
        <v>Intel Core i3-10100</v>
      </c>
      <c r="B14" s="47">
        <f>RANK(OAM1_2!B14,OAM1_2!B$6:B$40,B$4)</f>
        <v>25</v>
      </c>
      <c r="C14" s="47">
        <f>RANK(OAM1_2!C14,OAM1_2!C$6:C$40,C$4)</f>
        <v>13</v>
      </c>
      <c r="D14" s="47">
        <f>RANK(OAM1_2!D14,OAM1_2!D$6:D$40,D$4)</f>
        <v>17</v>
      </c>
      <c r="E14" s="47">
        <f>RANK(OAM1_2!E14,OAM1_2!E$6:E$40,E$4)</f>
        <v>10</v>
      </c>
      <c r="F14" s="47">
        <f>RANK(OAM1_2!F14,OAM1_2!F$6:F$40,F$4)</f>
        <v>13</v>
      </c>
      <c r="G14" s="47">
        <f>RANK(OAM1_2!G14,OAM1_2!G$6:G$40,G$4)</f>
        <v>18</v>
      </c>
      <c r="H14" s="47">
        <f>RANK(OAM1_2!H14,OAM1_2!H$6:H$40,H$4)</f>
        <v>22</v>
      </c>
      <c r="I14" s="47">
        <f>RANK(OAM1_2!I14,OAM1_2!I$6:I$40,I$4)</f>
        <v>13</v>
      </c>
      <c r="J14" s="47">
        <f>RANK(OAM1_2!J14,OAM1_2!J$6:J$40,J$4)</f>
        <v>14</v>
      </c>
      <c r="K14" s="47">
        <f>RANK(OAM1_2!K14,OAM1_2!K$6:K$40,K$4)</f>
        <v>18</v>
      </c>
      <c r="L14" s="47">
        <f>RANK(OAM1_2!L14,OAM1_2!L$6:L$40,L$4)</f>
        <v>14</v>
      </c>
      <c r="M14" s="47">
        <f>RANK(OAM1_2!M14,OAM1_2!M$6:M$40,M$4)</f>
        <v>18</v>
      </c>
      <c r="N14" s="47">
        <f>RANK(OAM1_2!N14,OAM1_2!N$6:N$40,N$4)</f>
        <v>13</v>
      </c>
      <c r="O14" s="47">
        <f>RANK(OAM1_2!O14,OAM1_2!O$6:O$40,O$4)</f>
        <v>18</v>
      </c>
      <c r="P14" s="47">
        <v>1000</v>
      </c>
      <c r="Q14" s="37">
        <f>modell2!P127</f>
        <v>1010.5</v>
      </c>
      <c r="R14" t="str">
        <f t="shared" si="0"/>
        <v>rel_eros</v>
      </c>
      <c r="S14" s="66">
        <f t="shared" si="1"/>
        <v>-1.0500000000000001E-2</v>
      </c>
      <c r="T14" s="37">
        <f>OAM1_2!B14</f>
        <v>3</v>
      </c>
      <c r="W14" s="37">
        <f>modell2!AW127</f>
        <v>989.4</v>
      </c>
      <c r="X14" s="66">
        <f t="shared" si="2"/>
        <v>1.0600000000000023E-2</v>
      </c>
      <c r="Y14">
        <f t="shared" si="3"/>
        <v>1</v>
      </c>
      <c r="AA14">
        <f t="shared" si="4"/>
        <v>1010.5</v>
      </c>
      <c r="AB14">
        <f>'db2'!P13</f>
        <v>9161</v>
      </c>
    </row>
    <row r="15" spans="1:28" x14ac:dyDescent="0.25">
      <c r="A15" s="47" t="str">
        <f>'db2'!A14</f>
        <v>Intel Core i3-10300</v>
      </c>
      <c r="B15" s="47">
        <f>RANK(OAM1_2!B15,OAM1_2!B$6:B$40,B$4)</f>
        <v>25</v>
      </c>
      <c r="C15" s="47">
        <f>RANK(OAM1_2!C15,OAM1_2!C$6:C$40,C$4)</f>
        <v>9</v>
      </c>
      <c r="D15" s="47">
        <f>RANK(OAM1_2!D15,OAM1_2!D$6:D$40,D$4)</f>
        <v>17</v>
      </c>
      <c r="E15" s="47">
        <f>RANK(OAM1_2!E15,OAM1_2!E$6:E$40,E$4)</f>
        <v>10</v>
      </c>
      <c r="F15" s="47">
        <f>RANK(OAM1_2!F15,OAM1_2!F$6:F$40,F$4)</f>
        <v>12</v>
      </c>
      <c r="G15" s="47">
        <f>RANK(OAM1_2!G15,OAM1_2!G$6:G$40,G$4)</f>
        <v>17</v>
      </c>
      <c r="H15" s="47">
        <f>RANK(OAM1_2!H15,OAM1_2!H$6:H$40,H$4)</f>
        <v>20</v>
      </c>
      <c r="I15" s="47">
        <f>RANK(OAM1_2!I15,OAM1_2!I$6:I$40,I$4)</f>
        <v>13</v>
      </c>
      <c r="J15" s="47">
        <f>RANK(OAM1_2!J15,OAM1_2!J$6:J$40,J$4)</f>
        <v>13</v>
      </c>
      <c r="K15" s="47">
        <f>RANK(OAM1_2!K15,OAM1_2!K$6:K$40,K$4)</f>
        <v>16</v>
      </c>
      <c r="L15" s="47">
        <f>RANK(OAM1_2!L15,OAM1_2!L$6:L$40,L$4)</f>
        <v>16</v>
      </c>
      <c r="M15" s="47">
        <f>RANK(OAM1_2!M15,OAM1_2!M$6:M$40,M$4)</f>
        <v>17</v>
      </c>
      <c r="N15" s="47">
        <f>RANK(OAM1_2!N15,OAM1_2!N$6:N$40,N$4)</f>
        <v>11</v>
      </c>
      <c r="O15" s="47">
        <f>RANK(OAM1_2!O15,OAM1_2!O$6:O$40,O$4)</f>
        <v>16</v>
      </c>
      <c r="P15" s="47">
        <v>1000</v>
      </c>
      <c r="Q15" s="37">
        <f>modell2!P128</f>
        <v>1024.4000000000001</v>
      </c>
      <c r="R15" t="str">
        <f t="shared" si="0"/>
        <v>rel_eros</v>
      </c>
      <c r="S15" s="66">
        <f t="shared" si="1"/>
        <v>-2.4400000000000092E-2</v>
      </c>
      <c r="T15" s="37">
        <f>OAM1_2!B15</f>
        <v>3</v>
      </c>
      <c r="W15" s="37">
        <f>modell2!AW128</f>
        <v>975.3</v>
      </c>
      <c r="X15" s="66">
        <f t="shared" si="2"/>
        <v>2.4700000000000045E-2</v>
      </c>
      <c r="Y15">
        <f t="shared" si="3"/>
        <v>1</v>
      </c>
      <c r="AA15">
        <f t="shared" si="4"/>
        <v>1024.4000000000001</v>
      </c>
      <c r="AB15">
        <f>'db2'!P14</f>
        <v>9344</v>
      </c>
    </row>
    <row r="16" spans="1:28" x14ac:dyDescent="0.25">
      <c r="A16" s="47" t="str">
        <f>'db2'!A15</f>
        <v>Intel Core i3-1115G4</v>
      </c>
      <c r="B16" s="47">
        <f>RANK(OAM1_2!B16,OAM1_2!B$6:B$40,B$4)</f>
        <v>25</v>
      </c>
      <c r="C16" s="47">
        <f>RANK(OAM1_2!C16,OAM1_2!C$6:C$40,C$4)</f>
        <v>19</v>
      </c>
      <c r="D16" s="47">
        <f>RANK(OAM1_2!D16,OAM1_2!D$6:D$40,D$4)</f>
        <v>31</v>
      </c>
      <c r="E16" s="47">
        <f>RANK(OAM1_2!E16,OAM1_2!E$6:E$40,E$4)</f>
        <v>21</v>
      </c>
      <c r="F16" s="47">
        <f>RANK(OAM1_2!F16,OAM1_2!F$6:F$40,F$4)</f>
        <v>22</v>
      </c>
      <c r="G16" s="47">
        <f>RANK(OAM1_2!G16,OAM1_2!G$6:G$40,G$4)</f>
        <v>31</v>
      </c>
      <c r="H16" s="47">
        <f>RANK(OAM1_2!H16,OAM1_2!H$6:H$40,H$4)</f>
        <v>28</v>
      </c>
      <c r="I16" s="47">
        <f>RANK(OAM1_2!I16,OAM1_2!I$6:I$40,I$4)</f>
        <v>31</v>
      </c>
      <c r="J16" s="47">
        <f>RANK(OAM1_2!J16,OAM1_2!J$6:J$40,J$4)</f>
        <v>11</v>
      </c>
      <c r="K16" s="47">
        <f>RANK(OAM1_2!K16,OAM1_2!K$6:K$40,K$4)</f>
        <v>31</v>
      </c>
      <c r="L16" s="47">
        <f>RANK(OAM1_2!L16,OAM1_2!L$6:L$40,L$4)</f>
        <v>27</v>
      </c>
      <c r="M16" s="47">
        <f>RANK(OAM1_2!M16,OAM1_2!M$6:M$40,M$4)</f>
        <v>31</v>
      </c>
      <c r="N16" s="47">
        <f>RANK(OAM1_2!N16,OAM1_2!N$6:N$40,N$4)</f>
        <v>9</v>
      </c>
      <c r="O16" s="47">
        <f>RANK(OAM1_2!O16,OAM1_2!O$6:O$40,O$4)</f>
        <v>24</v>
      </c>
      <c r="P16" s="47">
        <v>1000</v>
      </c>
      <c r="Q16" s="37">
        <f>modell2!P129</f>
        <v>896.3</v>
      </c>
      <c r="R16" t="str">
        <f t="shared" si="0"/>
        <v>rel_gyenge</v>
      </c>
      <c r="S16" s="66">
        <f t="shared" si="1"/>
        <v>0.10370000000000004</v>
      </c>
      <c r="T16" s="37">
        <f>OAM1_2!B16</f>
        <v>3</v>
      </c>
      <c r="U16" s="66">
        <f>AVERAGE(S6:S16)</f>
        <v>0.10486363636363634</v>
      </c>
      <c r="W16" s="37">
        <f>modell2!AW129</f>
        <v>1105.3</v>
      </c>
      <c r="X16" s="66">
        <f t="shared" si="2"/>
        <v>-0.10529999999999995</v>
      </c>
      <c r="Y16">
        <f t="shared" si="3"/>
        <v>1</v>
      </c>
      <c r="AA16">
        <f t="shared" si="4"/>
        <v>896.3</v>
      </c>
      <c r="AB16">
        <f>'db2'!P15</f>
        <v>6477</v>
      </c>
    </row>
    <row r="17" spans="1:28" x14ac:dyDescent="0.25">
      <c r="A17" s="47" t="str">
        <f>'db2'!A16</f>
        <v>Intel Core i5-6400</v>
      </c>
      <c r="B17" s="47">
        <f>RANK(OAM1_2!B17,OAM1_2!B$6:B$40,B$4)</f>
        <v>7</v>
      </c>
      <c r="C17" s="47">
        <f>RANK(OAM1_2!C17,OAM1_2!C$6:C$40,C$4)</f>
        <v>35</v>
      </c>
      <c r="D17" s="47">
        <f>RANK(OAM1_2!D17,OAM1_2!D$6:D$40,D$4)</f>
        <v>17</v>
      </c>
      <c r="E17" s="47">
        <f>RANK(OAM1_2!E17,OAM1_2!E$6:E$40,E$4)</f>
        <v>21</v>
      </c>
      <c r="F17" s="47">
        <f>RANK(OAM1_2!F17,OAM1_2!F$6:F$40,F$4)</f>
        <v>32</v>
      </c>
      <c r="G17" s="47">
        <f>RANK(OAM1_2!G17,OAM1_2!G$6:G$40,G$4)</f>
        <v>30</v>
      </c>
      <c r="H17" s="47">
        <f>RANK(OAM1_2!H17,OAM1_2!H$6:H$40,H$4)</f>
        <v>31</v>
      </c>
      <c r="I17" s="47">
        <f>RANK(OAM1_2!I17,OAM1_2!I$6:I$40,I$4)</f>
        <v>30</v>
      </c>
      <c r="J17" s="47">
        <f>RANK(OAM1_2!J17,OAM1_2!J$6:J$40,J$4)</f>
        <v>32</v>
      </c>
      <c r="K17" s="47">
        <f>RANK(OAM1_2!K17,OAM1_2!K$6:K$40,K$4)</f>
        <v>30</v>
      </c>
      <c r="L17" s="47">
        <f>RANK(OAM1_2!L17,OAM1_2!L$6:L$40,L$4)</f>
        <v>31</v>
      </c>
      <c r="M17" s="47">
        <f>RANK(OAM1_2!M17,OAM1_2!M$6:M$40,M$4)</f>
        <v>30</v>
      </c>
      <c r="N17" s="47">
        <f>RANK(OAM1_2!N17,OAM1_2!N$6:N$40,N$4)</f>
        <v>35</v>
      </c>
      <c r="O17" s="47">
        <f>RANK(OAM1_2!O17,OAM1_2!O$6:O$40,O$4)</f>
        <v>31</v>
      </c>
      <c r="P17" s="47">
        <v>1000</v>
      </c>
      <c r="Q17" s="37">
        <f>modell2!P130</f>
        <v>815.9</v>
      </c>
      <c r="R17" t="str">
        <f t="shared" si="0"/>
        <v>rel_gyenge</v>
      </c>
      <c r="S17" s="66">
        <f t="shared" si="1"/>
        <v>0.18410000000000001</v>
      </c>
      <c r="T17" s="37">
        <f>OAM1_2!B17</f>
        <v>5</v>
      </c>
      <c r="W17" s="37">
        <f>modell2!AW130</f>
        <v>1186.9000000000001</v>
      </c>
      <c r="X17" s="66">
        <f t="shared" si="2"/>
        <v>-0.18690000000000009</v>
      </c>
      <c r="Y17">
        <f t="shared" si="3"/>
        <v>1</v>
      </c>
      <c r="AA17">
        <f t="shared" si="4"/>
        <v>815.9</v>
      </c>
      <c r="AB17">
        <f>'db2'!P16</f>
        <v>5153</v>
      </c>
    </row>
    <row r="18" spans="1:28" x14ac:dyDescent="0.25">
      <c r="A18" s="47" t="str">
        <f>'db2'!A17</f>
        <v>Intel Core i5-6500</v>
      </c>
      <c r="B18" s="47">
        <f>RANK(OAM1_2!B18,OAM1_2!B$6:B$40,B$4)</f>
        <v>7</v>
      </c>
      <c r="C18" s="47">
        <f>RANK(OAM1_2!C18,OAM1_2!C$6:C$40,C$4)</f>
        <v>32</v>
      </c>
      <c r="D18" s="47">
        <f>RANK(OAM1_2!D18,OAM1_2!D$6:D$40,D$4)</f>
        <v>17</v>
      </c>
      <c r="E18" s="47">
        <f>RANK(OAM1_2!E18,OAM1_2!E$6:E$40,E$4)</f>
        <v>21</v>
      </c>
      <c r="F18" s="47">
        <f>RANK(OAM1_2!F18,OAM1_2!F$6:F$40,F$4)</f>
        <v>29</v>
      </c>
      <c r="G18" s="47">
        <f>RANK(OAM1_2!G18,OAM1_2!G$6:G$40,G$4)</f>
        <v>28</v>
      </c>
      <c r="H18" s="47">
        <f>RANK(OAM1_2!H18,OAM1_2!H$6:H$40,H$4)</f>
        <v>22</v>
      </c>
      <c r="I18" s="47">
        <f>RANK(OAM1_2!I18,OAM1_2!I$6:I$40,I$4)</f>
        <v>26</v>
      </c>
      <c r="J18" s="47">
        <f>RANK(OAM1_2!J18,OAM1_2!J$6:J$40,J$4)</f>
        <v>29</v>
      </c>
      <c r="K18" s="47">
        <f>RANK(OAM1_2!K18,OAM1_2!K$6:K$40,K$4)</f>
        <v>28</v>
      </c>
      <c r="L18" s="47">
        <f>RANK(OAM1_2!L18,OAM1_2!L$6:L$40,L$4)</f>
        <v>28</v>
      </c>
      <c r="M18" s="47">
        <f>RANK(OAM1_2!M18,OAM1_2!M$6:M$40,M$4)</f>
        <v>28</v>
      </c>
      <c r="N18" s="47">
        <f>RANK(OAM1_2!N18,OAM1_2!N$6:N$40,N$4)</f>
        <v>33</v>
      </c>
      <c r="O18" s="47">
        <f>RANK(OAM1_2!O18,OAM1_2!O$6:O$40,O$4)</f>
        <v>29</v>
      </c>
      <c r="P18" s="47">
        <v>1000</v>
      </c>
      <c r="Q18" s="37">
        <f>modell2!P131</f>
        <v>850.7</v>
      </c>
      <c r="R18" t="str">
        <f t="shared" si="0"/>
        <v>rel_gyenge</v>
      </c>
      <c r="S18" s="66">
        <f t="shared" si="1"/>
        <v>0.14929999999999996</v>
      </c>
      <c r="T18" s="37">
        <f>OAM1_2!B18</f>
        <v>5</v>
      </c>
      <c r="W18" s="37">
        <f>modell2!AW131</f>
        <v>1151.7</v>
      </c>
      <c r="X18" s="66">
        <f t="shared" si="2"/>
        <v>-0.15170000000000006</v>
      </c>
      <c r="Y18">
        <f t="shared" si="3"/>
        <v>1</v>
      </c>
      <c r="AA18">
        <f t="shared" si="4"/>
        <v>850.7</v>
      </c>
      <c r="AB18">
        <f>'db2'!P17</f>
        <v>5641</v>
      </c>
    </row>
    <row r="19" spans="1:28" x14ac:dyDescent="0.25">
      <c r="A19" s="47" t="str">
        <f>'db2'!A18</f>
        <v>Intel Core i5-6600</v>
      </c>
      <c r="B19" s="47">
        <f>RANK(OAM1_2!B19,OAM1_2!B$6:B$40,B$4)</f>
        <v>7</v>
      </c>
      <c r="C19" s="47">
        <f>RANK(OAM1_2!C19,OAM1_2!C$6:C$40,C$4)</f>
        <v>26</v>
      </c>
      <c r="D19" s="47">
        <f>RANK(OAM1_2!D19,OAM1_2!D$6:D$40,D$4)</f>
        <v>17</v>
      </c>
      <c r="E19" s="47">
        <f>RANK(OAM1_2!E19,OAM1_2!E$6:E$40,E$4)</f>
        <v>21</v>
      </c>
      <c r="F19" s="47">
        <f>RANK(OAM1_2!F19,OAM1_2!F$6:F$40,F$4)</f>
        <v>27</v>
      </c>
      <c r="G19" s="47">
        <f>RANK(OAM1_2!G19,OAM1_2!G$6:G$40,G$4)</f>
        <v>26</v>
      </c>
      <c r="H19" s="47">
        <f>RANK(OAM1_2!H19,OAM1_2!H$6:H$40,H$4)</f>
        <v>21</v>
      </c>
      <c r="I19" s="47">
        <f>RANK(OAM1_2!I19,OAM1_2!I$6:I$40,I$4)</f>
        <v>26</v>
      </c>
      <c r="J19" s="47">
        <f>RANK(OAM1_2!J19,OAM1_2!J$6:J$40,J$4)</f>
        <v>27</v>
      </c>
      <c r="K19" s="47">
        <f>RANK(OAM1_2!K19,OAM1_2!K$6:K$40,K$4)</f>
        <v>26</v>
      </c>
      <c r="L19" s="47">
        <f>RANK(OAM1_2!L19,OAM1_2!L$6:L$40,L$4)</f>
        <v>24</v>
      </c>
      <c r="M19" s="47">
        <f>RANK(OAM1_2!M19,OAM1_2!M$6:M$40,M$4)</f>
        <v>27</v>
      </c>
      <c r="N19" s="47">
        <f>RANK(OAM1_2!N19,OAM1_2!N$6:N$40,N$4)</f>
        <v>30</v>
      </c>
      <c r="O19" s="47">
        <f>RANK(OAM1_2!O19,OAM1_2!O$6:O$40,O$4)</f>
        <v>27</v>
      </c>
      <c r="P19" s="47">
        <v>1000</v>
      </c>
      <c r="Q19" s="37">
        <f>modell2!P132</f>
        <v>905.2</v>
      </c>
      <c r="R19" t="str">
        <f t="shared" si="0"/>
        <v>rel_gyenge</v>
      </c>
      <c r="S19" s="66">
        <f t="shared" si="1"/>
        <v>9.4799999999999954E-2</v>
      </c>
      <c r="T19" s="37">
        <f>OAM1_2!B19</f>
        <v>5</v>
      </c>
      <c r="W19" s="37">
        <f>modell2!AW132</f>
        <v>1096.2</v>
      </c>
      <c r="X19" s="66">
        <f t="shared" si="2"/>
        <v>-9.6200000000000049E-2</v>
      </c>
      <c r="Y19">
        <f t="shared" si="3"/>
        <v>1</v>
      </c>
      <c r="AA19">
        <f t="shared" si="4"/>
        <v>905.2</v>
      </c>
      <c r="AB19">
        <f>'db2'!P18</f>
        <v>6093</v>
      </c>
    </row>
    <row r="20" spans="1:28" x14ac:dyDescent="0.25">
      <c r="A20" s="47" t="str">
        <f>'db2'!A19</f>
        <v>Intel Core i5-7400</v>
      </c>
      <c r="B20" s="47">
        <f>RANK(OAM1_2!B20,OAM1_2!B$6:B$40,B$4)</f>
        <v>7</v>
      </c>
      <c r="C20" s="47">
        <f>RANK(OAM1_2!C20,OAM1_2!C$6:C$40,C$4)</f>
        <v>34</v>
      </c>
      <c r="D20" s="47">
        <f>RANK(OAM1_2!D20,OAM1_2!D$6:D$40,D$4)</f>
        <v>17</v>
      </c>
      <c r="E20" s="47">
        <f>RANK(OAM1_2!E20,OAM1_2!E$6:E$40,E$4)</f>
        <v>21</v>
      </c>
      <c r="F20" s="47">
        <f>RANK(OAM1_2!F20,OAM1_2!F$6:F$40,F$4)</f>
        <v>30</v>
      </c>
      <c r="G20" s="47">
        <f>RANK(OAM1_2!G20,OAM1_2!G$6:G$40,G$4)</f>
        <v>29</v>
      </c>
      <c r="H20" s="47">
        <f>RANK(OAM1_2!H20,OAM1_2!H$6:H$40,H$4)</f>
        <v>28</v>
      </c>
      <c r="I20" s="47">
        <f>RANK(OAM1_2!I20,OAM1_2!I$6:I$40,I$4)</f>
        <v>26</v>
      </c>
      <c r="J20" s="47">
        <f>RANK(OAM1_2!J20,OAM1_2!J$6:J$40,J$4)</f>
        <v>30</v>
      </c>
      <c r="K20" s="47">
        <f>RANK(OAM1_2!K20,OAM1_2!K$6:K$40,K$4)</f>
        <v>29</v>
      </c>
      <c r="L20" s="47">
        <f>RANK(OAM1_2!L20,OAM1_2!L$6:L$40,L$4)</f>
        <v>30</v>
      </c>
      <c r="M20" s="47">
        <f>RANK(OAM1_2!M20,OAM1_2!M$6:M$40,M$4)</f>
        <v>29</v>
      </c>
      <c r="N20" s="47">
        <f>RANK(OAM1_2!N20,OAM1_2!N$6:N$40,N$4)</f>
        <v>34</v>
      </c>
      <c r="O20" s="47">
        <f>RANK(OAM1_2!O20,OAM1_2!O$6:O$40,O$4)</f>
        <v>30</v>
      </c>
      <c r="P20" s="47">
        <v>1000</v>
      </c>
      <c r="Q20" s="37">
        <f>modell2!P133</f>
        <v>833.8</v>
      </c>
      <c r="R20" t="str">
        <f t="shared" si="0"/>
        <v>rel_gyenge</v>
      </c>
      <c r="S20" s="66">
        <f t="shared" si="1"/>
        <v>0.16620000000000004</v>
      </c>
      <c r="T20" s="37">
        <f>OAM1_2!B20</f>
        <v>5</v>
      </c>
      <c r="W20" s="37">
        <f>modell2!AW133</f>
        <v>1168.8</v>
      </c>
      <c r="X20" s="66">
        <f t="shared" si="2"/>
        <v>-0.16879999999999995</v>
      </c>
      <c r="Y20">
        <f t="shared" si="3"/>
        <v>1</v>
      </c>
      <c r="AA20">
        <f t="shared" si="4"/>
        <v>833.8</v>
      </c>
      <c r="AB20">
        <f>'db2'!P19</f>
        <v>5515</v>
      </c>
    </row>
    <row r="21" spans="1:28" x14ac:dyDescent="0.25">
      <c r="A21" s="47" t="str">
        <f>'db2'!A20</f>
        <v>Intel Core i5-7500</v>
      </c>
      <c r="B21" s="47">
        <f>RANK(OAM1_2!B21,OAM1_2!B$6:B$40,B$4)</f>
        <v>7</v>
      </c>
      <c r="C21" s="47">
        <f>RANK(OAM1_2!C21,OAM1_2!C$6:C$40,C$4)</f>
        <v>28</v>
      </c>
      <c r="D21" s="47">
        <f>RANK(OAM1_2!D21,OAM1_2!D$6:D$40,D$4)</f>
        <v>17</v>
      </c>
      <c r="E21" s="47">
        <f>RANK(OAM1_2!E21,OAM1_2!E$6:E$40,E$4)</f>
        <v>21</v>
      </c>
      <c r="F21" s="47">
        <f>RANK(OAM1_2!F21,OAM1_2!F$6:F$40,F$4)</f>
        <v>28</v>
      </c>
      <c r="G21" s="47">
        <f>RANK(OAM1_2!G21,OAM1_2!G$6:G$40,G$4)</f>
        <v>27</v>
      </c>
      <c r="H21" s="47">
        <f>RANK(OAM1_2!H21,OAM1_2!H$6:H$40,H$4)</f>
        <v>22</v>
      </c>
      <c r="I21" s="47">
        <f>RANK(OAM1_2!I21,OAM1_2!I$6:I$40,I$4)</f>
        <v>26</v>
      </c>
      <c r="J21" s="47">
        <f>RANK(OAM1_2!J21,OAM1_2!J$6:J$40,J$4)</f>
        <v>28</v>
      </c>
      <c r="K21" s="47">
        <f>RANK(OAM1_2!K21,OAM1_2!K$6:K$40,K$4)</f>
        <v>27</v>
      </c>
      <c r="L21" s="47">
        <f>RANK(OAM1_2!L21,OAM1_2!L$6:L$40,L$4)</f>
        <v>25</v>
      </c>
      <c r="M21" s="47">
        <f>RANK(OAM1_2!M21,OAM1_2!M$6:M$40,M$4)</f>
        <v>26</v>
      </c>
      <c r="N21" s="47">
        <f>RANK(OAM1_2!N21,OAM1_2!N$6:N$40,N$4)</f>
        <v>29</v>
      </c>
      <c r="O21" s="47">
        <f>RANK(OAM1_2!O21,OAM1_2!O$6:O$40,O$4)</f>
        <v>28</v>
      </c>
      <c r="P21" s="47">
        <v>1000</v>
      </c>
      <c r="Q21" s="37">
        <f>modell2!P134</f>
        <v>898.3</v>
      </c>
      <c r="R21" t="str">
        <f t="shared" si="0"/>
        <v>rel_gyenge</v>
      </c>
      <c r="S21" s="66">
        <f t="shared" si="1"/>
        <v>0.10170000000000004</v>
      </c>
      <c r="T21" s="37">
        <f>OAM1_2!B21</f>
        <v>5</v>
      </c>
      <c r="W21" s="37">
        <f>modell2!AW134</f>
        <v>1103.3</v>
      </c>
      <c r="X21" s="66">
        <f t="shared" si="2"/>
        <v>-0.10329999999999996</v>
      </c>
      <c r="Y21">
        <f t="shared" si="3"/>
        <v>1</v>
      </c>
      <c r="AA21">
        <f t="shared" si="4"/>
        <v>898.3</v>
      </c>
      <c r="AB21">
        <f>'db2'!P20</f>
        <v>6064</v>
      </c>
    </row>
    <row r="22" spans="1:28" x14ac:dyDescent="0.25">
      <c r="A22" s="47" t="str">
        <f>'db2'!A21</f>
        <v>Intel Core i5-7600</v>
      </c>
      <c r="B22" s="47">
        <f>RANK(OAM1_2!B22,OAM1_2!B$6:B$40,B$4)</f>
        <v>7</v>
      </c>
      <c r="C22" s="47">
        <f>RANK(OAM1_2!C22,OAM1_2!C$6:C$40,C$4)</f>
        <v>19</v>
      </c>
      <c r="D22" s="47">
        <f>RANK(OAM1_2!D22,OAM1_2!D$6:D$40,D$4)</f>
        <v>17</v>
      </c>
      <c r="E22" s="47">
        <f>RANK(OAM1_2!E22,OAM1_2!E$6:E$40,E$4)</f>
        <v>21</v>
      </c>
      <c r="F22" s="47">
        <f>RANK(OAM1_2!F22,OAM1_2!F$6:F$40,F$4)</f>
        <v>24</v>
      </c>
      <c r="G22" s="47">
        <f>RANK(OAM1_2!G22,OAM1_2!G$6:G$40,G$4)</f>
        <v>23</v>
      </c>
      <c r="H22" s="47">
        <f>RANK(OAM1_2!H22,OAM1_2!H$6:H$40,H$4)</f>
        <v>19</v>
      </c>
      <c r="I22" s="47">
        <f>RANK(OAM1_2!I22,OAM1_2!I$6:I$40,I$4)</f>
        <v>22</v>
      </c>
      <c r="J22" s="47">
        <f>RANK(OAM1_2!J22,OAM1_2!J$6:J$40,J$4)</f>
        <v>24</v>
      </c>
      <c r="K22" s="47">
        <f>RANK(OAM1_2!K22,OAM1_2!K$6:K$40,K$4)</f>
        <v>23</v>
      </c>
      <c r="L22" s="47">
        <f>RANK(OAM1_2!L22,OAM1_2!L$6:L$40,L$4)</f>
        <v>23</v>
      </c>
      <c r="M22" s="47">
        <f>RANK(OAM1_2!M22,OAM1_2!M$6:M$40,M$4)</f>
        <v>22</v>
      </c>
      <c r="N22" s="47">
        <f>RANK(OAM1_2!N22,OAM1_2!N$6:N$40,N$4)</f>
        <v>21</v>
      </c>
      <c r="O22" s="47">
        <f>RANK(OAM1_2!O22,OAM1_2!O$6:O$40,O$4)</f>
        <v>22</v>
      </c>
      <c r="P22" s="47">
        <v>1000</v>
      </c>
      <c r="Q22" s="37">
        <f>modell2!P135</f>
        <v>949.9</v>
      </c>
      <c r="R22" t="str">
        <f t="shared" si="0"/>
        <v>rel_gyenge</v>
      </c>
      <c r="S22" s="66">
        <f t="shared" si="1"/>
        <v>5.010000000000002E-2</v>
      </c>
      <c r="T22" s="37">
        <f>OAM1_2!B22</f>
        <v>5</v>
      </c>
      <c r="W22" s="37">
        <f>modell2!AW135</f>
        <v>1050.9000000000001</v>
      </c>
      <c r="X22" s="66">
        <f t="shared" si="2"/>
        <v>-5.0900000000000091E-2</v>
      </c>
      <c r="Y22">
        <f t="shared" si="3"/>
        <v>1</v>
      </c>
      <c r="AA22">
        <f t="shared" si="4"/>
        <v>949.9</v>
      </c>
      <c r="AB22">
        <f>'db2'!P21</f>
        <v>6657</v>
      </c>
    </row>
    <row r="23" spans="1:28" x14ac:dyDescent="0.25">
      <c r="A23" s="47" t="str">
        <f>'db2'!A22</f>
        <v>Intel Core i5-8400</v>
      </c>
      <c r="B23" s="47">
        <f>RANK(OAM1_2!B23,OAM1_2!B$6:B$40,B$4)</f>
        <v>7</v>
      </c>
      <c r="C23" s="47">
        <f>RANK(OAM1_2!C23,OAM1_2!C$6:C$40,C$4)</f>
        <v>23</v>
      </c>
      <c r="D23" s="47">
        <f>RANK(OAM1_2!D23,OAM1_2!D$6:D$40,D$4)</f>
        <v>4</v>
      </c>
      <c r="E23" s="47">
        <f>RANK(OAM1_2!E23,OAM1_2!E$6:E$40,E$4)</f>
        <v>15</v>
      </c>
      <c r="F23" s="47">
        <f>RANK(OAM1_2!F23,OAM1_2!F$6:F$40,F$4)</f>
        <v>19</v>
      </c>
      <c r="G23" s="47">
        <f>RANK(OAM1_2!G23,OAM1_2!G$6:G$40,G$4)</f>
        <v>16</v>
      </c>
      <c r="H23" s="47">
        <f>RANK(OAM1_2!H23,OAM1_2!H$6:H$40,H$4)</f>
        <v>11</v>
      </c>
      <c r="I23" s="47">
        <f>RANK(OAM1_2!I23,OAM1_2!I$6:I$40,I$4)</f>
        <v>13</v>
      </c>
      <c r="J23" s="47">
        <f>RANK(OAM1_2!J23,OAM1_2!J$6:J$40,J$4)</f>
        <v>21</v>
      </c>
      <c r="K23" s="47">
        <f>RANK(OAM1_2!K23,OAM1_2!K$6:K$40,K$4)</f>
        <v>17</v>
      </c>
      <c r="L23" s="47">
        <f>RANK(OAM1_2!L23,OAM1_2!L$6:L$40,L$4)</f>
        <v>15</v>
      </c>
      <c r="M23" s="47">
        <f>RANK(OAM1_2!M23,OAM1_2!M$6:M$40,M$4)</f>
        <v>15</v>
      </c>
      <c r="N23" s="47">
        <f>RANK(OAM1_2!N23,OAM1_2!N$6:N$40,N$4)</f>
        <v>23</v>
      </c>
      <c r="O23" s="47">
        <f>RANK(OAM1_2!O23,OAM1_2!O$6:O$40,O$4)</f>
        <v>17</v>
      </c>
      <c r="P23" s="47">
        <v>1000</v>
      </c>
      <c r="Q23" s="37">
        <f>modell2!P136</f>
        <v>1020.4</v>
      </c>
      <c r="R23" t="str">
        <f t="shared" si="0"/>
        <v>rel_eros</v>
      </c>
      <c r="S23" s="66">
        <f t="shared" si="1"/>
        <v>-2.0399999999999977E-2</v>
      </c>
      <c r="T23" s="37">
        <f>OAM1_2!B23</f>
        <v>5</v>
      </c>
      <c r="W23" s="37">
        <f>modell2!AW136</f>
        <v>979.4</v>
      </c>
      <c r="X23" s="66">
        <f t="shared" si="2"/>
        <v>2.0600000000000021E-2</v>
      </c>
      <c r="Y23">
        <f t="shared" si="3"/>
        <v>1</v>
      </c>
      <c r="AA23">
        <f t="shared" si="4"/>
        <v>1020.4</v>
      </c>
      <c r="AB23">
        <f>'db2'!P22</f>
        <v>9216</v>
      </c>
    </row>
    <row r="24" spans="1:28" x14ac:dyDescent="0.25">
      <c r="A24" s="47" t="str">
        <f>'db2'!A23</f>
        <v>Intel Core i5-8500</v>
      </c>
      <c r="B24" s="47">
        <f>RANK(OAM1_2!B24,OAM1_2!B$6:B$40,B$4)</f>
        <v>7</v>
      </c>
      <c r="C24" s="47">
        <f>RANK(OAM1_2!C24,OAM1_2!C$6:C$40,C$4)</f>
        <v>19</v>
      </c>
      <c r="D24" s="47">
        <f>RANK(OAM1_2!D24,OAM1_2!D$6:D$40,D$4)</f>
        <v>4</v>
      </c>
      <c r="E24" s="47">
        <f>RANK(OAM1_2!E24,OAM1_2!E$6:E$40,E$4)</f>
        <v>15</v>
      </c>
      <c r="F24" s="47">
        <f>RANK(OAM1_2!F24,OAM1_2!F$6:F$40,F$4)</f>
        <v>17</v>
      </c>
      <c r="G24" s="47">
        <f>RANK(OAM1_2!G24,OAM1_2!G$6:G$40,G$4)</f>
        <v>15</v>
      </c>
      <c r="H24" s="47">
        <f>RANK(OAM1_2!H24,OAM1_2!H$6:H$40,H$4)</f>
        <v>12</v>
      </c>
      <c r="I24" s="47">
        <f>RANK(OAM1_2!I24,OAM1_2!I$6:I$40,I$4)</f>
        <v>13</v>
      </c>
      <c r="J24" s="47">
        <f>RANK(OAM1_2!J24,OAM1_2!J$6:J$40,J$4)</f>
        <v>18</v>
      </c>
      <c r="K24" s="47">
        <f>RANK(OAM1_2!K24,OAM1_2!K$6:K$40,K$4)</f>
        <v>14</v>
      </c>
      <c r="L24" s="47">
        <f>RANK(OAM1_2!L24,OAM1_2!L$6:L$40,L$4)</f>
        <v>17</v>
      </c>
      <c r="M24" s="47">
        <f>RANK(OAM1_2!M24,OAM1_2!M$6:M$40,M$4)</f>
        <v>14</v>
      </c>
      <c r="N24" s="47">
        <f>RANK(OAM1_2!N24,OAM1_2!N$6:N$40,N$4)</f>
        <v>19</v>
      </c>
      <c r="O24" s="47">
        <f>RANK(OAM1_2!O24,OAM1_2!O$6:O$40,O$4)</f>
        <v>14</v>
      </c>
      <c r="P24" s="47">
        <v>1000</v>
      </c>
      <c r="Q24" s="37">
        <f>modell2!P137</f>
        <v>1038.3</v>
      </c>
      <c r="R24" t="str">
        <f t="shared" si="0"/>
        <v>rel_eros</v>
      </c>
      <c r="S24" s="66">
        <f t="shared" si="1"/>
        <v>-3.8299999999999952E-2</v>
      </c>
      <c r="T24" s="37">
        <f>OAM1_2!B24</f>
        <v>5</v>
      </c>
      <c r="W24" s="37">
        <f>modell2!AW137</f>
        <v>961.2</v>
      </c>
      <c r="X24" s="66">
        <f t="shared" si="2"/>
        <v>3.8799999999999953E-2</v>
      </c>
      <c r="Y24">
        <f t="shared" si="3"/>
        <v>1</v>
      </c>
      <c r="AA24">
        <f t="shared" si="4"/>
        <v>1038.3</v>
      </c>
      <c r="AB24">
        <f>'db2'!P23</f>
        <v>9591</v>
      </c>
    </row>
    <row r="25" spans="1:28" x14ac:dyDescent="0.25">
      <c r="A25" s="47" t="str">
        <f>'db2'!A24</f>
        <v>Intel Core i5-8600</v>
      </c>
      <c r="B25" s="47">
        <f>RANK(OAM1_2!B25,OAM1_2!B$6:B$40,B$4)</f>
        <v>7</v>
      </c>
      <c r="C25" s="47">
        <f>RANK(OAM1_2!C25,OAM1_2!C$6:C$40,C$4)</f>
        <v>13</v>
      </c>
      <c r="D25" s="47">
        <f>RANK(OAM1_2!D25,OAM1_2!D$6:D$40,D$4)</f>
        <v>4</v>
      </c>
      <c r="E25" s="47">
        <f>RANK(OAM1_2!E25,OAM1_2!E$6:E$40,E$4)</f>
        <v>15</v>
      </c>
      <c r="F25" s="47">
        <f>RANK(OAM1_2!F25,OAM1_2!F$6:F$40,F$4)</f>
        <v>15</v>
      </c>
      <c r="G25" s="47">
        <f>RANK(OAM1_2!G25,OAM1_2!G$6:G$40,G$4)</f>
        <v>13</v>
      </c>
      <c r="H25" s="47">
        <f>RANK(OAM1_2!H25,OAM1_2!H$6:H$40,H$4)</f>
        <v>9</v>
      </c>
      <c r="I25" s="47">
        <f>RANK(OAM1_2!I25,OAM1_2!I$6:I$40,I$4)</f>
        <v>13</v>
      </c>
      <c r="J25" s="47">
        <f>RANK(OAM1_2!J25,OAM1_2!J$6:J$40,J$4)</f>
        <v>15</v>
      </c>
      <c r="K25" s="47">
        <f>RANK(OAM1_2!K25,OAM1_2!K$6:K$40,K$4)</f>
        <v>12</v>
      </c>
      <c r="L25" s="47">
        <f>RANK(OAM1_2!L25,OAM1_2!L$6:L$40,L$4)</f>
        <v>12</v>
      </c>
      <c r="M25" s="47">
        <f>RANK(OAM1_2!M25,OAM1_2!M$6:M$40,M$4)</f>
        <v>16</v>
      </c>
      <c r="N25" s="47">
        <f>RANK(OAM1_2!N25,OAM1_2!N$6:N$40,N$4)</f>
        <v>17</v>
      </c>
      <c r="O25" s="47">
        <f>RANK(OAM1_2!O25,OAM1_2!O$6:O$40,O$4)</f>
        <v>12</v>
      </c>
      <c r="P25" s="47">
        <v>1000</v>
      </c>
      <c r="Q25" s="37">
        <f>modell2!P138</f>
        <v>1063.0999999999999</v>
      </c>
      <c r="R25" t="str">
        <f t="shared" si="0"/>
        <v>rel_eros</v>
      </c>
      <c r="S25" s="66">
        <f t="shared" si="1"/>
        <v>-6.3099999999999906E-2</v>
      </c>
      <c r="T25" s="37">
        <f>OAM1_2!B25</f>
        <v>5</v>
      </c>
      <c r="W25" s="37">
        <f>modell2!AW138</f>
        <v>936</v>
      </c>
      <c r="X25" s="66">
        <f t="shared" si="2"/>
        <v>6.4000000000000001E-2</v>
      </c>
      <c r="Y25">
        <f t="shared" si="3"/>
        <v>1</v>
      </c>
      <c r="AA25">
        <f t="shared" si="4"/>
        <v>1063.0999999999999</v>
      </c>
      <c r="AB25">
        <f>'db2'!P24</f>
        <v>9903</v>
      </c>
    </row>
    <row r="26" spans="1:28" x14ac:dyDescent="0.25">
      <c r="A26" s="47" t="str">
        <f>'db2'!A25</f>
        <v>Intel Core i5-9400</v>
      </c>
      <c r="B26" s="47">
        <f>RANK(OAM1_2!B26,OAM1_2!B$6:B$40,B$4)</f>
        <v>7</v>
      </c>
      <c r="C26" s="47">
        <f>RANK(OAM1_2!C26,OAM1_2!C$6:C$40,C$4)</f>
        <v>19</v>
      </c>
      <c r="D26" s="47">
        <f>RANK(OAM1_2!D26,OAM1_2!D$6:D$40,D$4)</f>
        <v>4</v>
      </c>
      <c r="E26" s="47">
        <f>RANK(OAM1_2!E26,OAM1_2!E$6:E$40,E$4)</f>
        <v>15</v>
      </c>
      <c r="F26" s="47">
        <f>RANK(OAM1_2!F26,OAM1_2!F$6:F$40,F$4)</f>
        <v>18</v>
      </c>
      <c r="G26" s="47">
        <f>RANK(OAM1_2!G26,OAM1_2!G$6:G$40,G$4)</f>
        <v>14</v>
      </c>
      <c r="H26" s="47">
        <f>RANK(OAM1_2!H26,OAM1_2!H$6:H$40,H$4)</f>
        <v>12</v>
      </c>
      <c r="I26" s="47">
        <f>RANK(OAM1_2!I26,OAM1_2!I$6:I$40,I$4)</f>
        <v>13</v>
      </c>
      <c r="J26" s="47">
        <f>RANK(OAM1_2!J26,OAM1_2!J$6:J$40,J$4)</f>
        <v>19</v>
      </c>
      <c r="K26" s="47">
        <f>RANK(OAM1_2!K26,OAM1_2!K$6:K$40,K$4)</f>
        <v>15</v>
      </c>
      <c r="L26" s="47">
        <f>RANK(OAM1_2!L26,OAM1_2!L$6:L$40,L$4)</f>
        <v>18</v>
      </c>
      <c r="M26" s="47">
        <f>RANK(OAM1_2!M26,OAM1_2!M$6:M$40,M$4)</f>
        <v>13</v>
      </c>
      <c r="N26" s="47">
        <f>RANK(OAM1_2!N26,OAM1_2!N$6:N$40,N$4)</f>
        <v>20</v>
      </c>
      <c r="O26" s="47">
        <f>RANK(OAM1_2!O26,OAM1_2!O$6:O$40,O$4)</f>
        <v>15</v>
      </c>
      <c r="P26" s="47">
        <v>1000</v>
      </c>
      <c r="Q26" s="37">
        <f>modell2!P139</f>
        <v>1034.3</v>
      </c>
      <c r="R26" t="str">
        <f t="shared" si="0"/>
        <v>rel_eros</v>
      </c>
      <c r="S26" s="66">
        <f t="shared" si="1"/>
        <v>-3.4299999999999956E-2</v>
      </c>
      <c r="T26" s="37">
        <f>OAM1_2!B26</f>
        <v>5</v>
      </c>
      <c r="W26" s="37">
        <f>modell2!AW139</f>
        <v>965.3</v>
      </c>
      <c r="X26" s="66">
        <f t="shared" si="2"/>
        <v>3.4700000000000043E-2</v>
      </c>
      <c r="Y26">
        <f t="shared" si="3"/>
        <v>1</v>
      </c>
      <c r="AA26">
        <f t="shared" si="4"/>
        <v>1034.3</v>
      </c>
      <c r="AB26">
        <f>'db2'!P25</f>
        <v>9502</v>
      </c>
    </row>
    <row r="27" spans="1:28" x14ac:dyDescent="0.25">
      <c r="A27" s="47" t="str">
        <f>'db2'!A26</f>
        <v>Intel Core i5-9500</v>
      </c>
      <c r="B27" s="47">
        <f>RANK(OAM1_2!B27,OAM1_2!B$6:B$40,B$4)</f>
        <v>7</v>
      </c>
      <c r="C27" s="47">
        <f>RANK(OAM1_2!C27,OAM1_2!C$6:C$40,C$4)</f>
        <v>9</v>
      </c>
      <c r="D27" s="47">
        <f>RANK(OAM1_2!D27,OAM1_2!D$6:D$40,D$4)</f>
        <v>4</v>
      </c>
      <c r="E27" s="47">
        <f>RANK(OAM1_2!E27,OAM1_2!E$6:E$40,E$4)</f>
        <v>15</v>
      </c>
      <c r="F27" s="47">
        <f>RANK(OAM1_2!F27,OAM1_2!F$6:F$40,F$4)</f>
        <v>14</v>
      </c>
      <c r="G27" s="47">
        <f>RANK(OAM1_2!G27,OAM1_2!G$6:G$40,G$4)</f>
        <v>12</v>
      </c>
      <c r="H27" s="47">
        <f>RANK(OAM1_2!H27,OAM1_2!H$6:H$40,H$4)</f>
        <v>16</v>
      </c>
      <c r="I27" s="47">
        <f>RANK(OAM1_2!I27,OAM1_2!I$6:I$40,I$4)</f>
        <v>12</v>
      </c>
      <c r="J27" s="47">
        <f>RANK(OAM1_2!J27,OAM1_2!J$6:J$40,J$4)</f>
        <v>16</v>
      </c>
      <c r="K27" s="47">
        <f>RANK(OAM1_2!K27,OAM1_2!K$6:K$40,K$4)</f>
        <v>13</v>
      </c>
      <c r="L27" s="47">
        <f>RANK(OAM1_2!L27,OAM1_2!L$6:L$40,L$4)</f>
        <v>20</v>
      </c>
      <c r="M27" s="47">
        <f>RANK(OAM1_2!M27,OAM1_2!M$6:M$40,M$4)</f>
        <v>12</v>
      </c>
      <c r="N27" s="47">
        <f>RANK(OAM1_2!N27,OAM1_2!N$6:N$40,N$4)</f>
        <v>15</v>
      </c>
      <c r="O27" s="47">
        <f>RANK(OAM1_2!O27,OAM1_2!O$6:O$40,O$4)</f>
        <v>13</v>
      </c>
      <c r="P27" s="47">
        <v>1000</v>
      </c>
      <c r="Q27" s="37">
        <f>modell2!P140</f>
        <v>1058.0999999999999</v>
      </c>
      <c r="R27" t="str">
        <f t="shared" si="0"/>
        <v>rel_eros</v>
      </c>
      <c r="S27" s="66">
        <f t="shared" si="1"/>
        <v>-5.8099999999999909E-2</v>
      </c>
      <c r="T27" s="37">
        <f>OAM1_2!B27</f>
        <v>5</v>
      </c>
      <c r="W27" s="37">
        <f>modell2!AW140</f>
        <v>941.1</v>
      </c>
      <c r="X27" s="66">
        <f t="shared" si="2"/>
        <v>5.889999999999998E-2</v>
      </c>
      <c r="Y27">
        <f t="shared" si="3"/>
        <v>1</v>
      </c>
      <c r="AA27">
        <f t="shared" si="4"/>
        <v>1058.0999999999999</v>
      </c>
      <c r="AB27">
        <f>'db2'!P26</f>
        <v>9734</v>
      </c>
    </row>
    <row r="28" spans="1:28" x14ac:dyDescent="0.25">
      <c r="A28" s="47" t="str">
        <f>'db2'!A27</f>
        <v>Intel Core i5-9600</v>
      </c>
      <c r="B28" s="47">
        <f>RANK(OAM1_2!B28,OAM1_2!B$6:B$40,B$4)</f>
        <v>7</v>
      </c>
      <c r="C28" s="47">
        <f>RANK(OAM1_2!C28,OAM1_2!C$6:C$40,C$4)</f>
        <v>5</v>
      </c>
      <c r="D28" s="47">
        <f>RANK(OAM1_2!D28,OAM1_2!D$6:D$40,D$4)</f>
        <v>4</v>
      </c>
      <c r="E28" s="47">
        <f>RANK(OAM1_2!E28,OAM1_2!E$6:E$40,E$4)</f>
        <v>15</v>
      </c>
      <c r="F28" s="47">
        <f>RANK(OAM1_2!F28,OAM1_2!F$6:F$40,F$4)</f>
        <v>11</v>
      </c>
      <c r="G28" s="47">
        <f>RANK(OAM1_2!G28,OAM1_2!G$6:G$40,G$4)</f>
        <v>11</v>
      </c>
      <c r="H28" s="47">
        <f>RANK(OAM1_2!H28,OAM1_2!H$6:H$40,H$4)</f>
        <v>8</v>
      </c>
      <c r="I28" s="47">
        <f>RANK(OAM1_2!I28,OAM1_2!I$6:I$40,I$4)</f>
        <v>11</v>
      </c>
      <c r="J28" s="47">
        <f>RANK(OAM1_2!J28,OAM1_2!J$6:J$40,J$4)</f>
        <v>12</v>
      </c>
      <c r="K28" s="47">
        <f>RANK(OAM1_2!K28,OAM1_2!K$6:K$40,K$4)</f>
        <v>11</v>
      </c>
      <c r="L28" s="47">
        <f>RANK(OAM1_2!L28,OAM1_2!L$6:L$40,L$4)</f>
        <v>10</v>
      </c>
      <c r="M28" s="47">
        <f>RANK(OAM1_2!M28,OAM1_2!M$6:M$40,M$4)</f>
        <v>11</v>
      </c>
      <c r="N28" s="47">
        <f>RANK(OAM1_2!N28,OAM1_2!N$6:N$40,N$4)</f>
        <v>10</v>
      </c>
      <c r="O28" s="47">
        <f>RANK(OAM1_2!O28,OAM1_2!O$6:O$40,O$4)</f>
        <v>11</v>
      </c>
      <c r="P28" s="47">
        <v>1000</v>
      </c>
      <c r="Q28" s="37">
        <f>modell2!P141</f>
        <v>1098.8</v>
      </c>
      <c r="R28" t="str">
        <f t="shared" si="0"/>
        <v>rel_eros</v>
      </c>
      <c r="S28" s="66">
        <f t="shared" si="1"/>
        <v>-9.8799999999999957E-2</v>
      </c>
      <c r="T28" s="37">
        <f>OAM1_2!B28</f>
        <v>5</v>
      </c>
      <c r="W28" s="37">
        <f>modell2!AW141</f>
        <v>899.8</v>
      </c>
      <c r="X28" s="66">
        <f t="shared" si="2"/>
        <v>0.10020000000000004</v>
      </c>
      <c r="Y28">
        <f t="shared" si="3"/>
        <v>1</v>
      </c>
      <c r="AA28">
        <f t="shared" si="4"/>
        <v>1098.8</v>
      </c>
      <c r="AB28">
        <f>'db2'!P27</f>
        <v>10626</v>
      </c>
    </row>
    <row r="29" spans="1:28" x14ac:dyDescent="0.25">
      <c r="A29" s="47" t="str">
        <f>'db2'!A28</f>
        <v>Intel Core i5-10400</v>
      </c>
      <c r="B29" s="47">
        <f>RANK(OAM1_2!B29,OAM1_2!B$6:B$40,B$4)</f>
        <v>7</v>
      </c>
      <c r="C29" s="47">
        <f>RANK(OAM1_2!C29,OAM1_2!C$6:C$40,C$4)</f>
        <v>13</v>
      </c>
      <c r="D29" s="47">
        <f>RANK(OAM1_2!D29,OAM1_2!D$6:D$40,D$4)</f>
        <v>4</v>
      </c>
      <c r="E29" s="47">
        <f>RANK(OAM1_2!E29,OAM1_2!E$6:E$40,E$4)</f>
        <v>3</v>
      </c>
      <c r="F29" s="47">
        <f>RANK(OAM1_2!F29,OAM1_2!F$6:F$40,F$4)</f>
        <v>9</v>
      </c>
      <c r="G29" s="47">
        <f>RANK(OAM1_2!G29,OAM1_2!G$6:G$40,G$4)</f>
        <v>10</v>
      </c>
      <c r="H29" s="47">
        <f>RANK(OAM1_2!H29,OAM1_2!H$6:H$40,H$4)</f>
        <v>16</v>
      </c>
      <c r="I29" s="47">
        <f>RANK(OAM1_2!I29,OAM1_2!I$6:I$40,I$4)</f>
        <v>10</v>
      </c>
      <c r="J29" s="47">
        <f>RANK(OAM1_2!J29,OAM1_2!J$6:J$40,J$4)</f>
        <v>9</v>
      </c>
      <c r="K29" s="47">
        <f>RANK(OAM1_2!K29,OAM1_2!K$6:K$40,K$4)</f>
        <v>10</v>
      </c>
      <c r="L29" s="47">
        <f>RANK(OAM1_2!L29,OAM1_2!L$6:L$40,L$4)</f>
        <v>13</v>
      </c>
      <c r="M29" s="47">
        <f>RANK(OAM1_2!M29,OAM1_2!M$6:M$40,M$4)</f>
        <v>9</v>
      </c>
      <c r="N29" s="47">
        <f>RANK(OAM1_2!N29,OAM1_2!N$6:N$40,N$4)</f>
        <v>16</v>
      </c>
      <c r="O29" s="47">
        <f>RANK(OAM1_2!O29,OAM1_2!O$6:O$40,O$4)</f>
        <v>10</v>
      </c>
      <c r="P29" s="47">
        <v>1000</v>
      </c>
      <c r="Q29" s="37">
        <f>modell2!P142</f>
        <v>1096.8</v>
      </c>
      <c r="R29" t="str">
        <f t="shared" si="0"/>
        <v>rel_eros</v>
      </c>
      <c r="S29" s="66">
        <f t="shared" si="1"/>
        <v>-9.6799999999999956E-2</v>
      </c>
      <c r="T29" s="37">
        <f>OAM1_2!B29</f>
        <v>5</v>
      </c>
      <c r="W29" s="37">
        <f>modell2!AW142</f>
        <v>901.8</v>
      </c>
      <c r="X29" s="66">
        <f t="shared" si="2"/>
        <v>9.8200000000000051E-2</v>
      </c>
      <c r="Y29">
        <f t="shared" si="3"/>
        <v>1</v>
      </c>
      <c r="AA29">
        <f t="shared" si="4"/>
        <v>1096.8</v>
      </c>
      <c r="AB29">
        <f>'db2'!P28</f>
        <v>12377</v>
      </c>
    </row>
    <row r="30" spans="1:28" x14ac:dyDescent="0.25">
      <c r="A30" s="47" t="str">
        <f>'db2'!A29</f>
        <v>Intel Core i5-10500</v>
      </c>
      <c r="B30" s="47">
        <f>RANK(OAM1_2!B30,OAM1_2!B$6:B$40,B$4)</f>
        <v>7</v>
      </c>
      <c r="C30" s="47">
        <f>RANK(OAM1_2!C30,OAM1_2!C$6:C$40,C$4)</f>
        <v>8</v>
      </c>
      <c r="D30" s="47">
        <f>RANK(OAM1_2!D30,OAM1_2!D$6:D$40,D$4)</f>
        <v>4</v>
      </c>
      <c r="E30" s="47">
        <f>RANK(OAM1_2!E30,OAM1_2!E$6:E$40,E$4)</f>
        <v>3</v>
      </c>
      <c r="F30" s="47">
        <f>RANK(OAM1_2!F30,OAM1_2!F$6:F$40,F$4)</f>
        <v>7</v>
      </c>
      <c r="G30" s="47">
        <f>RANK(OAM1_2!G30,OAM1_2!G$6:G$40,G$4)</f>
        <v>9</v>
      </c>
      <c r="H30" s="47">
        <f>RANK(OAM1_2!H30,OAM1_2!H$6:H$40,H$4)</f>
        <v>16</v>
      </c>
      <c r="I30" s="47">
        <f>RANK(OAM1_2!I30,OAM1_2!I$6:I$40,I$4)</f>
        <v>5</v>
      </c>
      <c r="J30" s="47">
        <f>RANK(OAM1_2!J30,OAM1_2!J$6:J$40,J$4)</f>
        <v>7</v>
      </c>
      <c r="K30" s="47">
        <f>RANK(OAM1_2!K30,OAM1_2!K$6:K$40,K$4)</f>
        <v>7</v>
      </c>
      <c r="L30" s="47">
        <f>RANK(OAM1_2!L30,OAM1_2!L$6:L$40,L$4)</f>
        <v>11</v>
      </c>
      <c r="M30" s="47">
        <f>RANK(OAM1_2!M30,OAM1_2!M$6:M$40,M$4)</f>
        <v>7</v>
      </c>
      <c r="N30" s="47">
        <f>RANK(OAM1_2!N30,OAM1_2!N$6:N$40,N$4)</f>
        <v>8</v>
      </c>
      <c r="O30" s="47">
        <f>RANK(OAM1_2!O30,OAM1_2!O$6:O$40,O$4)</f>
        <v>8</v>
      </c>
      <c r="P30" s="47">
        <v>1000</v>
      </c>
      <c r="Q30" s="37">
        <f>modell2!P143</f>
        <v>1128.5999999999999</v>
      </c>
      <c r="R30" t="str">
        <f t="shared" si="0"/>
        <v>rel_eros</v>
      </c>
      <c r="S30" s="66">
        <f t="shared" si="1"/>
        <v>-0.12859999999999991</v>
      </c>
      <c r="T30" s="37">
        <f>OAM1_2!B30</f>
        <v>5</v>
      </c>
      <c r="W30" s="37">
        <f>modell2!AW143</f>
        <v>869.5</v>
      </c>
      <c r="X30" s="66">
        <f t="shared" si="2"/>
        <v>0.1305</v>
      </c>
      <c r="Y30">
        <f t="shared" si="3"/>
        <v>1</v>
      </c>
      <c r="AA30">
        <f t="shared" si="4"/>
        <v>1128.5999999999999</v>
      </c>
      <c r="AB30">
        <f>'db2'!P29</f>
        <v>13215</v>
      </c>
    </row>
    <row r="31" spans="1:28" x14ac:dyDescent="0.25">
      <c r="A31" s="47" t="str">
        <f>'db2'!A30</f>
        <v>Intel Core i5-10600</v>
      </c>
      <c r="B31" s="47">
        <f>RANK(OAM1_2!B31,OAM1_2!B$6:B$40,B$4)</f>
        <v>7</v>
      </c>
      <c r="C31" s="47">
        <f>RANK(OAM1_2!C31,OAM1_2!C$6:C$40,C$4)</f>
        <v>1</v>
      </c>
      <c r="D31" s="47">
        <f>RANK(OAM1_2!D31,OAM1_2!D$6:D$40,D$4)</f>
        <v>4</v>
      </c>
      <c r="E31" s="47">
        <f>RANK(OAM1_2!E31,OAM1_2!E$6:E$40,E$4)</f>
        <v>3</v>
      </c>
      <c r="F31" s="47">
        <f>RANK(OAM1_2!F31,OAM1_2!F$6:F$40,F$4)</f>
        <v>6</v>
      </c>
      <c r="G31" s="47">
        <f>RANK(OAM1_2!G31,OAM1_2!G$6:G$40,G$4)</f>
        <v>7</v>
      </c>
      <c r="H31" s="47">
        <f>RANK(OAM1_2!H31,OAM1_2!H$6:H$40,H$4)</f>
        <v>9</v>
      </c>
      <c r="I31" s="47">
        <f>RANK(OAM1_2!I31,OAM1_2!I$6:I$40,I$4)</f>
        <v>3</v>
      </c>
      <c r="J31" s="47">
        <f>RANK(OAM1_2!J31,OAM1_2!J$6:J$40,J$4)</f>
        <v>6</v>
      </c>
      <c r="K31" s="47">
        <f>RANK(OAM1_2!K31,OAM1_2!K$6:K$40,K$4)</f>
        <v>5</v>
      </c>
      <c r="L31" s="47">
        <f>RANK(OAM1_2!L31,OAM1_2!L$6:L$40,L$4)</f>
        <v>5</v>
      </c>
      <c r="M31" s="47">
        <f>RANK(OAM1_2!M31,OAM1_2!M$6:M$40,M$4)</f>
        <v>8</v>
      </c>
      <c r="N31" s="47">
        <f>RANK(OAM1_2!N31,OAM1_2!N$6:N$40,N$4)</f>
        <v>6</v>
      </c>
      <c r="O31" s="47">
        <f>RANK(OAM1_2!O31,OAM1_2!O$6:O$40,O$4)</f>
        <v>6</v>
      </c>
      <c r="P31" s="47">
        <v>1000</v>
      </c>
      <c r="Q31" s="37">
        <f>modell2!P144</f>
        <v>1159.4000000000001</v>
      </c>
      <c r="R31" t="str">
        <f t="shared" si="0"/>
        <v>rel_eros</v>
      </c>
      <c r="S31" s="66">
        <f t="shared" si="1"/>
        <v>-0.1594000000000001</v>
      </c>
      <c r="T31" s="37">
        <f>OAM1_2!B31</f>
        <v>5</v>
      </c>
      <c r="W31" s="37">
        <f>modell2!AW144</f>
        <v>838.3</v>
      </c>
      <c r="X31" s="66">
        <f t="shared" si="2"/>
        <v>0.16170000000000004</v>
      </c>
      <c r="Y31">
        <f t="shared" si="3"/>
        <v>1</v>
      </c>
      <c r="AA31">
        <f t="shared" si="4"/>
        <v>1159.4000000000001</v>
      </c>
      <c r="AB31">
        <f>'db2'!P30</f>
        <v>13996</v>
      </c>
    </row>
    <row r="32" spans="1:28" x14ac:dyDescent="0.25">
      <c r="A32" s="47" t="str">
        <f>'db2'!A31</f>
        <v>Intel Core i5-11400</v>
      </c>
      <c r="B32" s="47">
        <f>RANK(OAM1_2!B32,OAM1_2!B$6:B$40,B$4)</f>
        <v>7</v>
      </c>
      <c r="C32" s="47">
        <f>RANK(OAM1_2!C32,OAM1_2!C$6:C$40,C$4)</f>
        <v>9</v>
      </c>
      <c r="D32" s="47">
        <f>RANK(OAM1_2!D32,OAM1_2!D$6:D$40,D$4)</f>
        <v>4</v>
      </c>
      <c r="E32" s="47">
        <f>RANK(OAM1_2!E32,OAM1_2!E$6:E$40,E$4)</f>
        <v>3</v>
      </c>
      <c r="F32" s="47">
        <f>RANK(OAM1_2!F32,OAM1_2!F$6:F$40,F$4)</f>
        <v>4</v>
      </c>
      <c r="G32" s="47">
        <f>RANK(OAM1_2!G32,OAM1_2!G$6:G$40,G$4)</f>
        <v>5</v>
      </c>
      <c r="H32" s="47">
        <f>RANK(OAM1_2!H32,OAM1_2!H$6:H$40,H$4)</f>
        <v>4</v>
      </c>
      <c r="I32" s="47">
        <f>RANK(OAM1_2!I32,OAM1_2!I$6:I$40,I$4)</f>
        <v>5</v>
      </c>
      <c r="J32" s="47">
        <f>RANK(OAM1_2!J32,OAM1_2!J$6:J$40,J$4)</f>
        <v>4</v>
      </c>
      <c r="K32" s="47">
        <f>RANK(OAM1_2!K32,OAM1_2!K$6:K$40,K$4)</f>
        <v>4</v>
      </c>
      <c r="L32" s="47">
        <f>RANK(OAM1_2!L32,OAM1_2!L$6:L$40,L$4)</f>
        <v>4</v>
      </c>
      <c r="M32" s="47">
        <f>RANK(OAM1_2!M32,OAM1_2!M$6:M$40,M$4)</f>
        <v>6</v>
      </c>
      <c r="N32" s="47">
        <f>RANK(OAM1_2!N32,OAM1_2!N$6:N$40,N$4)</f>
        <v>3</v>
      </c>
      <c r="O32" s="47">
        <f>RANK(OAM1_2!O32,OAM1_2!O$6:O$40,O$4)</f>
        <v>4</v>
      </c>
      <c r="P32" s="47">
        <v>1000</v>
      </c>
      <c r="Q32" s="37">
        <f>modell2!P145</f>
        <v>1172.3</v>
      </c>
      <c r="R32" t="str">
        <f t="shared" si="0"/>
        <v>rel_eros</v>
      </c>
      <c r="S32" s="66">
        <f t="shared" si="1"/>
        <v>-0.17229999999999995</v>
      </c>
      <c r="T32" s="37">
        <f>OAM1_2!B32</f>
        <v>5</v>
      </c>
      <c r="W32" s="37">
        <f>modell2!AW145</f>
        <v>825.2</v>
      </c>
      <c r="X32" s="66">
        <f t="shared" si="2"/>
        <v>0.17479999999999996</v>
      </c>
      <c r="Y32">
        <f t="shared" si="3"/>
        <v>1</v>
      </c>
      <c r="AA32">
        <f t="shared" si="4"/>
        <v>1172.3</v>
      </c>
      <c r="AB32">
        <f>'db2'!P31</f>
        <v>17507</v>
      </c>
    </row>
    <row r="33" spans="1:28" x14ac:dyDescent="0.25">
      <c r="A33" s="47" t="str">
        <f>'db2'!A32</f>
        <v>Intel Core i5-11500</v>
      </c>
      <c r="B33" s="47">
        <f>RANK(OAM1_2!B33,OAM1_2!B$6:B$40,B$4)</f>
        <v>7</v>
      </c>
      <c r="C33" s="47">
        <f>RANK(OAM1_2!C33,OAM1_2!C$6:C$40,C$4)</f>
        <v>5</v>
      </c>
      <c r="D33" s="47">
        <f>RANK(OAM1_2!D33,OAM1_2!D$6:D$40,D$4)</f>
        <v>4</v>
      </c>
      <c r="E33" s="47">
        <f>RANK(OAM1_2!E33,OAM1_2!E$6:E$40,E$4)</f>
        <v>3</v>
      </c>
      <c r="F33" s="47">
        <f>RANK(OAM1_2!F33,OAM1_2!F$6:F$40,F$4)</f>
        <v>3</v>
      </c>
      <c r="G33" s="47">
        <f>RANK(OAM1_2!G33,OAM1_2!G$6:G$40,G$4)</f>
        <v>3</v>
      </c>
      <c r="H33" s="47">
        <f>RANK(OAM1_2!H33,OAM1_2!H$6:H$40,H$4)</f>
        <v>2</v>
      </c>
      <c r="I33" s="47">
        <f>RANK(OAM1_2!I33,OAM1_2!I$6:I$40,I$4)</f>
        <v>5</v>
      </c>
      <c r="J33" s="47">
        <f>RANK(OAM1_2!J33,OAM1_2!J$6:J$40,J$4)</f>
        <v>3</v>
      </c>
      <c r="K33" s="47">
        <f>RANK(OAM1_2!K33,OAM1_2!K$6:K$40,K$4)</f>
        <v>6</v>
      </c>
      <c r="L33" s="47">
        <f>RANK(OAM1_2!L33,OAM1_2!L$6:L$40,L$4)</f>
        <v>1</v>
      </c>
      <c r="M33" s="47">
        <f>RANK(OAM1_2!M33,OAM1_2!M$6:M$40,M$4)</f>
        <v>3</v>
      </c>
      <c r="N33" s="47">
        <f>RANK(OAM1_2!N33,OAM1_2!N$6:N$40,N$4)</f>
        <v>2</v>
      </c>
      <c r="O33" s="47">
        <f>RANK(OAM1_2!O33,OAM1_2!O$6:O$40,O$4)</f>
        <v>3</v>
      </c>
      <c r="P33" s="47">
        <v>1000</v>
      </c>
      <c r="Q33" s="37">
        <f>modell2!P146</f>
        <v>1192.0999999999999</v>
      </c>
      <c r="R33" t="str">
        <f t="shared" si="0"/>
        <v>rel_eros</v>
      </c>
      <c r="S33" s="66">
        <f t="shared" si="1"/>
        <v>-0.19209999999999991</v>
      </c>
      <c r="T33" s="37">
        <f>OAM1_2!B33</f>
        <v>5</v>
      </c>
      <c r="W33" s="37">
        <f>modell2!AW146</f>
        <v>805</v>
      </c>
      <c r="X33" s="66">
        <f t="shared" si="2"/>
        <v>0.19500000000000001</v>
      </c>
      <c r="Y33">
        <f t="shared" si="3"/>
        <v>1</v>
      </c>
      <c r="AA33">
        <f t="shared" si="4"/>
        <v>1192.0999999999999</v>
      </c>
      <c r="AB33">
        <f>'db2'!P32</f>
        <v>17891</v>
      </c>
    </row>
    <row r="34" spans="1:28" x14ac:dyDescent="0.25">
      <c r="A34" s="47" t="str">
        <f>'db2'!A33</f>
        <v>Intel Core i5-11600</v>
      </c>
      <c r="B34" s="47">
        <f>RANK(OAM1_2!B34,OAM1_2!B$6:B$40,B$4)</f>
        <v>7</v>
      </c>
      <c r="C34" s="47">
        <f>RANK(OAM1_2!C34,OAM1_2!C$6:C$40,C$4)</f>
        <v>1</v>
      </c>
      <c r="D34" s="47">
        <f>RANK(OAM1_2!D34,OAM1_2!D$6:D$40,D$4)</f>
        <v>4</v>
      </c>
      <c r="E34" s="47">
        <f>RANK(OAM1_2!E34,OAM1_2!E$6:E$40,E$4)</f>
        <v>3</v>
      </c>
      <c r="F34" s="47">
        <f>RANK(OAM1_2!F34,OAM1_2!F$6:F$40,F$4)</f>
        <v>5</v>
      </c>
      <c r="G34" s="47">
        <f>RANK(OAM1_2!G34,OAM1_2!G$6:G$40,G$4)</f>
        <v>4</v>
      </c>
      <c r="H34" s="47">
        <f>RANK(OAM1_2!H34,OAM1_2!H$6:H$40,H$4)</f>
        <v>1</v>
      </c>
      <c r="I34" s="47">
        <f>RANK(OAM1_2!I34,OAM1_2!I$6:I$40,I$4)</f>
        <v>3</v>
      </c>
      <c r="J34" s="47">
        <f>RANK(OAM1_2!J34,OAM1_2!J$6:J$40,J$4)</f>
        <v>2</v>
      </c>
      <c r="K34" s="47">
        <f>RANK(OAM1_2!K34,OAM1_2!K$6:K$40,K$4)</f>
        <v>3</v>
      </c>
      <c r="L34" s="47">
        <f>RANK(OAM1_2!L34,OAM1_2!L$6:L$40,L$4)</f>
        <v>2</v>
      </c>
      <c r="M34" s="47">
        <f>RANK(OAM1_2!M34,OAM1_2!M$6:M$40,M$4)</f>
        <v>4</v>
      </c>
      <c r="N34" s="47">
        <f>RANK(OAM1_2!N34,OAM1_2!N$6:N$40,N$4)</f>
        <v>1</v>
      </c>
      <c r="O34" s="47">
        <f>RANK(OAM1_2!O34,OAM1_2!O$6:O$40,O$4)</f>
        <v>2</v>
      </c>
      <c r="P34" s="47">
        <v>1000</v>
      </c>
      <c r="Q34" s="37">
        <f>modell2!P147</f>
        <v>1196.0999999999999</v>
      </c>
      <c r="R34" t="str">
        <f t="shared" si="0"/>
        <v>rel_eros</v>
      </c>
      <c r="S34" s="66">
        <f t="shared" si="1"/>
        <v>-0.19609999999999991</v>
      </c>
      <c r="T34" s="37">
        <f>OAM1_2!B34</f>
        <v>5</v>
      </c>
      <c r="U34" s="69">
        <f>AVERAGE(S17:S34)</f>
        <v>-2.8449999999999975E-2</v>
      </c>
      <c r="W34" s="37">
        <f>modell2!AW147</f>
        <v>801</v>
      </c>
      <c r="X34" s="66">
        <f t="shared" si="2"/>
        <v>0.19900000000000001</v>
      </c>
      <c r="Y34">
        <f t="shared" si="3"/>
        <v>1</v>
      </c>
      <c r="AA34">
        <f t="shared" si="4"/>
        <v>1196.0999999999999</v>
      </c>
      <c r="AB34">
        <f>'db2'!P33</f>
        <v>18176</v>
      </c>
    </row>
    <row r="35" spans="1:28" x14ac:dyDescent="0.25">
      <c r="A35" s="47" t="str">
        <f>'db2'!A34</f>
        <v>Intel Core i7-6700</v>
      </c>
      <c r="B35" s="47">
        <f>RANK(OAM1_2!B35,OAM1_2!B$6:B$40,B$4)</f>
        <v>1</v>
      </c>
      <c r="C35" s="47">
        <f>RANK(OAM1_2!C35,OAM1_2!C$6:C$40,C$4)</f>
        <v>23</v>
      </c>
      <c r="D35" s="47">
        <f>RANK(OAM1_2!D35,OAM1_2!D$6:D$40,D$4)</f>
        <v>17</v>
      </c>
      <c r="E35" s="47">
        <f>RANK(OAM1_2!E35,OAM1_2!E$6:E$40,E$4)</f>
        <v>10</v>
      </c>
      <c r="F35" s="47">
        <f>RANK(OAM1_2!F35,OAM1_2!F$6:F$40,F$4)</f>
        <v>20</v>
      </c>
      <c r="G35" s="47">
        <f>RANK(OAM1_2!G35,OAM1_2!G$6:G$40,G$4)</f>
        <v>20</v>
      </c>
      <c r="H35" s="47">
        <f>RANK(OAM1_2!H35,OAM1_2!H$6:H$40,H$4)</f>
        <v>28</v>
      </c>
      <c r="I35" s="47">
        <f>RANK(OAM1_2!I35,OAM1_2!I$6:I$40,I$4)</f>
        <v>20</v>
      </c>
      <c r="J35" s="47">
        <f>RANK(OAM1_2!J35,OAM1_2!J$6:J$40,J$4)</f>
        <v>20</v>
      </c>
      <c r="K35" s="47">
        <f>RANK(OAM1_2!K35,OAM1_2!K$6:K$40,K$4)</f>
        <v>20</v>
      </c>
      <c r="L35" s="47">
        <f>RANK(OAM1_2!L35,OAM1_2!L$6:L$40,L$4)</f>
        <v>21</v>
      </c>
      <c r="M35" s="47">
        <f>RANK(OAM1_2!M35,OAM1_2!M$6:M$40,M$4)</f>
        <v>24</v>
      </c>
      <c r="N35" s="47">
        <f>RANK(OAM1_2!N35,OAM1_2!N$6:N$40,N$4)</f>
        <v>28</v>
      </c>
      <c r="O35" s="47">
        <f>RANK(OAM1_2!O35,OAM1_2!O$6:O$40,O$4)</f>
        <v>20</v>
      </c>
      <c r="P35" s="47">
        <v>1000</v>
      </c>
      <c r="Q35" s="37">
        <f>modell2!P148</f>
        <v>964.8</v>
      </c>
      <c r="R35" t="str">
        <f t="shared" si="0"/>
        <v>rel_gyenge</v>
      </c>
      <c r="S35" s="66">
        <f t="shared" si="1"/>
        <v>3.5200000000000044E-2</v>
      </c>
      <c r="T35" s="37">
        <f>OAM1_2!B35</f>
        <v>7</v>
      </c>
      <c r="W35" s="37">
        <f>modell2!AW148</f>
        <v>1035.8</v>
      </c>
      <c r="X35" s="66">
        <f t="shared" si="2"/>
        <v>-3.5799999999999957E-2</v>
      </c>
      <c r="Y35">
        <f t="shared" si="3"/>
        <v>1</v>
      </c>
      <c r="AA35">
        <f t="shared" si="4"/>
        <v>964.8</v>
      </c>
      <c r="AB35">
        <f>'db2'!P34</f>
        <v>8057</v>
      </c>
    </row>
    <row r="36" spans="1:28" ht="15.75" thickBot="1" x14ac:dyDescent="0.3">
      <c r="A36" s="47" t="str">
        <f>'db2'!A35</f>
        <v>Intel Core i7-7700</v>
      </c>
      <c r="B36" s="47">
        <f>RANK(OAM1_2!B36,OAM1_2!B$6:B$40,B$4)</f>
        <v>1</v>
      </c>
      <c r="C36" s="47">
        <f>RANK(OAM1_2!C36,OAM1_2!C$6:C$40,C$4)</f>
        <v>17</v>
      </c>
      <c r="D36" s="47">
        <f>RANK(OAM1_2!D36,OAM1_2!D$6:D$40,D$4)</f>
        <v>17</v>
      </c>
      <c r="E36" s="47">
        <f>RANK(OAM1_2!E36,OAM1_2!E$6:E$40,E$4)</f>
        <v>10</v>
      </c>
      <c r="F36" s="47">
        <f>RANK(OAM1_2!F36,OAM1_2!F$6:F$40,F$4)</f>
        <v>16</v>
      </c>
      <c r="G36" s="47">
        <f>RANK(OAM1_2!G36,OAM1_2!G$6:G$40,G$4)</f>
        <v>19</v>
      </c>
      <c r="H36" s="47">
        <f>RANK(OAM1_2!H36,OAM1_2!H$6:H$40,H$4)</f>
        <v>22</v>
      </c>
      <c r="I36" s="47">
        <f>RANK(OAM1_2!I36,OAM1_2!I$6:I$40,I$4)</f>
        <v>19</v>
      </c>
      <c r="J36" s="47">
        <f>RANK(OAM1_2!J36,OAM1_2!J$6:J$40,J$4)</f>
        <v>17</v>
      </c>
      <c r="K36" s="47">
        <f>RANK(OAM1_2!K36,OAM1_2!K$6:K$40,K$4)</f>
        <v>19</v>
      </c>
      <c r="L36" s="47">
        <f>RANK(OAM1_2!L36,OAM1_2!L$6:L$40,L$4)</f>
        <v>19</v>
      </c>
      <c r="M36" s="47">
        <f>RANK(OAM1_2!M36,OAM1_2!M$6:M$40,M$4)</f>
        <v>20</v>
      </c>
      <c r="N36" s="47">
        <f>RANK(OAM1_2!N36,OAM1_2!N$6:N$40,N$4)</f>
        <v>22</v>
      </c>
      <c r="O36" s="47">
        <f>RANK(OAM1_2!O36,OAM1_2!O$6:O$40,O$4)</f>
        <v>19</v>
      </c>
      <c r="P36" s="47">
        <v>1000</v>
      </c>
      <c r="Q36" s="37">
        <f>modell2!P149</f>
        <v>999.5</v>
      </c>
      <c r="R36" t="str">
        <f t="shared" si="0"/>
        <v>rel_gyenge</v>
      </c>
      <c r="S36" s="66">
        <f t="shared" si="1"/>
        <v>5.0000000000000001E-4</v>
      </c>
      <c r="T36" s="37">
        <f>OAM1_2!B36</f>
        <v>7</v>
      </c>
      <c r="W36" s="37">
        <f>modell2!AW149</f>
        <v>1000.5</v>
      </c>
      <c r="X36" s="66">
        <f t="shared" si="2"/>
        <v>-5.0000000000000001E-4</v>
      </c>
      <c r="Y36">
        <f t="shared" si="3"/>
        <v>1</v>
      </c>
      <c r="AA36">
        <f t="shared" si="4"/>
        <v>999.5</v>
      </c>
      <c r="AB36">
        <f>'db2'!P35</f>
        <v>8614</v>
      </c>
    </row>
    <row r="37" spans="1:28" x14ac:dyDescent="0.25">
      <c r="A37" s="47" t="str">
        <f>'db2'!A36</f>
        <v>Intel Core i7-8700</v>
      </c>
      <c r="B37" s="47">
        <f>RANK(OAM1_2!B37,OAM1_2!B$6:B$40,B$4)</f>
        <v>1</v>
      </c>
      <c r="C37" s="47">
        <f>RANK(OAM1_2!C37,OAM1_2!C$6:C$40,C$4)</f>
        <v>5</v>
      </c>
      <c r="D37" s="47">
        <f>RANK(OAM1_2!D37,OAM1_2!D$6:D$40,D$4)</f>
        <v>4</v>
      </c>
      <c r="E37" s="47">
        <f>RANK(OAM1_2!E37,OAM1_2!E$6:E$40,E$4)</f>
        <v>3</v>
      </c>
      <c r="F37" s="47">
        <f>RANK(OAM1_2!F37,OAM1_2!F$6:F$40,F$4)</f>
        <v>8</v>
      </c>
      <c r="G37" s="47">
        <f>RANK(OAM1_2!G37,OAM1_2!G$6:G$40,G$4)</f>
        <v>8</v>
      </c>
      <c r="H37" s="47">
        <f>RANK(OAM1_2!H37,OAM1_2!H$6:H$40,H$4)</f>
        <v>14</v>
      </c>
      <c r="I37" s="47">
        <f>RANK(OAM1_2!I37,OAM1_2!I$6:I$40,I$4)</f>
        <v>5</v>
      </c>
      <c r="J37" s="47">
        <f>RANK(OAM1_2!J37,OAM1_2!J$6:J$40,J$4)</f>
        <v>8</v>
      </c>
      <c r="K37" s="47">
        <f>RANK(OAM1_2!K37,OAM1_2!K$6:K$40,K$4)</f>
        <v>9</v>
      </c>
      <c r="L37" s="47">
        <f>RANK(OAM1_2!L37,OAM1_2!L$6:L$40,L$4)</f>
        <v>8</v>
      </c>
      <c r="M37" s="47">
        <f>RANK(OAM1_2!M37,OAM1_2!M$6:M$40,M$4)</f>
        <v>10</v>
      </c>
      <c r="N37" s="47">
        <f>RANK(OAM1_2!N37,OAM1_2!N$6:N$40,N$4)</f>
        <v>12</v>
      </c>
      <c r="O37" s="47">
        <f>RANK(OAM1_2!O37,OAM1_2!O$6:O$40,O$4)</f>
        <v>9</v>
      </c>
      <c r="P37" s="47">
        <v>1000</v>
      </c>
      <c r="Q37" s="37">
        <f>modell2!P150</f>
        <v>1131.5999999999999</v>
      </c>
      <c r="R37" t="str">
        <f t="shared" si="0"/>
        <v>rel_eros</v>
      </c>
      <c r="S37" s="70">
        <f t="shared" si="1"/>
        <v>-0.13159999999999991</v>
      </c>
      <c r="T37" s="37">
        <f>OAM1_2!B37</f>
        <v>7</v>
      </c>
      <c r="W37" s="37">
        <f>modell2!AW150</f>
        <v>866.5</v>
      </c>
      <c r="X37" s="66">
        <f t="shared" si="2"/>
        <v>0.13350000000000001</v>
      </c>
      <c r="Y37">
        <f t="shared" si="3"/>
        <v>1</v>
      </c>
      <c r="AA37">
        <f t="shared" si="4"/>
        <v>1131.5999999999999</v>
      </c>
      <c r="AB37">
        <f>'db2'!P36</f>
        <v>13091</v>
      </c>
    </row>
    <row r="38" spans="1:28" ht="15.75" thickBot="1" x14ac:dyDescent="0.3">
      <c r="A38" s="47" t="str">
        <f>'db2'!A37</f>
        <v>Intel Core i7-9700</v>
      </c>
      <c r="B38" s="47">
        <f>RANK(OAM1_2!B38,OAM1_2!B$6:B$40,B$4)</f>
        <v>1</v>
      </c>
      <c r="C38" s="47">
        <f>RANK(OAM1_2!C38,OAM1_2!C$6:C$40,C$4)</f>
        <v>4</v>
      </c>
      <c r="D38" s="47">
        <f>RANK(OAM1_2!D38,OAM1_2!D$6:D$40,D$4)</f>
        <v>1</v>
      </c>
      <c r="E38" s="47">
        <f>RANK(OAM1_2!E38,OAM1_2!E$6:E$40,E$4)</f>
        <v>10</v>
      </c>
      <c r="F38" s="47">
        <f>RANK(OAM1_2!F38,OAM1_2!F$6:F$40,F$4)</f>
        <v>10</v>
      </c>
      <c r="G38" s="47">
        <f>RANK(OAM1_2!G38,OAM1_2!G$6:G$40,G$4)</f>
        <v>6</v>
      </c>
      <c r="H38" s="47">
        <f>RANK(OAM1_2!H38,OAM1_2!H$6:H$40,H$4)</f>
        <v>6</v>
      </c>
      <c r="I38" s="47">
        <f>RANK(OAM1_2!I38,OAM1_2!I$6:I$40,I$4)</f>
        <v>5</v>
      </c>
      <c r="J38" s="47">
        <f>RANK(OAM1_2!J38,OAM1_2!J$6:J$40,J$4)</f>
        <v>10</v>
      </c>
      <c r="K38" s="47">
        <f>RANK(OAM1_2!K38,OAM1_2!K$6:K$40,K$4)</f>
        <v>8</v>
      </c>
      <c r="L38" s="47">
        <f>RANK(OAM1_2!L38,OAM1_2!L$6:L$40,L$4)</f>
        <v>6</v>
      </c>
      <c r="M38" s="47">
        <f>RANK(OAM1_2!M38,OAM1_2!M$6:M$40,M$4)</f>
        <v>5</v>
      </c>
      <c r="N38" s="47">
        <f>RANK(OAM1_2!N38,OAM1_2!N$6:N$40,N$4)</f>
        <v>7</v>
      </c>
      <c r="O38" s="47">
        <f>RANK(OAM1_2!O38,OAM1_2!O$6:O$40,O$4)</f>
        <v>7</v>
      </c>
      <c r="P38" s="47">
        <v>1000</v>
      </c>
      <c r="Q38" s="37">
        <f>modell2!P151</f>
        <v>1149.4000000000001</v>
      </c>
      <c r="R38" t="str">
        <f t="shared" si="0"/>
        <v>rel_eros</v>
      </c>
      <c r="S38" s="71">
        <f t="shared" si="1"/>
        <v>-0.14940000000000009</v>
      </c>
      <c r="T38" s="37">
        <f>OAM1_2!B38</f>
        <v>7</v>
      </c>
      <c r="W38" s="37">
        <f>modell2!AW151</f>
        <v>848.4</v>
      </c>
      <c r="X38" s="66">
        <f t="shared" si="2"/>
        <v>0.15160000000000001</v>
      </c>
      <c r="Y38">
        <f t="shared" si="3"/>
        <v>1</v>
      </c>
      <c r="AA38">
        <f t="shared" si="4"/>
        <v>1149.4000000000001</v>
      </c>
      <c r="AB38">
        <f>'db2'!P37</f>
        <v>13473</v>
      </c>
    </row>
    <row r="39" spans="1:28" x14ac:dyDescent="0.25">
      <c r="A39" s="47" t="str">
        <f>'db2'!A38</f>
        <v>Intel Core i7-10700</v>
      </c>
      <c r="B39" s="47">
        <f>RANK(OAM1_2!B39,OAM1_2!B$6:B$40,B$4)</f>
        <v>1</v>
      </c>
      <c r="C39" s="72">
        <f>RANK(OAM1_2!C39,OAM1_2!C$6:C$40,C$4)</f>
        <v>1</v>
      </c>
      <c r="D39" s="47">
        <f>RANK(OAM1_2!D39,OAM1_2!D$6:D$40,D$4)</f>
        <v>1</v>
      </c>
      <c r="E39" s="47">
        <f>RANK(OAM1_2!E39,OAM1_2!E$6:E$40,E$4)</f>
        <v>1</v>
      </c>
      <c r="F39" s="74">
        <f>RANK(OAM1_2!F39,OAM1_2!F$6:F$40,F$4)</f>
        <v>2</v>
      </c>
      <c r="G39" s="75">
        <f>RANK(OAM1_2!G39,OAM1_2!G$6:G$40,G$4)</f>
        <v>2</v>
      </c>
      <c r="H39" s="76">
        <f>RANK(OAM1_2!H39,OAM1_2!H$6:H$40,H$4)</f>
        <v>5</v>
      </c>
      <c r="I39" s="47">
        <f>RANK(OAM1_2!I39,OAM1_2!I$6:I$40,I$4)</f>
        <v>1</v>
      </c>
      <c r="J39" s="74">
        <f>RANK(OAM1_2!J39,OAM1_2!J$6:J$40,J$4)</f>
        <v>5</v>
      </c>
      <c r="K39" s="75">
        <f>RANK(OAM1_2!K39,OAM1_2!K$6:K$40,K$4)</f>
        <v>2</v>
      </c>
      <c r="L39" s="75">
        <f>RANK(OAM1_2!L39,OAM1_2!L$6:L$40,L$4)</f>
        <v>3</v>
      </c>
      <c r="M39" s="75">
        <f>RANK(OAM1_2!M39,OAM1_2!M$6:M$40,M$4)</f>
        <v>2</v>
      </c>
      <c r="N39" s="75">
        <f>RANK(OAM1_2!N39,OAM1_2!N$6:N$40,N$4)</f>
        <v>5</v>
      </c>
      <c r="O39" s="76">
        <f>RANK(OAM1_2!O39,OAM1_2!O$6:O$40,O$4)</f>
        <v>5</v>
      </c>
      <c r="P39" s="47">
        <v>1000</v>
      </c>
      <c r="Q39" s="37">
        <f>modell2!P152</f>
        <v>1199.0999999999999</v>
      </c>
      <c r="R39" t="str">
        <f t="shared" si="0"/>
        <v>rel_eros</v>
      </c>
      <c r="S39" s="66">
        <f t="shared" si="1"/>
        <v>-0.19909999999999992</v>
      </c>
      <c r="T39" s="37">
        <f>OAM1_2!B39</f>
        <v>7</v>
      </c>
      <c r="W39" s="37">
        <f>modell2!AW152</f>
        <v>798</v>
      </c>
      <c r="X39" s="66">
        <f t="shared" si="2"/>
        <v>0.20200000000000001</v>
      </c>
      <c r="Y39">
        <f t="shared" si="3"/>
        <v>1</v>
      </c>
      <c r="AA39" s="81">
        <f t="shared" si="4"/>
        <v>1199.0999999999999</v>
      </c>
      <c r="AB39" s="82">
        <f>'db2'!P38</f>
        <v>17229</v>
      </c>
    </row>
    <row r="40" spans="1:28" ht="15.75" thickBot="1" x14ac:dyDescent="0.3">
      <c r="A40" s="47" t="str">
        <f>'db2'!A39</f>
        <v>Intel Core i7-11700</v>
      </c>
      <c r="B40" s="47">
        <f>RANK(OAM1_2!B40,OAM1_2!B$6:B$40,B$4)</f>
        <v>1</v>
      </c>
      <c r="C40" s="73">
        <f>RANK(OAM1_2!C40,OAM1_2!C$6:C$40,C$4)</f>
        <v>9</v>
      </c>
      <c r="D40" s="47">
        <f>RANK(OAM1_2!D40,OAM1_2!D$6:D$40,D$4)</f>
        <v>1</v>
      </c>
      <c r="E40" s="47">
        <f>RANK(OAM1_2!E40,OAM1_2!E$6:E$40,E$4)</f>
        <v>1</v>
      </c>
      <c r="F40" s="77">
        <f>RANK(OAM1_2!F40,OAM1_2!F$6:F$40,F$4)</f>
        <v>1</v>
      </c>
      <c r="G40" s="78">
        <f>RANK(OAM1_2!G40,OAM1_2!G$6:G$40,G$4)</f>
        <v>1</v>
      </c>
      <c r="H40" s="79">
        <f>RANK(OAM1_2!H40,OAM1_2!H$6:H$40,H$4)</f>
        <v>6</v>
      </c>
      <c r="I40" s="47">
        <f>RANK(OAM1_2!I40,OAM1_2!I$6:I$40,I$4)</f>
        <v>1</v>
      </c>
      <c r="J40" s="77">
        <f>RANK(OAM1_2!J40,OAM1_2!J$6:J$40,J$4)</f>
        <v>1</v>
      </c>
      <c r="K40" s="78">
        <f>RANK(OAM1_2!K40,OAM1_2!K$6:K$40,K$4)</f>
        <v>1</v>
      </c>
      <c r="L40" s="78">
        <f>RANK(OAM1_2!L40,OAM1_2!L$6:L$40,L$4)</f>
        <v>7</v>
      </c>
      <c r="M40" s="78">
        <f>RANK(OAM1_2!M40,OAM1_2!M$6:M$40,M$4)</f>
        <v>1</v>
      </c>
      <c r="N40" s="78">
        <f>RANK(OAM1_2!N40,OAM1_2!N$6:N$40,N$4)</f>
        <v>4</v>
      </c>
      <c r="O40" s="79">
        <f>RANK(OAM1_2!O40,OAM1_2!O$6:O$40,O$4)</f>
        <v>1</v>
      </c>
      <c r="P40" s="47">
        <v>1000</v>
      </c>
      <c r="Q40" s="37">
        <f>modell2!P153</f>
        <v>1199.0999999999999</v>
      </c>
      <c r="R40" t="str">
        <f t="shared" si="0"/>
        <v>rel_eros</v>
      </c>
      <c r="S40" s="66">
        <f t="shared" si="1"/>
        <v>-0.19909999999999992</v>
      </c>
      <c r="T40" s="37">
        <f>OAM1_2!B40</f>
        <v>7</v>
      </c>
      <c r="U40" s="69">
        <f>AVERAGE(S35:S40)</f>
        <v>-0.10724999999999997</v>
      </c>
      <c r="W40" s="37">
        <f>modell2!AW153</f>
        <v>798</v>
      </c>
      <c r="X40" s="66">
        <f t="shared" si="2"/>
        <v>0.20200000000000001</v>
      </c>
      <c r="Y40">
        <f t="shared" si="3"/>
        <v>1</v>
      </c>
      <c r="AA40" s="83">
        <f t="shared" si="4"/>
        <v>1199.0999999999999</v>
      </c>
      <c r="AB40" s="84">
        <f>'db2'!P39</f>
        <v>20990</v>
      </c>
    </row>
    <row r="42" spans="1:28" x14ac:dyDescent="0.25">
      <c r="P42">
        <f>SUM(P6:P40)</f>
        <v>35000</v>
      </c>
      <c r="Q42">
        <f>SUM(Q6:Q40)</f>
        <v>35002.099999999991</v>
      </c>
      <c r="S42">
        <f>SUM(S6:S40)</f>
        <v>-2.0999999999994912E-3</v>
      </c>
    </row>
  </sheetData>
  <autoFilter ref="A5:Y40"/>
  <conditionalFormatting sqref="B6:O4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6:P4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:Q4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6:S4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6:AA4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6:AB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7"/>
  <sheetViews>
    <sheetView topLeftCell="A81" workbookViewId="0">
      <selection activeCell="A66" sqref="A66"/>
    </sheetView>
  </sheetViews>
  <sheetFormatPr defaultRowHeight="15" x14ac:dyDescent="0.25"/>
  <sheetData>
    <row r="1" spans="1:49" ht="18.75" x14ac:dyDescent="0.25">
      <c r="A1" s="55"/>
      <c r="AH1" s="55"/>
    </row>
    <row r="2" spans="1:49" x14ac:dyDescent="0.25">
      <c r="A2" s="56"/>
      <c r="AH2" s="56"/>
    </row>
    <row r="5" spans="1:49" ht="31.5" x14ac:dyDescent="0.25">
      <c r="A5" s="57" t="s">
        <v>919</v>
      </c>
      <c r="B5" s="58">
        <v>8486936</v>
      </c>
      <c r="C5" s="57" t="s">
        <v>920</v>
      </c>
      <c r="D5" s="58">
        <v>35</v>
      </c>
      <c r="E5" s="57" t="s">
        <v>921</v>
      </c>
      <c r="F5" s="58">
        <v>14</v>
      </c>
      <c r="G5" s="57" t="s">
        <v>922</v>
      </c>
      <c r="H5" s="58">
        <v>35</v>
      </c>
      <c r="I5" s="57" t="s">
        <v>923</v>
      </c>
      <c r="J5" s="58">
        <v>0</v>
      </c>
      <c r="K5" s="57" t="s">
        <v>924</v>
      </c>
      <c r="L5" s="58" t="s">
        <v>1079</v>
      </c>
      <c r="AH5" s="57" t="s">
        <v>919</v>
      </c>
      <c r="AI5" s="58">
        <v>6862166</v>
      </c>
      <c r="AJ5" s="57" t="s">
        <v>920</v>
      </c>
      <c r="AK5" s="58">
        <v>35</v>
      </c>
      <c r="AL5" s="57" t="s">
        <v>921</v>
      </c>
      <c r="AM5" s="58">
        <v>14</v>
      </c>
      <c r="AN5" s="57" t="s">
        <v>922</v>
      </c>
      <c r="AO5" s="58">
        <v>35</v>
      </c>
      <c r="AP5" s="57" t="s">
        <v>923</v>
      </c>
      <c r="AQ5" s="58">
        <v>0</v>
      </c>
      <c r="AR5" s="57" t="s">
        <v>924</v>
      </c>
      <c r="AS5" s="58" t="s">
        <v>1254</v>
      </c>
    </row>
    <row r="6" spans="1:49" ht="19.5" thickBot="1" x14ac:dyDescent="0.3">
      <c r="A6" s="55"/>
      <c r="AH6" s="55"/>
    </row>
    <row r="7" spans="1:49" ht="15.75" thickBot="1" x14ac:dyDescent="0.3">
      <c r="A7" s="59" t="s">
        <v>926</v>
      </c>
      <c r="B7" s="59" t="s">
        <v>927</v>
      </c>
      <c r="C7" s="59" t="s">
        <v>928</v>
      </c>
      <c r="D7" s="59" t="s">
        <v>929</v>
      </c>
      <c r="E7" s="59" t="s">
        <v>930</v>
      </c>
      <c r="F7" s="59" t="s">
        <v>931</v>
      </c>
      <c r="G7" s="59" t="s">
        <v>932</v>
      </c>
      <c r="H7" s="59" t="s">
        <v>933</v>
      </c>
      <c r="I7" s="59" t="s">
        <v>934</v>
      </c>
      <c r="J7" s="59" t="s">
        <v>935</v>
      </c>
      <c r="K7" s="59" t="s">
        <v>936</v>
      </c>
      <c r="L7" s="59" t="s">
        <v>937</v>
      </c>
      <c r="M7" s="59" t="s">
        <v>938</v>
      </c>
      <c r="N7" s="59" t="s">
        <v>939</v>
      </c>
      <c r="O7" s="59" t="s">
        <v>940</v>
      </c>
      <c r="P7" s="59" t="s">
        <v>941</v>
      </c>
      <c r="AH7" s="59" t="s">
        <v>926</v>
      </c>
      <c r="AI7" s="59" t="s">
        <v>927</v>
      </c>
      <c r="AJ7" s="59" t="s">
        <v>928</v>
      </c>
      <c r="AK7" s="59" t="s">
        <v>929</v>
      </c>
      <c r="AL7" s="59" t="s">
        <v>930</v>
      </c>
      <c r="AM7" s="59" t="s">
        <v>931</v>
      </c>
      <c r="AN7" s="59" t="s">
        <v>932</v>
      </c>
      <c r="AO7" s="59" t="s">
        <v>933</v>
      </c>
      <c r="AP7" s="59" t="s">
        <v>934</v>
      </c>
      <c r="AQ7" s="59" t="s">
        <v>935</v>
      </c>
      <c r="AR7" s="59" t="s">
        <v>936</v>
      </c>
      <c r="AS7" s="59" t="s">
        <v>937</v>
      </c>
      <c r="AT7" s="59" t="s">
        <v>938</v>
      </c>
      <c r="AU7" s="59" t="s">
        <v>939</v>
      </c>
      <c r="AV7" s="59" t="s">
        <v>940</v>
      </c>
      <c r="AW7" s="59" t="s">
        <v>941</v>
      </c>
    </row>
    <row r="8" spans="1:49" ht="15.75" thickBot="1" x14ac:dyDescent="0.3">
      <c r="A8" s="59" t="s">
        <v>942</v>
      </c>
      <c r="B8" s="60">
        <v>25</v>
      </c>
      <c r="C8" s="60">
        <v>30</v>
      </c>
      <c r="D8" s="60">
        <v>31</v>
      </c>
      <c r="E8" s="60">
        <v>21</v>
      </c>
      <c r="F8" s="60">
        <v>35</v>
      </c>
      <c r="G8" s="60">
        <v>35</v>
      </c>
      <c r="H8" s="60">
        <v>34</v>
      </c>
      <c r="I8" s="60">
        <v>35</v>
      </c>
      <c r="J8" s="60">
        <v>35</v>
      </c>
      <c r="K8" s="60">
        <v>35</v>
      </c>
      <c r="L8" s="60">
        <v>34</v>
      </c>
      <c r="M8" s="60">
        <v>35</v>
      </c>
      <c r="N8" s="60">
        <v>32</v>
      </c>
      <c r="O8" s="60">
        <v>35</v>
      </c>
      <c r="P8" s="60">
        <v>1000</v>
      </c>
      <c r="R8">
        <f>36-B8</f>
        <v>11</v>
      </c>
      <c r="S8">
        <f t="shared" ref="S8:S42" si="0">36-C8</f>
        <v>6</v>
      </c>
      <c r="T8">
        <f t="shared" ref="T8:T42" si="1">36-D8</f>
        <v>5</v>
      </c>
      <c r="U8">
        <f t="shared" ref="U8:U42" si="2">36-E8</f>
        <v>15</v>
      </c>
      <c r="V8">
        <f t="shared" ref="V8:V42" si="3">36-F8</f>
        <v>1</v>
      </c>
      <c r="W8">
        <f t="shared" ref="W8:W42" si="4">36-G8</f>
        <v>1</v>
      </c>
      <c r="X8">
        <f t="shared" ref="X8:X42" si="5">36-H8</f>
        <v>2</v>
      </c>
      <c r="Y8">
        <f t="shared" ref="Y8:Y42" si="6">36-I8</f>
        <v>1</v>
      </c>
      <c r="Z8">
        <f t="shared" ref="Z8:Z42" si="7">36-J8</f>
        <v>1</v>
      </c>
      <c r="AA8">
        <f t="shared" ref="AA8:AA42" si="8">36-K8</f>
        <v>1</v>
      </c>
      <c r="AB8">
        <f t="shared" ref="AB8:AB42" si="9">36-L8</f>
        <v>2</v>
      </c>
      <c r="AC8">
        <f t="shared" ref="AC8:AC42" si="10">36-M8</f>
        <v>1</v>
      </c>
      <c r="AD8">
        <f t="shared" ref="AD8:AD42" si="11">36-N8</f>
        <v>4</v>
      </c>
      <c r="AE8">
        <f t="shared" ref="AE8:AE42" si="12">36-O8</f>
        <v>1</v>
      </c>
      <c r="AF8">
        <v>1000</v>
      </c>
      <c r="AH8" s="59" t="s">
        <v>942</v>
      </c>
      <c r="AI8" s="60">
        <v>11</v>
      </c>
      <c r="AJ8" s="60">
        <v>6</v>
      </c>
      <c r="AK8" s="60">
        <v>5</v>
      </c>
      <c r="AL8" s="60">
        <v>15</v>
      </c>
      <c r="AM8" s="60">
        <v>1</v>
      </c>
      <c r="AN8" s="60">
        <v>1</v>
      </c>
      <c r="AO8" s="60">
        <v>2</v>
      </c>
      <c r="AP8" s="60">
        <v>1</v>
      </c>
      <c r="AQ8" s="60">
        <v>1</v>
      </c>
      <c r="AR8" s="60">
        <v>1</v>
      </c>
      <c r="AS8" s="60">
        <v>2</v>
      </c>
      <c r="AT8" s="60">
        <v>1</v>
      </c>
      <c r="AU8" s="60">
        <v>4</v>
      </c>
      <c r="AV8" s="60">
        <v>1</v>
      </c>
      <c r="AW8" s="60">
        <v>1000</v>
      </c>
    </row>
    <row r="9" spans="1:49" ht="15.75" thickBot="1" x14ac:dyDescent="0.3">
      <c r="A9" s="59" t="s">
        <v>943</v>
      </c>
      <c r="B9" s="60">
        <v>25</v>
      </c>
      <c r="C9" s="60">
        <v>28</v>
      </c>
      <c r="D9" s="60">
        <v>31</v>
      </c>
      <c r="E9" s="60">
        <v>21</v>
      </c>
      <c r="F9" s="60">
        <v>33</v>
      </c>
      <c r="G9" s="60">
        <v>33</v>
      </c>
      <c r="H9" s="60">
        <v>33</v>
      </c>
      <c r="I9" s="60">
        <v>31</v>
      </c>
      <c r="J9" s="60">
        <v>34</v>
      </c>
      <c r="K9" s="60">
        <v>33</v>
      </c>
      <c r="L9" s="60">
        <v>33</v>
      </c>
      <c r="M9" s="60">
        <v>33</v>
      </c>
      <c r="N9" s="60">
        <v>25</v>
      </c>
      <c r="O9" s="60">
        <v>33</v>
      </c>
      <c r="P9" s="60">
        <v>1000</v>
      </c>
      <c r="R9">
        <f t="shared" ref="R9:R42" si="13">36-B9</f>
        <v>11</v>
      </c>
      <c r="S9">
        <f t="shared" si="0"/>
        <v>8</v>
      </c>
      <c r="T9">
        <f t="shared" si="1"/>
        <v>5</v>
      </c>
      <c r="U9">
        <f t="shared" si="2"/>
        <v>15</v>
      </c>
      <c r="V9">
        <f t="shared" si="3"/>
        <v>3</v>
      </c>
      <c r="W9">
        <f t="shared" si="4"/>
        <v>3</v>
      </c>
      <c r="X9">
        <f t="shared" si="5"/>
        <v>3</v>
      </c>
      <c r="Y9">
        <f t="shared" si="6"/>
        <v>5</v>
      </c>
      <c r="Z9">
        <f t="shared" si="7"/>
        <v>2</v>
      </c>
      <c r="AA9">
        <f t="shared" si="8"/>
        <v>3</v>
      </c>
      <c r="AB9">
        <f t="shared" si="9"/>
        <v>3</v>
      </c>
      <c r="AC9">
        <f t="shared" si="10"/>
        <v>3</v>
      </c>
      <c r="AD9">
        <f t="shared" si="11"/>
        <v>11</v>
      </c>
      <c r="AE9">
        <f t="shared" si="12"/>
        <v>3</v>
      </c>
      <c r="AF9">
        <v>1000</v>
      </c>
      <c r="AH9" s="59" t="s">
        <v>943</v>
      </c>
      <c r="AI9" s="60">
        <v>11</v>
      </c>
      <c r="AJ9" s="60">
        <v>8</v>
      </c>
      <c r="AK9" s="60">
        <v>5</v>
      </c>
      <c r="AL9" s="60">
        <v>15</v>
      </c>
      <c r="AM9" s="60">
        <v>3</v>
      </c>
      <c r="AN9" s="60">
        <v>3</v>
      </c>
      <c r="AO9" s="60">
        <v>3</v>
      </c>
      <c r="AP9" s="60">
        <v>5</v>
      </c>
      <c r="AQ9" s="60">
        <v>2</v>
      </c>
      <c r="AR9" s="60">
        <v>3</v>
      </c>
      <c r="AS9" s="60">
        <v>3</v>
      </c>
      <c r="AT9" s="60">
        <v>3</v>
      </c>
      <c r="AU9" s="60">
        <v>11</v>
      </c>
      <c r="AV9" s="60">
        <v>3</v>
      </c>
      <c r="AW9" s="60">
        <v>1000</v>
      </c>
    </row>
    <row r="10" spans="1:49" ht="15.75" thickBot="1" x14ac:dyDescent="0.3">
      <c r="A10" s="59" t="s">
        <v>944</v>
      </c>
      <c r="B10" s="60">
        <v>25</v>
      </c>
      <c r="C10" s="60">
        <v>26</v>
      </c>
      <c r="D10" s="60">
        <v>31</v>
      </c>
      <c r="E10" s="60">
        <v>21</v>
      </c>
      <c r="F10" s="60">
        <v>34</v>
      </c>
      <c r="G10" s="60">
        <v>34</v>
      </c>
      <c r="H10" s="60">
        <v>34</v>
      </c>
      <c r="I10" s="60">
        <v>31</v>
      </c>
      <c r="J10" s="60">
        <v>33</v>
      </c>
      <c r="K10" s="60">
        <v>34</v>
      </c>
      <c r="L10" s="60">
        <v>35</v>
      </c>
      <c r="M10" s="60">
        <v>34</v>
      </c>
      <c r="N10" s="60">
        <v>26</v>
      </c>
      <c r="O10" s="60">
        <v>34</v>
      </c>
      <c r="P10" s="60">
        <v>1000</v>
      </c>
      <c r="R10">
        <f t="shared" si="13"/>
        <v>11</v>
      </c>
      <c r="S10">
        <f t="shared" si="0"/>
        <v>10</v>
      </c>
      <c r="T10">
        <f t="shared" si="1"/>
        <v>5</v>
      </c>
      <c r="U10">
        <f t="shared" si="2"/>
        <v>15</v>
      </c>
      <c r="V10">
        <f t="shared" si="3"/>
        <v>2</v>
      </c>
      <c r="W10">
        <f t="shared" si="4"/>
        <v>2</v>
      </c>
      <c r="X10">
        <f t="shared" si="5"/>
        <v>2</v>
      </c>
      <c r="Y10">
        <f t="shared" si="6"/>
        <v>5</v>
      </c>
      <c r="Z10">
        <f t="shared" si="7"/>
        <v>3</v>
      </c>
      <c r="AA10">
        <f t="shared" si="8"/>
        <v>2</v>
      </c>
      <c r="AB10">
        <f t="shared" si="9"/>
        <v>1</v>
      </c>
      <c r="AC10">
        <f t="shared" si="10"/>
        <v>2</v>
      </c>
      <c r="AD10">
        <f t="shared" si="11"/>
        <v>10</v>
      </c>
      <c r="AE10">
        <f t="shared" si="12"/>
        <v>2</v>
      </c>
      <c r="AF10">
        <v>1000</v>
      </c>
      <c r="AH10" s="59" t="s">
        <v>944</v>
      </c>
      <c r="AI10" s="60">
        <v>11</v>
      </c>
      <c r="AJ10" s="60">
        <v>10</v>
      </c>
      <c r="AK10" s="60">
        <v>5</v>
      </c>
      <c r="AL10" s="60">
        <v>15</v>
      </c>
      <c r="AM10" s="60">
        <v>2</v>
      </c>
      <c r="AN10" s="60">
        <v>2</v>
      </c>
      <c r="AO10" s="60">
        <v>2</v>
      </c>
      <c r="AP10" s="60">
        <v>5</v>
      </c>
      <c r="AQ10" s="60">
        <v>3</v>
      </c>
      <c r="AR10" s="60">
        <v>2</v>
      </c>
      <c r="AS10" s="60">
        <v>1</v>
      </c>
      <c r="AT10" s="60">
        <v>2</v>
      </c>
      <c r="AU10" s="60">
        <v>10</v>
      </c>
      <c r="AV10" s="60">
        <v>2</v>
      </c>
      <c r="AW10" s="60">
        <v>1000</v>
      </c>
    </row>
    <row r="11" spans="1:49" ht="15.75" thickBot="1" x14ac:dyDescent="0.3">
      <c r="A11" s="59" t="s">
        <v>945</v>
      </c>
      <c r="B11" s="60">
        <v>25</v>
      </c>
      <c r="C11" s="60">
        <v>23</v>
      </c>
      <c r="D11" s="60">
        <v>31</v>
      </c>
      <c r="E11" s="60">
        <v>21</v>
      </c>
      <c r="F11" s="60">
        <v>31</v>
      </c>
      <c r="G11" s="60">
        <v>32</v>
      </c>
      <c r="H11" s="60">
        <v>32</v>
      </c>
      <c r="I11" s="60">
        <v>31</v>
      </c>
      <c r="J11" s="60">
        <v>31</v>
      </c>
      <c r="K11" s="60">
        <v>32</v>
      </c>
      <c r="L11" s="60">
        <v>32</v>
      </c>
      <c r="M11" s="60">
        <v>32</v>
      </c>
      <c r="N11" s="60">
        <v>24</v>
      </c>
      <c r="O11" s="60">
        <v>32</v>
      </c>
      <c r="P11" s="60">
        <v>1000</v>
      </c>
      <c r="R11">
        <f t="shared" si="13"/>
        <v>11</v>
      </c>
      <c r="S11">
        <f t="shared" si="0"/>
        <v>13</v>
      </c>
      <c r="T11">
        <f t="shared" si="1"/>
        <v>5</v>
      </c>
      <c r="U11">
        <f t="shared" si="2"/>
        <v>15</v>
      </c>
      <c r="V11">
        <f t="shared" si="3"/>
        <v>5</v>
      </c>
      <c r="W11">
        <f t="shared" si="4"/>
        <v>4</v>
      </c>
      <c r="X11">
        <f t="shared" si="5"/>
        <v>4</v>
      </c>
      <c r="Y11">
        <f t="shared" si="6"/>
        <v>5</v>
      </c>
      <c r="Z11">
        <f t="shared" si="7"/>
        <v>5</v>
      </c>
      <c r="AA11">
        <f t="shared" si="8"/>
        <v>4</v>
      </c>
      <c r="AB11">
        <f t="shared" si="9"/>
        <v>4</v>
      </c>
      <c r="AC11">
        <f t="shared" si="10"/>
        <v>4</v>
      </c>
      <c r="AD11">
        <f t="shared" si="11"/>
        <v>12</v>
      </c>
      <c r="AE11">
        <f t="shared" si="12"/>
        <v>4</v>
      </c>
      <c r="AF11">
        <v>1000</v>
      </c>
      <c r="AH11" s="59" t="s">
        <v>945</v>
      </c>
      <c r="AI11" s="60">
        <v>11</v>
      </c>
      <c r="AJ11" s="60">
        <v>13</v>
      </c>
      <c r="AK11" s="60">
        <v>5</v>
      </c>
      <c r="AL11" s="60">
        <v>15</v>
      </c>
      <c r="AM11" s="60">
        <v>5</v>
      </c>
      <c r="AN11" s="60">
        <v>4</v>
      </c>
      <c r="AO11" s="60">
        <v>4</v>
      </c>
      <c r="AP11" s="60">
        <v>5</v>
      </c>
      <c r="AQ11" s="60">
        <v>5</v>
      </c>
      <c r="AR11" s="60">
        <v>4</v>
      </c>
      <c r="AS11" s="60">
        <v>4</v>
      </c>
      <c r="AT11" s="60">
        <v>4</v>
      </c>
      <c r="AU11" s="60">
        <v>12</v>
      </c>
      <c r="AV11" s="60">
        <v>4</v>
      </c>
      <c r="AW11" s="60">
        <v>1000</v>
      </c>
    </row>
    <row r="12" spans="1:49" ht="15.75" thickBot="1" x14ac:dyDescent="0.3">
      <c r="A12" s="59" t="s">
        <v>946</v>
      </c>
      <c r="B12" s="60">
        <v>25</v>
      </c>
      <c r="C12" s="60">
        <v>32</v>
      </c>
      <c r="D12" s="60">
        <v>17</v>
      </c>
      <c r="E12" s="60">
        <v>21</v>
      </c>
      <c r="F12" s="60">
        <v>26</v>
      </c>
      <c r="G12" s="60">
        <v>25</v>
      </c>
      <c r="H12" s="60">
        <v>22</v>
      </c>
      <c r="I12" s="60">
        <v>24</v>
      </c>
      <c r="J12" s="60">
        <v>26</v>
      </c>
      <c r="K12" s="60">
        <v>25</v>
      </c>
      <c r="L12" s="60">
        <v>25</v>
      </c>
      <c r="M12" s="60">
        <v>25</v>
      </c>
      <c r="N12" s="60">
        <v>31</v>
      </c>
      <c r="O12" s="60">
        <v>26</v>
      </c>
      <c r="P12" s="60">
        <v>1000</v>
      </c>
      <c r="R12">
        <f t="shared" si="13"/>
        <v>11</v>
      </c>
      <c r="S12">
        <f t="shared" si="0"/>
        <v>4</v>
      </c>
      <c r="T12">
        <f t="shared" si="1"/>
        <v>19</v>
      </c>
      <c r="U12">
        <f t="shared" si="2"/>
        <v>15</v>
      </c>
      <c r="V12">
        <f t="shared" si="3"/>
        <v>10</v>
      </c>
      <c r="W12">
        <f t="shared" si="4"/>
        <v>11</v>
      </c>
      <c r="X12">
        <f t="shared" si="5"/>
        <v>14</v>
      </c>
      <c r="Y12">
        <f t="shared" si="6"/>
        <v>12</v>
      </c>
      <c r="Z12">
        <f t="shared" si="7"/>
        <v>10</v>
      </c>
      <c r="AA12">
        <f t="shared" si="8"/>
        <v>11</v>
      </c>
      <c r="AB12">
        <f t="shared" si="9"/>
        <v>11</v>
      </c>
      <c r="AC12">
        <f t="shared" si="10"/>
        <v>11</v>
      </c>
      <c r="AD12">
        <f t="shared" si="11"/>
        <v>5</v>
      </c>
      <c r="AE12">
        <f t="shared" si="12"/>
        <v>10</v>
      </c>
      <c r="AF12">
        <v>1000</v>
      </c>
      <c r="AH12" s="59" t="s">
        <v>946</v>
      </c>
      <c r="AI12" s="60">
        <v>11</v>
      </c>
      <c r="AJ12" s="60">
        <v>4</v>
      </c>
      <c r="AK12" s="60">
        <v>19</v>
      </c>
      <c r="AL12" s="60">
        <v>15</v>
      </c>
      <c r="AM12" s="60">
        <v>10</v>
      </c>
      <c r="AN12" s="60">
        <v>11</v>
      </c>
      <c r="AO12" s="60">
        <v>14</v>
      </c>
      <c r="AP12" s="60">
        <v>12</v>
      </c>
      <c r="AQ12" s="60">
        <v>10</v>
      </c>
      <c r="AR12" s="60">
        <v>11</v>
      </c>
      <c r="AS12" s="60">
        <v>11</v>
      </c>
      <c r="AT12" s="60">
        <v>11</v>
      </c>
      <c r="AU12" s="60">
        <v>5</v>
      </c>
      <c r="AV12" s="60">
        <v>10</v>
      </c>
      <c r="AW12" s="60">
        <v>1000</v>
      </c>
    </row>
    <row r="13" spans="1:49" ht="15.75" thickBot="1" x14ac:dyDescent="0.3">
      <c r="A13" s="59" t="s">
        <v>947</v>
      </c>
      <c r="B13" s="60">
        <v>25</v>
      </c>
      <c r="C13" s="60">
        <v>30</v>
      </c>
      <c r="D13" s="60">
        <v>17</v>
      </c>
      <c r="E13" s="60">
        <v>21</v>
      </c>
      <c r="F13" s="60">
        <v>25</v>
      </c>
      <c r="G13" s="60">
        <v>24</v>
      </c>
      <c r="H13" s="60">
        <v>15</v>
      </c>
      <c r="I13" s="60">
        <v>24</v>
      </c>
      <c r="J13" s="60">
        <v>25</v>
      </c>
      <c r="K13" s="60">
        <v>24</v>
      </c>
      <c r="L13" s="60">
        <v>22</v>
      </c>
      <c r="M13" s="60">
        <v>23</v>
      </c>
      <c r="N13" s="60">
        <v>27</v>
      </c>
      <c r="O13" s="60">
        <v>25</v>
      </c>
      <c r="P13" s="60">
        <v>1000</v>
      </c>
      <c r="R13">
        <f t="shared" si="13"/>
        <v>11</v>
      </c>
      <c r="S13">
        <f t="shared" si="0"/>
        <v>6</v>
      </c>
      <c r="T13">
        <f t="shared" si="1"/>
        <v>19</v>
      </c>
      <c r="U13">
        <f t="shared" si="2"/>
        <v>15</v>
      </c>
      <c r="V13">
        <f t="shared" si="3"/>
        <v>11</v>
      </c>
      <c r="W13">
        <f t="shared" si="4"/>
        <v>12</v>
      </c>
      <c r="X13">
        <f t="shared" si="5"/>
        <v>21</v>
      </c>
      <c r="Y13">
        <f t="shared" si="6"/>
        <v>12</v>
      </c>
      <c r="Z13">
        <f t="shared" si="7"/>
        <v>11</v>
      </c>
      <c r="AA13">
        <f t="shared" si="8"/>
        <v>12</v>
      </c>
      <c r="AB13">
        <f t="shared" si="9"/>
        <v>14</v>
      </c>
      <c r="AC13">
        <f t="shared" si="10"/>
        <v>13</v>
      </c>
      <c r="AD13">
        <f t="shared" si="11"/>
        <v>9</v>
      </c>
      <c r="AE13">
        <f t="shared" si="12"/>
        <v>11</v>
      </c>
      <c r="AF13">
        <v>1000</v>
      </c>
      <c r="AH13" s="59" t="s">
        <v>947</v>
      </c>
      <c r="AI13" s="60">
        <v>11</v>
      </c>
      <c r="AJ13" s="60">
        <v>6</v>
      </c>
      <c r="AK13" s="60">
        <v>19</v>
      </c>
      <c r="AL13" s="60">
        <v>15</v>
      </c>
      <c r="AM13" s="60">
        <v>11</v>
      </c>
      <c r="AN13" s="60">
        <v>12</v>
      </c>
      <c r="AO13" s="60">
        <v>21</v>
      </c>
      <c r="AP13" s="60">
        <v>12</v>
      </c>
      <c r="AQ13" s="60">
        <v>11</v>
      </c>
      <c r="AR13" s="60">
        <v>12</v>
      </c>
      <c r="AS13" s="60">
        <v>14</v>
      </c>
      <c r="AT13" s="60">
        <v>13</v>
      </c>
      <c r="AU13" s="60">
        <v>9</v>
      </c>
      <c r="AV13" s="60">
        <v>11</v>
      </c>
      <c r="AW13" s="60">
        <v>1000</v>
      </c>
    </row>
    <row r="14" spans="1:49" ht="15.75" thickBot="1" x14ac:dyDescent="0.3">
      <c r="A14" s="59" t="s">
        <v>948</v>
      </c>
      <c r="B14" s="60">
        <v>25</v>
      </c>
      <c r="C14" s="60">
        <v>17</v>
      </c>
      <c r="D14" s="60">
        <v>17</v>
      </c>
      <c r="E14" s="60">
        <v>21</v>
      </c>
      <c r="F14" s="60">
        <v>23</v>
      </c>
      <c r="G14" s="60">
        <v>21</v>
      </c>
      <c r="H14" s="60">
        <v>22</v>
      </c>
      <c r="I14" s="60">
        <v>22</v>
      </c>
      <c r="J14" s="60">
        <v>23</v>
      </c>
      <c r="K14" s="60">
        <v>22</v>
      </c>
      <c r="L14" s="60">
        <v>29</v>
      </c>
      <c r="M14" s="60">
        <v>21</v>
      </c>
      <c r="N14" s="60">
        <v>18</v>
      </c>
      <c r="O14" s="60">
        <v>23</v>
      </c>
      <c r="P14" s="60">
        <v>1000</v>
      </c>
      <c r="R14">
        <f t="shared" si="13"/>
        <v>11</v>
      </c>
      <c r="S14">
        <f t="shared" si="0"/>
        <v>19</v>
      </c>
      <c r="T14">
        <f t="shared" si="1"/>
        <v>19</v>
      </c>
      <c r="U14">
        <f t="shared" si="2"/>
        <v>15</v>
      </c>
      <c r="V14">
        <f t="shared" si="3"/>
        <v>13</v>
      </c>
      <c r="W14">
        <f t="shared" si="4"/>
        <v>15</v>
      </c>
      <c r="X14">
        <f t="shared" si="5"/>
        <v>14</v>
      </c>
      <c r="Y14">
        <f t="shared" si="6"/>
        <v>14</v>
      </c>
      <c r="Z14">
        <f t="shared" si="7"/>
        <v>13</v>
      </c>
      <c r="AA14">
        <f t="shared" si="8"/>
        <v>14</v>
      </c>
      <c r="AB14">
        <f t="shared" si="9"/>
        <v>7</v>
      </c>
      <c r="AC14">
        <f t="shared" si="10"/>
        <v>15</v>
      </c>
      <c r="AD14">
        <f t="shared" si="11"/>
        <v>18</v>
      </c>
      <c r="AE14">
        <f t="shared" si="12"/>
        <v>13</v>
      </c>
      <c r="AF14">
        <v>1000</v>
      </c>
      <c r="AH14" s="59" t="s">
        <v>948</v>
      </c>
      <c r="AI14" s="60">
        <v>11</v>
      </c>
      <c r="AJ14" s="60">
        <v>19</v>
      </c>
      <c r="AK14" s="60">
        <v>19</v>
      </c>
      <c r="AL14" s="60">
        <v>15</v>
      </c>
      <c r="AM14" s="60">
        <v>13</v>
      </c>
      <c r="AN14" s="60">
        <v>15</v>
      </c>
      <c r="AO14" s="60">
        <v>14</v>
      </c>
      <c r="AP14" s="60">
        <v>14</v>
      </c>
      <c r="AQ14" s="60">
        <v>13</v>
      </c>
      <c r="AR14" s="60">
        <v>14</v>
      </c>
      <c r="AS14" s="60">
        <v>7</v>
      </c>
      <c r="AT14" s="60">
        <v>15</v>
      </c>
      <c r="AU14" s="60">
        <v>18</v>
      </c>
      <c r="AV14" s="60">
        <v>13</v>
      </c>
      <c r="AW14" s="60">
        <v>1000</v>
      </c>
    </row>
    <row r="15" spans="1:49" ht="15.75" thickBot="1" x14ac:dyDescent="0.3">
      <c r="A15" s="59" t="s">
        <v>949</v>
      </c>
      <c r="B15" s="60">
        <v>25</v>
      </c>
      <c r="C15" s="60">
        <v>13</v>
      </c>
      <c r="D15" s="60">
        <v>17</v>
      </c>
      <c r="E15" s="60">
        <v>21</v>
      </c>
      <c r="F15" s="60">
        <v>21</v>
      </c>
      <c r="G15" s="60">
        <v>22</v>
      </c>
      <c r="H15" s="60">
        <v>2</v>
      </c>
      <c r="I15" s="60">
        <v>21</v>
      </c>
      <c r="J15" s="60">
        <v>22</v>
      </c>
      <c r="K15" s="60">
        <v>21</v>
      </c>
      <c r="L15" s="60">
        <v>9</v>
      </c>
      <c r="M15" s="60">
        <v>19</v>
      </c>
      <c r="N15" s="60">
        <v>14</v>
      </c>
      <c r="O15" s="60">
        <v>21</v>
      </c>
      <c r="P15" s="60">
        <v>1000</v>
      </c>
      <c r="R15">
        <f t="shared" si="13"/>
        <v>11</v>
      </c>
      <c r="S15">
        <f t="shared" si="0"/>
        <v>23</v>
      </c>
      <c r="T15">
        <f t="shared" si="1"/>
        <v>19</v>
      </c>
      <c r="U15">
        <f t="shared" si="2"/>
        <v>15</v>
      </c>
      <c r="V15">
        <f t="shared" si="3"/>
        <v>15</v>
      </c>
      <c r="W15">
        <f t="shared" si="4"/>
        <v>14</v>
      </c>
      <c r="X15">
        <f t="shared" si="5"/>
        <v>34</v>
      </c>
      <c r="Y15">
        <f t="shared" si="6"/>
        <v>15</v>
      </c>
      <c r="Z15">
        <f t="shared" si="7"/>
        <v>14</v>
      </c>
      <c r="AA15">
        <f t="shared" si="8"/>
        <v>15</v>
      </c>
      <c r="AB15">
        <f t="shared" si="9"/>
        <v>27</v>
      </c>
      <c r="AC15">
        <f t="shared" si="10"/>
        <v>17</v>
      </c>
      <c r="AD15">
        <f t="shared" si="11"/>
        <v>22</v>
      </c>
      <c r="AE15">
        <f t="shared" si="12"/>
        <v>15</v>
      </c>
      <c r="AF15">
        <v>1000</v>
      </c>
      <c r="AH15" s="59" t="s">
        <v>949</v>
      </c>
      <c r="AI15" s="60">
        <v>11</v>
      </c>
      <c r="AJ15" s="60">
        <v>23</v>
      </c>
      <c r="AK15" s="60">
        <v>19</v>
      </c>
      <c r="AL15" s="60">
        <v>15</v>
      </c>
      <c r="AM15" s="60">
        <v>15</v>
      </c>
      <c r="AN15" s="60">
        <v>14</v>
      </c>
      <c r="AO15" s="60">
        <v>34</v>
      </c>
      <c r="AP15" s="60">
        <v>15</v>
      </c>
      <c r="AQ15" s="60">
        <v>14</v>
      </c>
      <c r="AR15" s="60">
        <v>15</v>
      </c>
      <c r="AS15" s="60">
        <v>27</v>
      </c>
      <c r="AT15" s="60">
        <v>17</v>
      </c>
      <c r="AU15" s="60">
        <v>22</v>
      </c>
      <c r="AV15" s="60">
        <v>15</v>
      </c>
      <c r="AW15" s="60">
        <v>1000</v>
      </c>
    </row>
    <row r="16" spans="1:49" ht="15.75" thickBot="1" x14ac:dyDescent="0.3">
      <c r="A16" s="59" t="s">
        <v>950</v>
      </c>
      <c r="B16" s="60">
        <v>25</v>
      </c>
      <c r="C16" s="60">
        <v>13</v>
      </c>
      <c r="D16" s="60">
        <v>17</v>
      </c>
      <c r="E16" s="60">
        <v>10</v>
      </c>
      <c r="F16" s="60">
        <v>13</v>
      </c>
      <c r="G16" s="60">
        <v>18</v>
      </c>
      <c r="H16" s="60">
        <v>22</v>
      </c>
      <c r="I16" s="60">
        <v>13</v>
      </c>
      <c r="J16" s="60">
        <v>14</v>
      </c>
      <c r="K16" s="60">
        <v>18</v>
      </c>
      <c r="L16" s="60">
        <v>14</v>
      </c>
      <c r="M16" s="60">
        <v>18</v>
      </c>
      <c r="N16" s="60">
        <v>13</v>
      </c>
      <c r="O16" s="60">
        <v>18</v>
      </c>
      <c r="P16" s="60">
        <v>1000</v>
      </c>
      <c r="R16">
        <f t="shared" si="13"/>
        <v>11</v>
      </c>
      <c r="S16">
        <f t="shared" si="0"/>
        <v>23</v>
      </c>
      <c r="T16">
        <f t="shared" si="1"/>
        <v>19</v>
      </c>
      <c r="U16">
        <f t="shared" si="2"/>
        <v>26</v>
      </c>
      <c r="V16">
        <f t="shared" si="3"/>
        <v>23</v>
      </c>
      <c r="W16">
        <f t="shared" si="4"/>
        <v>18</v>
      </c>
      <c r="X16">
        <f t="shared" si="5"/>
        <v>14</v>
      </c>
      <c r="Y16">
        <f t="shared" si="6"/>
        <v>23</v>
      </c>
      <c r="Z16">
        <f t="shared" si="7"/>
        <v>22</v>
      </c>
      <c r="AA16">
        <f t="shared" si="8"/>
        <v>18</v>
      </c>
      <c r="AB16">
        <f t="shared" si="9"/>
        <v>22</v>
      </c>
      <c r="AC16">
        <f t="shared" si="10"/>
        <v>18</v>
      </c>
      <c r="AD16">
        <f t="shared" si="11"/>
        <v>23</v>
      </c>
      <c r="AE16">
        <f t="shared" si="12"/>
        <v>18</v>
      </c>
      <c r="AF16">
        <v>1000</v>
      </c>
      <c r="AH16" s="59" t="s">
        <v>950</v>
      </c>
      <c r="AI16" s="60">
        <v>11</v>
      </c>
      <c r="AJ16" s="60">
        <v>23</v>
      </c>
      <c r="AK16" s="60">
        <v>19</v>
      </c>
      <c r="AL16" s="60">
        <v>26</v>
      </c>
      <c r="AM16" s="60">
        <v>23</v>
      </c>
      <c r="AN16" s="60">
        <v>18</v>
      </c>
      <c r="AO16" s="60">
        <v>14</v>
      </c>
      <c r="AP16" s="60">
        <v>23</v>
      </c>
      <c r="AQ16" s="60">
        <v>22</v>
      </c>
      <c r="AR16" s="60">
        <v>18</v>
      </c>
      <c r="AS16" s="60">
        <v>22</v>
      </c>
      <c r="AT16" s="60">
        <v>18</v>
      </c>
      <c r="AU16" s="60">
        <v>23</v>
      </c>
      <c r="AV16" s="60">
        <v>18</v>
      </c>
      <c r="AW16" s="60">
        <v>1000</v>
      </c>
    </row>
    <row r="17" spans="1:49" ht="15.75" thickBot="1" x14ac:dyDescent="0.3">
      <c r="A17" s="59" t="s">
        <v>951</v>
      </c>
      <c r="B17" s="60">
        <v>25</v>
      </c>
      <c r="C17" s="60">
        <v>9</v>
      </c>
      <c r="D17" s="60">
        <v>17</v>
      </c>
      <c r="E17" s="60">
        <v>10</v>
      </c>
      <c r="F17" s="60">
        <v>12</v>
      </c>
      <c r="G17" s="60">
        <v>17</v>
      </c>
      <c r="H17" s="60">
        <v>20</v>
      </c>
      <c r="I17" s="60">
        <v>13</v>
      </c>
      <c r="J17" s="60">
        <v>13</v>
      </c>
      <c r="K17" s="60">
        <v>16</v>
      </c>
      <c r="L17" s="60">
        <v>16</v>
      </c>
      <c r="M17" s="60">
        <v>17</v>
      </c>
      <c r="N17" s="60">
        <v>11</v>
      </c>
      <c r="O17" s="60">
        <v>16</v>
      </c>
      <c r="P17" s="60">
        <v>1000</v>
      </c>
      <c r="R17">
        <f t="shared" si="13"/>
        <v>11</v>
      </c>
      <c r="S17">
        <f t="shared" si="0"/>
        <v>27</v>
      </c>
      <c r="T17">
        <f t="shared" si="1"/>
        <v>19</v>
      </c>
      <c r="U17">
        <f t="shared" si="2"/>
        <v>26</v>
      </c>
      <c r="V17">
        <f t="shared" si="3"/>
        <v>24</v>
      </c>
      <c r="W17">
        <f t="shared" si="4"/>
        <v>19</v>
      </c>
      <c r="X17">
        <f t="shared" si="5"/>
        <v>16</v>
      </c>
      <c r="Y17">
        <f t="shared" si="6"/>
        <v>23</v>
      </c>
      <c r="Z17">
        <f t="shared" si="7"/>
        <v>23</v>
      </c>
      <c r="AA17">
        <f t="shared" si="8"/>
        <v>20</v>
      </c>
      <c r="AB17">
        <f t="shared" si="9"/>
        <v>20</v>
      </c>
      <c r="AC17">
        <f t="shared" si="10"/>
        <v>19</v>
      </c>
      <c r="AD17">
        <f t="shared" si="11"/>
        <v>25</v>
      </c>
      <c r="AE17">
        <f t="shared" si="12"/>
        <v>20</v>
      </c>
      <c r="AF17">
        <v>1000</v>
      </c>
      <c r="AH17" s="59" t="s">
        <v>951</v>
      </c>
      <c r="AI17" s="60">
        <v>11</v>
      </c>
      <c r="AJ17" s="60">
        <v>27</v>
      </c>
      <c r="AK17" s="60">
        <v>19</v>
      </c>
      <c r="AL17" s="60">
        <v>26</v>
      </c>
      <c r="AM17" s="60">
        <v>24</v>
      </c>
      <c r="AN17" s="60">
        <v>19</v>
      </c>
      <c r="AO17" s="60">
        <v>16</v>
      </c>
      <c r="AP17" s="60">
        <v>23</v>
      </c>
      <c r="AQ17" s="60">
        <v>23</v>
      </c>
      <c r="AR17" s="60">
        <v>20</v>
      </c>
      <c r="AS17" s="60">
        <v>20</v>
      </c>
      <c r="AT17" s="60">
        <v>19</v>
      </c>
      <c r="AU17" s="60">
        <v>25</v>
      </c>
      <c r="AV17" s="60">
        <v>20</v>
      </c>
      <c r="AW17" s="60">
        <v>1000</v>
      </c>
    </row>
    <row r="18" spans="1:49" ht="15.75" thickBot="1" x14ac:dyDescent="0.3">
      <c r="A18" s="59" t="s">
        <v>952</v>
      </c>
      <c r="B18" s="60">
        <v>25</v>
      </c>
      <c r="C18" s="60">
        <v>19</v>
      </c>
      <c r="D18" s="60">
        <v>31</v>
      </c>
      <c r="E18" s="60">
        <v>21</v>
      </c>
      <c r="F18" s="60">
        <v>22</v>
      </c>
      <c r="G18" s="60">
        <v>31</v>
      </c>
      <c r="H18" s="60">
        <v>28</v>
      </c>
      <c r="I18" s="60">
        <v>31</v>
      </c>
      <c r="J18" s="60">
        <v>11</v>
      </c>
      <c r="K18" s="60">
        <v>31</v>
      </c>
      <c r="L18" s="60">
        <v>27</v>
      </c>
      <c r="M18" s="60">
        <v>31</v>
      </c>
      <c r="N18" s="60">
        <v>9</v>
      </c>
      <c r="O18" s="60">
        <v>24</v>
      </c>
      <c r="P18" s="60">
        <v>1000</v>
      </c>
      <c r="R18">
        <f t="shared" si="13"/>
        <v>11</v>
      </c>
      <c r="S18">
        <f t="shared" si="0"/>
        <v>17</v>
      </c>
      <c r="T18">
        <f t="shared" si="1"/>
        <v>5</v>
      </c>
      <c r="U18">
        <f t="shared" si="2"/>
        <v>15</v>
      </c>
      <c r="V18">
        <f t="shared" si="3"/>
        <v>14</v>
      </c>
      <c r="W18">
        <f t="shared" si="4"/>
        <v>5</v>
      </c>
      <c r="X18">
        <f t="shared" si="5"/>
        <v>8</v>
      </c>
      <c r="Y18">
        <f t="shared" si="6"/>
        <v>5</v>
      </c>
      <c r="Z18">
        <f t="shared" si="7"/>
        <v>25</v>
      </c>
      <c r="AA18">
        <f t="shared" si="8"/>
        <v>5</v>
      </c>
      <c r="AB18">
        <f t="shared" si="9"/>
        <v>9</v>
      </c>
      <c r="AC18">
        <f t="shared" si="10"/>
        <v>5</v>
      </c>
      <c r="AD18">
        <f t="shared" si="11"/>
        <v>27</v>
      </c>
      <c r="AE18">
        <f t="shared" si="12"/>
        <v>12</v>
      </c>
      <c r="AF18">
        <v>1000</v>
      </c>
      <c r="AH18" s="59" t="s">
        <v>952</v>
      </c>
      <c r="AI18" s="60">
        <v>11</v>
      </c>
      <c r="AJ18" s="60">
        <v>17</v>
      </c>
      <c r="AK18" s="60">
        <v>5</v>
      </c>
      <c r="AL18" s="60">
        <v>15</v>
      </c>
      <c r="AM18" s="60">
        <v>14</v>
      </c>
      <c r="AN18" s="60">
        <v>5</v>
      </c>
      <c r="AO18" s="60">
        <v>8</v>
      </c>
      <c r="AP18" s="60">
        <v>5</v>
      </c>
      <c r="AQ18" s="60">
        <v>25</v>
      </c>
      <c r="AR18" s="60">
        <v>5</v>
      </c>
      <c r="AS18" s="60">
        <v>9</v>
      </c>
      <c r="AT18" s="60">
        <v>5</v>
      </c>
      <c r="AU18" s="60">
        <v>27</v>
      </c>
      <c r="AV18" s="60">
        <v>12</v>
      </c>
      <c r="AW18" s="60">
        <v>1000</v>
      </c>
    </row>
    <row r="19" spans="1:49" ht="15.75" thickBot="1" x14ac:dyDescent="0.3">
      <c r="A19" s="59" t="s">
        <v>953</v>
      </c>
      <c r="B19" s="60">
        <v>7</v>
      </c>
      <c r="C19" s="60">
        <v>35</v>
      </c>
      <c r="D19" s="60">
        <v>17</v>
      </c>
      <c r="E19" s="60">
        <v>21</v>
      </c>
      <c r="F19" s="60">
        <v>32</v>
      </c>
      <c r="G19" s="60">
        <v>30</v>
      </c>
      <c r="H19" s="60">
        <v>31</v>
      </c>
      <c r="I19" s="60">
        <v>30</v>
      </c>
      <c r="J19" s="60">
        <v>32</v>
      </c>
      <c r="K19" s="60">
        <v>30</v>
      </c>
      <c r="L19" s="60">
        <v>31</v>
      </c>
      <c r="M19" s="60">
        <v>30</v>
      </c>
      <c r="N19" s="60">
        <v>35</v>
      </c>
      <c r="O19" s="60">
        <v>31</v>
      </c>
      <c r="P19" s="60">
        <v>1000</v>
      </c>
      <c r="R19">
        <f t="shared" si="13"/>
        <v>29</v>
      </c>
      <c r="S19">
        <f t="shared" si="0"/>
        <v>1</v>
      </c>
      <c r="T19">
        <f t="shared" si="1"/>
        <v>19</v>
      </c>
      <c r="U19">
        <f t="shared" si="2"/>
        <v>15</v>
      </c>
      <c r="V19">
        <f t="shared" si="3"/>
        <v>4</v>
      </c>
      <c r="W19">
        <f t="shared" si="4"/>
        <v>6</v>
      </c>
      <c r="X19">
        <f t="shared" si="5"/>
        <v>5</v>
      </c>
      <c r="Y19">
        <f t="shared" si="6"/>
        <v>6</v>
      </c>
      <c r="Z19">
        <f t="shared" si="7"/>
        <v>4</v>
      </c>
      <c r="AA19">
        <f t="shared" si="8"/>
        <v>6</v>
      </c>
      <c r="AB19">
        <f t="shared" si="9"/>
        <v>5</v>
      </c>
      <c r="AC19">
        <f t="shared" si="10"/>
        <v>6</v>
      </c>
      <c r="AD19">
        <f t="shared" si="11"/>
        <v>1</v>
      </c>
      <c r="AE19">
        <f t="shared" si="12"/>
        <v>5</v>
      </c>
      <c r="AF19">
        <v>1000</v>
      </c>
      <c r="AH19" s="59" t="s">
        <v>953</v>
      </c>
      <c r="AI19" s="60">
        <v>29</v>
      </c>
      <c r="AJ19" s="60">
        <v>1</v>
      </c>
      <c r="AK19" s="60">
        <v>19</v>
      </c>
      <c r="AL19" s="60">
        <v>15</v>
      </c>
      <c r="AM19" s="60">
        <v>4</v>
      </c>
      <c r="AN19" s="60">
        <v>6</v>
      </c>
      <c r="AO19" s="60">
        <v>5</v>
      </c>
      <c r="AP19" s="60">
        <v>6</v>
      </c>
      <c r="AQ19" s="60">
        <v>4</v>
      </c>
      <c r="AR19" s="60">
        <v>6</v>
      </c>
      <c r="AS19" s="60">
        <v>5</v>
      </c>
      <c r="AT19" s="60">
        <v>6</v>
      </c>
      <c r="AU19" s="60">
        <v>1</v>
      </c>
      <c r="AV19" s="60">
        <v>5</v>
      </c>
      <c r="AW19" s="60">
        <v>1000</v>
      </c>
    </row>
    <row r="20" spans="1:49" ht="15.75" thickBot="1" x14ac:dyDescent="0.3">
      <c r="A20" s="59" t="s">
        <v>954</v>
      </c>
      <c r="B20" s="60">
        <v>7</v>
      </c>
      <c r="C20" s="60">
        <v>32</v>
      </c>
      <c r="D20" s="60">
        <v>17</v>
      </c>
      <c r="E20" s="60">
        <v>21</v>
      </c>
      <c r="F20" s="60">
        <v>29</v>
      </c>
      <c r="G20" s="60">
        <v>28</v>
      </c>
      <c r="H20" s="60">
        <v>22</v>
      </c>
      <c r="I20" s="60">
        <v>26</v>
      </c>
      <c r="J20" s="60">
        <v>29</v>
      </c>
      <c r="K20" s="60">
        <v>28</v>
      </c>
      <c r="L20" s="60">
        <v>28</v>
      </c>
      <c r="M20" s="60">
        <v>28</v>
      </c>
      <c r="N20" s="60">
        <v>33</v>
      </c>
      <c r="O20" s="60">
        <v>29</v>
      </c>
      <c r="P20" s="60">
        <v>1000</v>
      </c>
      <c r="R20">
        <f t="shared" si="13"/>
        <v>29</v>
      </c>
      <c r="S20">
        <f t="shared" si="0"/>
        <v>4</v>
      </c>
      <c r="T20">
        <f t="shared" si="1"/>
        <v>19</v>
      </c>
      <c r="U20">
        <f t="shared" si="2"/>
        <v>15</v>
      </c>
      <c r="V20">
        <f t="shared" si="3"/>
        <v>7</v>
      </c>
      <c r="W20">
        <f t="shared" si="4"/>
        <v>8</v>
      </c>
      <c r="X20">
        <f t="shared" si="5"/>
        <v>14</v>
      </c>
      <c r="Y20">
        <f t="shared" si="6"/>
        <v>10</v>
      </c>
      <c r="Z20">
        <f t="shared" si="7"/>
        <v>7</v>
      </c>
      <c r="AA20">
        <f t="shared" si="8"/>
        <v>8</v>
      </c>
      <c r="AB20">
        <f t="shared" si="9"/>
        <v>8</v>
      </c>
      <c r="AC20">
        <f t="shared" si="10"/>
        <v>8</v>
      </c>
      <c r="AD20">
        <f t="shared" si="11"/>
        <v>3</v>
      </c>
      <c r="AE20">
        <f t="shared" si="12"/>
        <v>7</v>
      </c>
      <c r="AF20">
        <v>1000</v>
      </c>
      <c r="AH20" s="59" t="s">
        <v>954</v>
      </c>
      <c r="AI20" s="60">
        <v>29</v>
      </c>
      <c r="AJ20" s="60">
        <v>4</v>
      </c>
      <c r="AK20" s="60">
        <v>19</v>
      </c>
      <c r="AL20" s="60">
        <v>15</v>
      </c>
      <c r="AM20" s="60">
        <v>7</v>
      </c>
      <c r="AN20" s="60">
        <v>8</v>
      </c>
      <c r="AO20" s="60">
        <v>14</v>
      </c>
      <c r="AP20" s="60">
        <v>10</v>
      </c>
      <c r="AQ20" s="60">
        <v>7</v>
      </c>
      <c r="AR20" s="60">
        <v>8</v>
      </c>
      <c r="AS20" s="60">
        <v>8</v>
      </c>
      <c r="AT20" s="60">
        <v>8</v>
      </c>
      <c r="AU20" s="60">
        <v>3</v>
      </c>
      <c r="AV20" s="60">
        <v>7</v>
      </c>
      <c r="AW20" s="60">
        <v>1000</v>
      </c>
    </row>
    <row r="21" spans="1:49" ht="15.75" thickBot="1" x14ac:dyDescent="0.3">
      <c r="A21" s="59" t="s">
        <v>955</v>
      </c>
      <c r="B21" s="60">
        <v>7</v>
      </c>
      <c r="C21" s="60">
        <v>26</v>
      </c>
      <c r="D21" s="60">
        <v>17</v>
      </c>
      <c r="E21" s="60">
        <v>21</v>
      </c>
      <c r="F21" s="60">
        <v>27</v>
      </c>
      <c r="G21" s="60">
        <v>26</v>
      </c>
      <c r="H21" s="60">
        <v>21</v>
      </c>
      <c r="I21" s="60">
        <v>26</v>
      </c>
      <c r="J21" s="60">
        <v>27</v>
      </c>
      <c r="K21" s="60">
        <v>26</v>
      </c>
      <c r="L21" s="60">
        <v>24</v>
      </c>
      <c r="M21" s="60">
        <v>27</v>
      </c>
      <c r="N21" s="60">
        <v>30</v>
      </c>
      <c r="O21" s="60">
        <v>27</v>
      </c>
      <c r="P21" s="60">
        <v>1000</v>
      </c>
      <c r="R21">
        <f t="shared" si="13"/>
        <v>29</v>
      </c>
      <c r="S21">
        <f t="shared" si="0"/>
        <v>10</v>
      </c>
      <c r="T21">
        <f t="shared" si="1"/>
        <v>19</v>
      </c>
      <c r="U21">
        <f t="shared" si="2"/>
        <v>15</v>
      </c>
      <c r="V21">
        <f t="shared" si="3"/>
        <v>9</v>
      </c>
      <c r="W21">
        <f t="shared" si="4"/>
        <v>10</v>
      </c>
      <c r="X21">
        <f t="shared" si="5"/>
        <v>15</v>
      </c>
      <c r="Y21">
        <f t="shared" si="6"/>
        <v>10</v>
      </c>
      <c r="Z21">
        <f t="shared" si="7"/>
        <v>9</v>
      </c>
      <c r="AA21">
        <f t="shared" si="8"/>
        <v>10</v>
      </c>
      <c r="AB21">
        <f t="shared" si="9"/>
        <v>12</v>
      </c>
      <c r="AC21">
        <f t="shared" si="10"/>
        <v>9</v>
      </c>
      <c r="AD21">
        <f t="shared" si="11"/>
        <v>6</v>
      </c>
      <c r="AE21">
        <f t="shared" si="12"/>
        <v>9</v>
      </c>
      <c r="AF21">
        <v>1000</v>
      </c>
      <c r="AH21" s="59" t="s">
        <v>955</v>
      </c>
      <c r="AI21" s="60">
        <v>29</v>
      </c>
      <c r="AJ21" s="60">
        <v>10</v>
      </c>
      <c r="AK21" s="60">
        <v>19</v>
      </c>
      <c r="AL21" s="60">
        <v>15</v>
      </c>
      <c r="AM21" s="60">
        <v>9</v>
      </c>
      <c r="AN21" s="60">
        <v>10</v>
      </c>
      <c r="AO21" s="60">
        <v>15</v>
      </c>
      <c r="AP21" s="60">
        <v>10</v>
      </c>
      <c r="AQ21" s="60">
        <v>9</v>
      </c>
      <c r="AR21" s="60">
        <v>10</v>
      </c>
      <c r="AS21" s="60">
        <v>12</v>
      </c>
      <c r="AT21" s="60">
        <v>9</v>
      </c>
      <c r="AU21" s="60">
        <v>6</v>
      </c>
      <c r="AV21" s="60">
        <v>9</v>
      </c>
      <c r="AW21" s="60">
        <v>1000</v>
      </c>
    </row>
    <row r="22" spans="1:49" ht="15.75" thickBot="1" x14ac:dyDescent="0.3">
      <c r="A22" s="59" t="s">
        <v>956</v>
      </c>
      <c r="B22" s="60">
        <v>7</v>
      </c>
      <c r="C22" s="60">
        <v>34</v>
      </c>
      <c r="D22" s="60">
        <v>17</v>
      </c>
      <c r="E22" s="60">
        <v>21</v>
      </c>
      <c r="F22" s="60">
        <v>30</v>
      </c>
      <c r="G22" s="60">
        <v>29</v>
      </c>
      <c r="H22" s="60">
        <v>28</v>
      </c>
      <c r="I22" s="60">
        <v>26</v>
      </c>
      <c r="J22" s="60">
        <v>30</v>
      </c>
      <c r="K22" s="60">
        <v>29</v>
      </c>
      <c r="L22" s="60">
        <v>30</v>
      </c>
      <c r="M22" s="60">
        <v>29</v>
      </c>
      <c r="N22" s="60">
        <v>34</v>
      </c>
      <c r="O22" s="60">
        <v>30</v>
      </c>
      <c r="P22" s="60">
        <v>1000</v>
      </c>
      <c r="R22">
        <f t="shared" si="13"/>
        <v>29</v>
      </c>
      <c r="S22">
        <f t="shared" si="0"/>
        <v>2</v>
      </c>
      <c r="T22">
        <f t="shared" si="1"/>
        <v>19</v>
      </c>
      <c r="U22">
        <f t="shared" si="2"/>
        <v>15</v>
      </c>
      <c r="V22">
        <f t="shared" si="3"/>
        <v>6</v>
      </c>
      <c r="W22">
        <f t="shared" si="4"/>
        <v>7</v>
      </c>
      <c r="X22">
        <f t="shared" si="5"/>
        <v>8</v>
      </c>
      <c r="Y22">
        <f t="shared" si="6"/>
        <v>10</v>
      </c>
      <c r="Z22">
        <f t="shared" si="7"/>
        <v>6</v>
      </c>
      <c r="AA22">
        <f t="shared" si="8"/>
        <v>7</v>
      </c>
      <c r="AB22">
        <f t="shared" si="9"/>
        <v>6</v>
      </c>
      <c r="AC22">
        <f t="shared" si="10"/>
        <v>7</v>
      </c>
      <c r="AD22">
        <f t="shared" si="11"/>
        <v>2</v>
      </c>
      <c r="AE22">
        <f t="shared" si="12"/>
        <v>6</v>
      </c>
      <c r="AF22">
        <v>1000</v>
      </c>
      <c r="AH22" s="59" t="s">
        <v>956</v>
      </c>
      <c r="AI22" s="60">
        <v>29</v>
      </c>
      <c r="AJ22" s="60">
        <v>2</v>
      </c>
      <c r="AK22" s="60">
        <v>19</v>
      </c>
      <c r="AL22" s="60">
        <v>15</v>
      </c>
      <c r="AM22" s="60">
        <v>6</v>
      </c>
      <c r="AN22" s="60">
        <v>7</v>
      </c>
      <c r="AO22" s="60">
        <v>8</v>
      </c>
      <c r="AP22" s="60">
        <v>10</v>
      </c>
      <c r="AQ22" s="60">
        <v>6</v>
      </c>
      <c r="AR22" s="60">
        <v>7</v>
      </c>
      <c r="AS22" s="60">
        <v>6</v>
      </c>
      <c r="AT22" s="60">
        <v>7</v>
      </c>
      <c r="AU22" s="60">
        <v>2</v>
      </c>
      <c r="AV22" s="60">
        <v>6</v>
      </c>
      <c r="AW22" s="60">
        <v>1000</v>
      </c>
    </row>
    <row r="23" spans="1:49" ht="15.75" thickBot="1" x14ac:dyDescent="0.3">
      <c r="A23" s="59" t="s">
        <v>957</v>
      </c>
      <c r="B23" s="60">
        <v>7</v>
      </c>
      <c r="C23" s="60">
        <v>28</v>
      </c>
      <c r="D23" s="60">
        <v>17</v>
      </c>
      <c r="E23" s="60">
        <v>21</v>
      </c>
      <c r="F23" s="60">
        <v>28</v>
      </c>
      <c r="G23" s="60">
        <v>27</v>
      </c>
      <c r="H23" s="60">
        <v>22</v>
      </c>
      <c r="I23" s="60">
        <v>26</v>
      </c>
      <c r="J23" s="60">
        <v>28</v>
      </c>
      <c r="K23" s="60">
        <v>27</v>
      </c>
      <c r="L23" s="60">
        <v>25</v>
      </c>
      <c r="M23" s="60">
        <v>26</v>
      </c>
      <c r="N23" s="60">
        <v>29</v>
      </c>
      <c r="O23" s="60">
        <v>28</v>
      </c>
      <c r="P23" s="60">
        <v>1000</v>
      </c>
      <c r="R23">
        <f t="shared" si="13"/>
        <v>29</v>
      </c>
      <c r="S23">
        <f t="shared" si="0"/>
        <v>8</v>
      </c>
      <c r="T23">
        <f t="shared" si="1"/>
        <v>19</v>
      </c>
      <c r="U23">
        <f t="shared" si="2"/>
        <v>15</v>
      </c>
      <c r="V23">
        <f t="shared" si="3"/>
        <v>8</v>
      </c>
      <c r="W23">
        <f t="shared" si="4"/>
        <v>9</v>
      </c>
      <c r="X23">
        <f t="shared" si="5"/>
        <v>14</v>
      </c>
      <c r="Y23">
        <f t="shared" si="6"/>
        <v>10</v>
      </c>
      <c r="Z23">
        <f t="shared" si="7"/>
        <v>8</v>
      </c>
      <c r="AA23">
        <f t="shared" si="8"/>
        <v>9</v>
      </c>
      <c r="AB23">
        <f t="shared" si="9"/>
        <v>11</v>
      </c>
      <c r="AC23">
        <f t="shared" si="10"/>
        <v>10</v>
      </c>
      <c r="AD23">
        <f t="shared" si="11"/>
        <v>7</v>
      </c>
      <c r="AE23">
        <f t="shared" si="12"/>
        <v>8</v>
      </c>
      <c r="AF23">
        <v>1000</v>
      </c>
      <c r="AH23" s="59" t="s">
        <v>957</v>
      </c>
      <c r="AI23" s="60">
        <v>29</v>
      </c>
      <c r="AJ23" s="60">
        <v>8</v>
      </c>
      <c r="AK23" s="60">
        <v>19</v>
      </c>
      <c r="AL23" s="60">
        <v>15</v>
      </c>
      <c r="AM23" s="60">
        <v>8</v>
      </c>
      <c r="AN23" s="60">
        <v>9</v>
      </c>
      <c r="AO23" s="60">
        <v>14</v>
      </c>
      <c r="AP23" s="60">
        <v>10</v>
      </c>
      <c r="AQ23" s="60">
        <v>8</v>
      </c>
      <c r="AR23" s="60">
        <v>9</v>
      </c>
      <c r="AS23" s="60">
        <v>11</v>
      </c>
      <c r="AT23" s="60">
        <v>10</v>
      </c>
      <c r="AU23" s="60">
        <v>7</v>
      </c>
      <c r="AV23" s="60">
        <v>8</v>
      </c>
      <c r="AW23" s="60">
        <v>1000</v>
      </c>
    </row>
    <row r="24" spans="1:49" ht="15.75" thickBot="1" x14ac:dyDescent="0.3">
      <c r="A24" s="59" t="s">
        <v>958</v>
      </c>
      <c r="B24" s="60">
        <v>7</v>
      </c>
      <c r="C24" s="60">
        <v>19</v>
      </c>
      <c r="D24" s="60">
        <v>17</v>
      </c>
      <c r="E24" s="60">
        <v>21</v>
      </c>
      <c r="F24" s="60">
        <v>24</v>
      </c>
      <c r="G24" s="60">
        <v>23</v>
      </c>
      <c r="H24" s="60">
        <v>19</v>
      </c>
      <c r="I24" s="60">
        <v>22</v>
      </c>
      <c r="J24" s="60">
        <v>24</v>
      </c>
      <c r="K24" s="60">
        <v>23</v>
      </c>
      <c r="L24" s="60">
        <v>23</v>
      </c>
      <c r="M24" s="60">
        <v>22</v>
      </c>
      <c r="N24" s="60">
        <v>21</v>
      </c>
      <c r="O24" s="60">
        <v>22</v>
      </c>
      <c r="P24" s="60">
        <v>1000</v>
      </c>
      <c r="R24">
        <f t="shared" si="13"/>
        <v>29</v>
      </c>
      <c r="S24">
        <f t="shared" si="0"/>
        <v>17</v>
      </c>
      <c r="T24">
        <f t="shared" si="1"/>
        <v>19</v>
      </c>
      <c r="U24">
        <f t="shared" si="2"/>
        <v>15</v>
      </c>
      <c r="V24">
        <f t="shared" si="3"/>
        <v>12</v>
      </c>
      <c r="W24">
        <f t="shared" si="4"/>
        <v>13</v>
      </c>
      <c r="X24">
        <f t="shared" si="5"/>
        <v>17</v>
      </c>
      <c r="Y24">
        <f t="shared" si="6"/>
        <v>14</v>
      </c>
      <c r="Z24">
        <f t="shared" si="7"/>
        <v>12</v>
      </c>
      <c r="AA24">
        <f t="shared" si="8"/>
        <v>13</v>
      </c>
      <c r="AB24">
        <f t="shared" si="9"/>
        <v>13</v>
      </c>
      <c r="AC24">
        <f t="shared" si="10"/>
        <v>14</v>
      </c>
      <c r="AD24">
        <f t="shared" si="11"/>
        <v>15</v>
      </c>
      <c r="AE24">
        <f t="shared" si="12"/>
        <v>14</v>
      </c>
      <c r="AF24">
        <v>1000</v>
      </c>
      <c r="AH24" s="59" t="s">
        <v>958</v>
      </c>
      <c r="AI24" s="60">
        <v>29</v>
      </c>
      <c r="AJ24" s="60">
        <v>17</v>
      </c>
      <c r="AK24" s="60">
        <v>19</v>
      </c>
      <c r="AL24" s="60">
        <v>15</v>
      </c>
      <c r="AM24" s="60">
        <v>12</v>
      </c>
      <c r="AN24" s="60">
        <v>13</v>
      </c>
      <c r="AO24" s="60">
        <v>17</v>
      </c>
      <c r="AP24" s="60">
        <v>14</v>
      </c>
      <c r="AQ24" s="60">
        <v>12</v>
      </c>
      <c r="AR24" s="60">
        <v>13</v>
      </c>
      <c r="AS24" s="60">
        <v>13</v>
      </c>
      <c r="AT24" s="60">
        <v>14</v>
      </c>
      <c r="AU24" s="60">
        <v>15</v>
      </c>
      <c r="AV24" s="60">
        <v>14</v>
      </c>
      <c r="AW24" s="60">
        <v>1000</v>
      </c>
    </row>
    <row r="25" spans="1:49" ht="15.75" thickBot="1" x14ac:dyDescent="0.3">
      <c r="A25" s="59" t="s">
        <v>959</v>
      </c>
      <c r="B25" s="60">
        <v>7</v>
      </c>
      <c r="C25" s="60">
        <v>23</v>
      </c>
      <c r="D25" s="60">
        <v>4</v>
      </c>
      <c r="E25" s="60">
        <v>15</v>
      </c>
      <c r="F25" s="60">
        <v>19</v>
      </c>
      <c r="G25" s="60">
        <v>16</v>
      </c>
      <c r="H25" s="60">
        <v>11</v>
      </c>
      <c r="I25" s="60">
        <v>13</v>
      </c>
      <c r="J25" s="60">
        <v>21</v>
      </c>
      <c r="K25" s="60">
        <v>17</v>
      </c>
      <c r="L25" s="60">
        <v>15</v>
      </c>
      <c r="M25" s="60">
        <v>15</v>
      </c>
      <c r="N25" s="60">
        <v>23</v>
      </c>
      <c r="O25" s="60">
        <v>17</v>
      </c>
      <c r="P25" s="60">
        <v>1000</v>
      </c>
      <c r="R25">
        <f t="shared" si="13"/>
        <v>29</v>
      </c>
      <c r="S25">
        <f t="shared" si="0"/>
        <v>13</v>
      </c>
      <c r="T25">
        <f t="shared" si="1"/>
        <v>32</v>
      </c>
      <c r="U25">
        <f t="shared" si="2"/>
        <v>21</v>
      </c>
      <c r="V25">
        <f t="shared" si="3"/>
        <v>17</v>
      </c>
      <c r="W25">
        <f t="shared" si="4"/>
        <v>20</v>
      </c>
      <c r="X25">
        <f t="shared" si="5"/>
        <v>25</v>
      </c>
      <c r="Y25">
        <f t="shared" si="6"/>
        <v>23</v>
      </c>
      <c r="Z25">
        <f t="shared" si="7"/>
        <v>15</v>
      </c>
      <c r="AA25">
        <f t="shared" si="8"/>
        <v>19</v>
      </c>
      <c r="AB25">
        <f t="shared" si="9"/>
        <v>21</v>
      </c>
      <c r="AC25">
        <f t="shared" si="10"/>
        <v>21</v>
      </c>
      <c r="AD25">
        <f t="shared" si="11"/>
        <v>13</v>
      </c>
      <c r="AE25">
        <f t="shared" si="12"/>
        <v>19</v>
      </c>
      <c r="AF25">
        <v>1000</v>
      </c>
      <c r="AH25" s="59" t="s">
        <v>959</v>
      </c>
      <c r="AI25" s="60">
        <v>29</v>
      </c>
      <c r="AJ25" s="60">
        <v>13</v>
      </c>
      <c r="AK25" s="60">
        <v>32</v>
      </c>
      <c r="AL25" s="60">
        <v>21</v>
      </c>
      <c r="AM25" s="60">
        <v>17</v>
      </c>
      <c r="AN25" s="60">
        <v>20</v>
      </c>
      <c r="AO25" s="60">
        <v>25</v>
      </c>
      <c r="AP25" s="60">
        <v>23</v>
      </c>
      <c r="AQ25" s="60">
        <v>15</v>
      </c>
      <c r="AR25" s="60">
        <v>19</v>
      </c>
      <c r="AS25" s="60">
        <v>21</v>
      </c>
      <c r="AT25" s="60">
        <v>21</v>
      </c>
      <c r="AU25" s="60">
        <v>13</v>
      </c>
      <c r="AV25" s="60">
        <v>19</v>
      </c>
      <c r="AW25" s="60">
        <v>1000</v>
      </c>
    </row>
    <row r="26" spans="1:49" ht="15.75" thickBot="1" x14ac:dyDescent="0.3">
      <c r="A26" s="59" t="s">
        <v>960</v>
      </c>
      <c r="B26" s="60">
        <v>7</v>
      </c>
      <c r="C26" s="60">
        <v>19</v>
      </c>
      <c r="D26" s="60">
        <v>4</v>
      </c>
      <c r="E26" s="60">
        <v>15</v>
      </c>
      <c r="F26" s="60">
        <v>17</v>
      </c>
      <c r="G26" s="60">
        <v>15</v>
      </c>
      <c r="H26" s="60">
        <v>12</v>
      </c>
      <c r="I26" s="60">
        <v>13</v>
      </c>
      <c r="J26" s="60">
        <v>18</v>
      </c>
      <c r="K26" s="60">
        <v>14</v>
      </c>
      <c r="L26" s="60">
        <v>17</v>
      </c>
      <c r="M26" s="60">
        <v>14</v>
      </c>
      <c r="N26" s="60">
        <v>19</v>
      </c>
      <c r="O26" s="60">
        <v>14</v>
      </c>
      <c r="P26" s="60">
        <v>1000</v>
      </c>
      <c r="R26">
        <f t="shared" si="13"/>
        <v>29</v>
      </c>
      <c r="S26">
        <f t="shared" si="0"/>
        <v>17</v>
      </c>
      <c r="T26">
        <f t="shared" si="1"/>
        <v>32</v>
      </c>
      <c r="U26">
        <f t="shared" si="2"/>
        <v>21</v>
      </c>
      <c r="V26">
        <f t="shared" si="3"/>
        <v>19</v>
      </c>
      <c r="W26">
        <f t="shared" si="4"/>
        <v>21</v>
      </c>
      <c r="X26">
        <f t="shared" si="5"/>
        <v>24</v>
      </c>
      <c r="Y26">
        <f t="shared" si="6"/>
        <v>23</v>
      </c>
      <c r="Z26">
        <f t="shared" si="7"/>
        <v>18</v>
      </c>
      <c r="AA26">
        <f t="shared" si="8"/>
        <v>22</v>
      </c>
      <c r="AB26">
        <f t="shared" si="9"/>
        <v>19</v>
      </c>
      <c r="AC26">
        <f t="shared" si="10"/>
        <v>22</v>
      </c>
      <c r="AD26">
        <f t="shared" si="11"/>
        <v>17</v>
      </c>
      <c r="AE26">
        <f t="shared" si="12"/>
        <v>22</v>
      </c>
      <c r="AF26">
        <v>1000</v>
      </c>
      <c r="AH26" s="59" t="s">
        <v>960</v>
      </c>
      <c r="AI26" s="60">
        <v>29</v>
      </c>
      <c r="AJ26" s="60">
        <v>17</v>
      </c>
      <c r="AK26" s="60">
        <v>32</v>
      </c>
      <c r="AL26" s="60">
        <v>21</v>
      </c>
      <c r="AM26" s="60">
        <v>19</v>
      </c>
      <c r="AN26" s="60">
        <v>21</v>
      </c>
      <c r="AO26" s="60">
        <v>24</v>
      </c>
      <c r="AP26" s="60">
        <v>23</v>
      </c>
      <c r="AQ26" s="60">
        <v>18</v>
      </c>
      <c r="AR26" s="60">
        <v>22</v>
      </c>
      <c r="AS26" s="60">
        <v>19</v>
      </c>
      <c r="AT26" s="60">
        <v>22</v>
      </c>
      <c r="AU26" s="60">
        <v>17</v>
      </c>
      <c r="AV26" s="60">
        <v>22</v>
      </c>
      <c r="AW26" s="60">
        <v>1000</v>
      </c>
    </row>
    <row r="27" spans="1:49" ht="15.75" thickBot="1" x14ac:dyDescent="0.3">
      <c r="A27" s="59" t="s">
        <v>961</v>
      </c>
      <c r="B27" s="60">
        <v>7</v>
      </c>
      <c r="C27" s="60">
        <v>13</v>
      </c>
      <c r="D27" s="60">
        <v>4</v>
      </c>
      <c r="E27" s="60">
        <v>15</v>
      </c>
      <c r="F27" s="60">
        <v>15</v>
      </c>
      <c r="G27" s="60">
        <v>13</v>
      </c>
      <c r="H27" s="60">
        <v>9</v>
      </c>
      <c r="I27" s="60">
        <v>13</v>
      </c>
      <c r="J27" s="60">
        <v>15</v>
      </c>
      <c r="K27" s="60">
        <v>12</v>
      </c>
      <c r="L27" s="60">
        <v>12</v>
      </c>
      <c r="M27" s="60">
        <v>16</v>
      </c>
      <c r="N27" s="60">
        <v>17</v>
      </c>
      <c r="O27" s="60">
        <v>12</v>
      </c>
      <c r="P27" s="60">
        <v>1000</v>
      </c>
      <c r="R27">
        <f t="shared" si="13"/>
        <v>29</v>
      </c>
      <c r="S27">
        <f t="shared" si="0"/>
        <v>23</v>
      </c>
      <c r="T27">
        <f t="shared" si="1"/>
        <v>32</v>
      </c>
      <c r="U27">
        <f t="shared" si="2"/>
        <v>21</v>
      </c>
      <c r="V27">
        <f t="shared" si="3"/>
        <v>21</v>
      </c>
      <c r="W27">
        <f t="shared" si="4"/>
        <v>23</v>
      </c>
      <c r="X27">
        <f t="shared" si="5"/>
        <v>27</v>
      </c>
      <c r="Y27">
        <f t="shared" si="6"/>
        <v>23</v>
      </c>
      <c r="Z27">
        <f t="shared" si="7"/>
        <v>21</v>
      </c>
      <c r="AA27">
        <f t="shared" si="8"/>
        <v>24</v>
      </c>
      <c r="AB27">
        <f t="shared" si="9"/>
        <v>24</v>
      </c>
      <c r="AC27">
        <f t="shared" si="10"/>
        <v>20</v>
      </c>
      <c r="AD27">
        <f t="shared" si="11"/>
        <v>19</v>
      </c>
      <c r="AE27">
        <f t="shared" si="12"/>
        <v>24</v>
      </c>
      <c r="AF27">
        <v>1000</v>
      </c>
      <c r="AH27" s="59" t="s">
        <v>961</v>
      </c>
      <c r="AI27" s="60">
        <v>29</v>
      </c>
      <c r="AJ27" s="60">
        <v>23</v>
      </c>
      <c r="AK27" s="60">
        <v>32</v>
      </c>
      <c r="AL27" s="60">
        <v>21</v>
      </c>
      <c r="AM27" s="60">
        <v>21</v>
      </c>
      <c r="AN27" s="60">
        <v>23</v>
      </c>
      <c r="AO27" s="60">
        <v>27</v>
      </c>
      <c r="AP27" s="60">
        <v>23</v>
      </c>
      <c r="AQ27" s="60">
        <v>21</v>
      </c>
      <c r="AR27" s="60">
        <v>24</v>
      </c>
      <c r="AS27" s="60">
        <v>24</v>
      </c>
      <c r="AT27" s="60">
        <v>20</v>
      </c>
      <c r="AU27" s="60">
        <v>19</v>
      </c>
      <c r="AV27" s="60">
        <v>24</v>
      </c>
      <c r="AW27" s="60">
        <v>1000</v>
      </c>
    </row>
    <row r="28" spans="1:49" ht="15.75" thickBot="1" x14ac:dyDescent="0.3">
      <c r="A28" s="59" t="s">
        <v>962</v>
      </c>
      <c r="B28" s="60">
        <v>7</v>
      </c>
      <c r="C28" s="60">
        <v>19</v>
      </c>
      <c r="D28" s="60">
        <v>4</v>
      </c>
      <c r="E28" s="60">
        <v>15</v>
      </c>
      <c r="F28" s="60">
        <v>18</v>
      </c>
      <c r="G28" s="60">
        <v>14</v>
      </c>
      <c r="H28" s="60">
        <v>12</v>
      </c>
      <c r="I28" s="60">
        <v>13</v>
      </c>
      <c r="J28" s="60">
        <v>19</v>
      </c>
      <c r="K28" s="60">
        <v>15</v>
      </c>
      <c r="L28" s="60">
        <v>18</v>
      </c>
      <c r="M28" s="60">
        <v>13</v>
      </c>
      <c r="N28" s="60">
        <v>20</v>
      </c>
      <c r="O28" s="60">
        <v>15</v>
      </c>
      <c r="P28" s="60">
        <v>1000</v>
      </c>
      <c r="R28">
        <f t="shared" si="13"/>
        <v>29</v>
      </c>
      <c r="S28">
        <f t="shared" si="0"/>
        <v>17</v>
      </c>
      <c r="T28">
        <f t="shared" si="1"/>
        <v>32</v>
      </c>
      <c r="U28">
        <f t="shared" si="2"/>
        <v>21</v>
      </c>
      <c r="V28">
        <f t="shared" si="3"/>
        <v>18</v>
      </c>
      <c r="W28">
        <f t="shared" si="4"/>
        <v>22</v>
      </c>
      <c r="X28">
        <f t="shared" si="5"/>
        <v>24</v>
      </c>
      <c r="Y28">
        <f t="shared" si="6"/>
        <v>23</v>
      </c>
      <c r="Z28">
        <f t="shared" si="7"/>
        <v>17</v>
      </c>
      <c r="AA28">
        <f t="shared" si="8"/>
        <v>21</v>
      </c>
      <c r="AB28">
        <f t="shared" si="9"/>
        <v>18</v>
      </c>
      <c r="AC28">
        <f t="shared" si="10"/>
        <v>23</v>
      </c>
      <c r="AD28">
        <f t="shared" si="11"/>
        <v>16</v>
      </c>
      <c r="AE28">
        <f t="shared" si="12"/>
        <v>21</v>
      </c>
      <c r="AF28">
        <v>1000</v>
      </c>
      <c r="AH28" s="59" t="s">
        <v>962</v>
      </c>
      <c r="AI28" s="60">
        <v>29</v>
      </c>
      <c r="AJ28" s="60">
        <v>17</v>
      </c>
      <c r="AK28" s="60">
        <v>32</v>
      </c>
      <c r="AL28" s="60">
        <v>21</v>
      </c>
      <c r="AM28" s="60">
        <v>18</v>
      </c>
      <c r="AN28" s="60">
        <v>22</v>
      </c>
      <c r="AO28" s="60">
        <v>24</v>
      </c>
      <c r="AP28" s="60">
        <v>23</v>
      </c>
      <c r="AQ28" s="60">
        <v>17</v>
      </c>
      <c r="AR28" s="60">
        <v>21</v>
      </c>
      <c r="AS28" s="60">
        <v>18</v>
      </c>
      <c r="AT28" s="60">
        <v>23</v>
      </c>
      <c r="AU28" s="60">
        <v>16</v>
      </c>
      <c r="AV28" s="60">
        <v>21</v>
      </c>
      <c r="AW28" s="60">
        <v>1000</v>
      </c>
    </row>
    <row r="29" spans="1:49" ht="15.75" thickBot="1" x14ac:dyDescent="0.3">
      <c r="A29" s="59" t="s">
        <v>963</v>
      </c>
      <c r="B29" s="60">
        <v>7</v>
      </c>
      <c r="C29" s="60">
        <v>9</v>
      </c>
      <c r="D29" s="60">
        <v>4</v>
      </c>
      <c r="E29" s="60">
        <v>15</v>
      </c>
      <c r="F29" s="60">
        <v>14</v>
      </c>
      <c r="G29" s="60">
        <v>12</v>
      </c>
      <c r="H29" s="60">
        <v>16</v>
      </c>
      <c r="I29" s="60">
        <v>12</v>
      </c>
      <c r="J29" s="60">
        <v>16</v>
      </c>
      <c r="K29" s="60">
        <v>13</v>
      </c>
      <c r="L29" s="60">
        <v>20</v>
      </c>
      <c r="M29" s="60">
        <v>12</v>
      </c>
      <c r="N29" s="60">
        <v>15</v>
      </c>
      <c r="O29" s="60">
        <v>13</v>
      </c>
      <c r="P29" s="60">
        <v>1000</v>
      </c>
      <c r="R29">
        <f t="shared" si="13"/>
        <v>29</v>
      </c>
      <c r="S29">
        <f t="shared" si="0"/>
        <v>27</v>
      </c>
      <c r="T29">
        <f t="shared" si="1"/>
        <v>32</v>
      </c>
      <c r="U29">
        <f t="shared" si="2"/>
        <v>21</v>
      </c>
      <c r="V29">
        <f t="shared" si="3"/>
        <v>22</v>
      </c>
      <c r="W29">
        <f t="shared" si="4"/>
        <v>24</v>
      </c>
      <c r="X29">
        <f t="shared" si="5"/>
        <v>20</v>
      </c>
      <c r="Y29">
        <f t="shared" si="6"/>
        <v>24</v>
      </c>
      <c r="Z29">
        <f t="shared" si="7"/>
        <v>20</v>
      </c>
      <c r="AA29">
        <f t="shared" si="8"/>
        <v>23</v>
      </c>
      <c r="AB29">
        <f t="shared" si="9"/>
        <v>16</v>
      </c>
      <c r="AC29">
        <f t="shared" si="10"/>
        <v>24</v>
      </c>
      <c r="AD29">
        <f t="shared" si="11"/>
        <v>21</v>
      </c>
      <c r="AE29">
        <f t="shared" si="12"/>
        <v>23</v>
      </c>
      <c r="AF29">
        <v>1000</v>
      </c>
      <c r="AH29" s="59" t="s">
        <v>963</v>
      </c>
      <c r="AI29" s="60">
        <v>29</v>
      </c>
      <c r="AJ29" s="60">
        <v>27</v>
      </c>
      <c r="AK29" s="60">
        <v>32</v>
      </c>
      <c r="AL29" s="60">
        <v>21</v>
      </c>
      <c r="AM29" s="60">
        <v>22</v>
      </c>
      <c r="AN29" s="60">
        <v>24</v>
      </c>
      <c r="AO29" s="60">
        <v>20</v>
      </c>
      <c r="AP29" s="60">
        <v>24</v>
      </c>
      <c r="AQ29" s="60">
        <v>20</v>
      </c>
      <c r="AR29" s="60">
        <v>23</v>
      </c>
      <c r="AS29" s="60">
        <v>16</v>
      </c>
      <c r="AT29" s="60">
        <v>24</v>
      </c>
      <c r="AU29" s="60">
        <v>21</v>
      </c>
      <c r="AV29" s="60">
        <v>23</v>
      </c>
      <c r="AW29" s="60">
        <v>1000</v>
      </c>
    </row>
    <row r="30" spans="1:49" ht="15.75" thickBot="1" x14ac:dyDescent="0.3">
      <c r="A30" s="59" t="s">
        <v>964</v>
      </c>
      <c r="B30" s="60">
        <v>7</v>
      </c>
      <c r="C30" s="60">
        <v>5</v>
      </c>
      <c r="D30" s="60">
        <v>4</v>
      </c>
      <c r="E30" s="60">
        <v>15</v>
      </c>
      <c r="F30" s="60">
        <v>11</v>
      </c>
      <c r="G30" s="60">
        <v>11</v>
      </c>
      <c r="H30" s="60">
        <v>8</v>
      </c>
      <c r="I30" s="60">
        <v>11</v>
      </c>
      <c r="J30" s="60">
        <v>12</v>
      </c>
      <c r="K30" s="60">
        <v>11</v>
      </c>
      <c r="L30" s="60">
        <v>10</v>
      </c>
      <c r="M30" s="60">
        <v>11</v>
      </c>
      <c r="N30" s="60">
        <v>10</v>
      </c>
      <c r="O30" s="60">
        <v>11</v>
      </c>
      <c r="P30" s="60">
        <v>1000</v>
      </c>
      <c r="R30">
        <f t="shared" si="13"/>
        <v>29</v>
      </c>
      <c r="S30">
        <f t="shared" si="0"/>
        <v>31</v>
      </c>
      <c r="T30">
        <f t="shared" si="1"/>
        <v>32</v>
      </c>
      <c r="U30">
        <f t="shared" si="2"/>
        <v>21</v>
      </c>
      <c r="V30">
        <f t="shared" si="3"/>
        <v>25</v>
      </c>
      <c r="W30">
        <f t="shared" si="4"/>
        <v>25</v>
      </c>
      <c r="X30">
        <f t="shared" si="5"/>
        <v>28</v>
      </c>
      <c r="Y30">
        <f t="shared" si="6"/>
        <v>25</v>
      </c>
      <c r="Z30">
        <f t="shared" si="7"/>
        <v>24</v>
      </c>
      <c r="AA30">
        <f t="shared" si="8"/>
        <v>25</v>
      </c>
      <c r="AB30">
        <f t="shared" si="9"/>
        <v>26</v>
      </c>
      <c r="AC30">
        <f t="shared" si="10"/>
        <v>25</v>
      </c>
      <c r="AD30">
        <f t="shared" si="11"/>
        <v>26</v>
      </c>
      <c r="AE30">
        <f t="shared" si="12"/>
        <v>25</v>
      </c>
      <c r="AF30">
        <v>1000</v>
      </c>
      <c r="AH30" s="59" t="s">
        <v>964</v>
      </c>
      <c r="AI30" s="60">
        <v>29</v>
      </c>
      <c r="AJ30" s="60">
        <v>31</v>
      </c>
      <c r="AK30" s="60">
        <v>32</v>
      </c>
      <c r="AL30" s="60">
        <v>21</v>
      </c>
      <c r="AM30" s="60">
        <v>25</v>
      </c>
      <c r="AN30" s="60">
        <v>25</v>
      </c>
      <c r="AO30" s="60">
        <v>28</v>
      </c>
      <c r="AP30" s="60">
        <v>25</v>
      </c>
      <c r="AQ30" s="60">
        <v>24</v>
      </c>
      <c r="AR30" s="60">
        <v>25</v>
      </c>
      <c r="AS30" s="60">
        <v>26</v>
      </c>
      <c r="AT30" s="60">
        <v>25</v>
      </c>
      <c r="AU30" s="60">
        <v>26</v>
      </c>
      <c r="AV30" s="60">
        <v>25</v>
      </c>
      <c r="AW30" s="60">
        <v>1000</v>
      </c>
    </row>
    <row r="31" spans="1:49" ht="15.75" thickBot="1" x14ac:dyDescent="0.3">
      <c r="A31" s="59" t="s">
        <v>965</v>
      </c>
      <c r="B31" s="60">
        <v>7</v>
      </c>
      <c r="C31" s="60">
        <v>13</v>
      </c>
      <c r="D31" s="60">
        <v>4</v>
      </c>
      <c r="E31" s="60">
        <v>3</v>
      </c>
      <c r="F31" s="60">
        <v>9</v>
      </c>
      <c r="G31" s="60">
        <v>10</v>
      </c>
      <c r="H31" s="60">
        <v>16</v>
      </c>
      <c r="I31" s="60">
        <v>10</v>
      </c>
      <c r="J31" s="60">
        <v>9</v>
      </c>
      <c r="K31" s="60">
        <v>10</v>
      </c>
      <c r="L31" s="60">
        <v>13</v>
      </c>
      <c r="M31" s="60">
        <v>9</v>
      </c>
      <c r="N31" s="60">
        <v>16</v>
      </c>
      <c r="O31" s="60">
        <v>10</v>
      </c>
      <c r="P31" s="60">
        <v>1000</v>
      </c>
      <c r="R31">
        <f t="shared" si="13"/>
        <v>29</v>
      </c>
      <c r="S31">
        <f t="shared" si="0"/>
        <v>23</v>
      </c>
      <c r="T31">
        <f t="shared" si="1"/>
        <v>32</v>
      </c>
      <c r="U31">
        <f t="shared" si="2"/>
        <v>33</v>
      </c>
      <c r="V31">
        <f t="shared" si="3"/>
        <v>27</v>
      </c>
      <c r="W31">
        <f t="shared" si="4"/>
        <v>26</v>
      </c>
      <c r="X31">
        <f t="shared" si="5"/>
        <v>20</v>
      </c>
      <c r="Y31">
        <f t="shared" si="6"/>
        <v>26</v>
      </c>
      <c r="Z31">
        <f t="shared" si="7"/>
        <v>27</v>
      </c>
      <c r="AA31">
        <f t="shared" si="8"/>
        <v>26</v>
      </c>
      <c r="AB31">
        <f t="shared" si="9"/>
        <v>23</v>
      </c>
      <c r="AC31">
        <f t="shared" si="10"/>
        <v>27</v>
      </c>
      <c r="AD31">
        <f t="shared" si="11"/>
        <v>20</v>
      </c>
      <c r="AE31">
        <f t="shared" si="12"/>
        <v>26</v>
      </c>
      <c r="AF31">
        <v>1000</v>
      </c>
      <c r="AH31" s="59" t="s">
        <v>965</v>
      </c>
      <c r="AI31" s="60">
        <v>29</v>
      </c>
      <c r="AJ31" s="60">
        <v>23</v>
      </c>
      <c r="AK31" s="60">
        <v>32</v>
      </c>
      <c r="AL31" s="60">
        <v>33</v>
      </c>
      <c r="AM31" s="60">
        <v>27</v>
      </c>
      <c r="AN31" s="60">
        <v>26</v>
      </c>
      <c r="AO31" s="60">
        <v>20</v>
      </c>
      <c r="AP31" s="60">
        <v>26</v>
      </c>
      <c r="AQ31" s="60">
        <v>27</v>
      </c>
      <c r="AR31" s="60">
        <v>26</v>
      </c>
      <c r="AS31" s="60">
        <v>23</v>
      </c>
      <c r="AT31" s="60">
        <v>27</v>
      </c>
      <c r="AU31" s="60">
        <v>20</v>
      </c>
      <c r="AV31" s="60">
        <v>26</v>
      </c>
      <c r="AW31" s="60">
        <v>1000</v>
      </c>
    </row>
    <row r="32" spans="1:49" ht="15.75" thickBot="1" x14ac:dyDescent="0.3">
      <c r="A32" s="59" t="s">
        <v>966</v>
      </c>
      <c r="B32" s="60">
        <v>7</v>
      </c>
      <c r="C32" s="60">
        <v>8</v>
      </c>
      <c r="D32" s="60">
        <v>4</v>
      </c>
      <c r="E32" s="60">
        <v>3</v>
      </c>
      <c r="F32" s="60">
        <v>7</v>
      </c>
      <c r="G32" s="60">
        <v>9</v>
      </c>
      <c r="H32" s="60">
        <v>16</v>
      </c>
      <c r="I32" s="60">
        <v>5</v>
      </c>
      <c r="J32" s="60">
        <v>7</v>
      </c>
      <c r="K32" s="60">
        <v>7</v>
      </c>
      <c r="L32" s="60">
        <v>11</v>
      </c>
      <c r="M32" s="60">
        <v>7</v>
      </c>
      <c r="N32" s="60">
        <v>8</v>
      </c>
      <c r="O32" s="60">
        <v>8</v>
      </c>
      <c r="P32" s="60">
        <v>1000</v>
      </c>
      <c r="R32">
        <f t="shared" si="13"/>
        <v>29</v>
      </c>
      <c r="S32">
        <f t="shared" si="0"/>
        <v>28</v>
      </c>
      <c r="T32">
        <f t="shared" si="1"/>
        <v>32</v>
      </c>
      <c r="U32">
        <f t="shared" si="2"/>
        <v>33</v>
      </c>
      <c r="V32">
        <f t="shared" si="3"/>
        <v>29</v>
      </c>
      <c r="W32">
        <f t="shared" si="4"/>
        <v>27</v>
      </c>
      <c r="X32">
        <f t="shared" si="5"/>
        <v>20</v>
      </c>
      <c r="Y32">
        <f t="shared" si="6"/>
        <v>31</v>
      </c>
      <c r="Z32">
        <f t="shared" si="7"/>
        <v>29</v>
      </c>
      <c r="AA32">
        <f t="shared" si="8"/>
        <v>29</v>
      </c>
      <c r="AB32">
        <f t="shared" si="9"/>
        <v>25</v>
      </c>
      <c r="AC32">
        <f t="shared" si="10"/>
        <v>29</v>
      </c>
      <c r="AD32">
        <f t="shared" si="11"/>
        <v>28</v>
      </c>
      <c r="AE32">
        <f t="shared" si="12"/>
        <v>28</v>
      </c>
      <c r="AF32">
        <v>1000</v>
      </c>
      <c r="AH32" s="59" t="s">
        <v>966</v>
      </c>
      <c r="AI32" s="60">
        <v>29</v>
      </c>
      <c r="AJ32" s="60">
        <v>28</v>
      </c>
      <c r="AK32" s="60">
        <v>32</v>
      </c>
      <c r="AL32" s="60">
        <v>33</v>
      </c>
      <c r="AM32" s="60">
        <v>29</v>
      </c>
      <c r="AN32" s="60">
        <v>27</v>
      </c>
      <c r="AO32" s="60">
        <v>20</v>
      </c>
      <c r="AP32" s="60">
        <v>31</v>
      </c>
      <c r="AQ32" s="60">
        <v>29</v>
      </c>
      <c r="AR32" s="60">
        <v>29</v>
      </c>
      <c r="AS32" s="60">
        <v>25</v>
      </c>
      <c r="AT32" s="60">
        <v>29</v>
      </c>
      <c r="AU32" s="60">
        <v>28</v>
      </c>
      <c r="AV32" s="60">
        <v>28</v>
      </c>
      <c r="AW32" s="60">
        <v>1000</v>
      </c>
    </row>
    <row r="33" spans="1:49" ht="15.75" thickBot="1" x14ac:dyDescent="0.3">
      <c r="A33" s="59" t="s">
        <v>967</v>
      </c>
      <c r="B33" s="60">
        <v>7</v>
      </c>
      <c r="C33" s="60">
        <v>1</v>
      </c>
      <c r="D33" s="60">
        <v>4</v>
      </c>
      <c r="E33" s="60">
        <v>3</v>
      </c>
      <c r="F33" s="60">
        <v>6</v>
      </c>
      <c r="G33" s="60">
        <v>7</v>
      </c>
      <c r="H33" s="60">
        <v>9</v>
      </c>
      <c r="I33" s="60">
        <v>3</v>
      </c>
      <c r="J33" s="60">
        <v>6</v>
      </c>
      <c r="K33" s="60">
        <v>5</v>
      </c>
      <c r="L33" s="60">
        <v>5</v>
      </c>
      <c r="M33" s="60">
        <v>8</v>
      </c>
      <c r="N33" s="60">
        <v>6</v>
      </c>
      <c r="O33" s="60">
        <v>6</v>
      </c>
      <c r="P33" s="60">
        <v>1000</v>
      </c>
      <c r="R33">
        <f t="shared" si="13"/>
        <v>29</v>
      </c>
      <c r="S33">
        <f t="shared" si="0"/>
        <v>35</v>
      </c>
      <c r="T33">
        <f t="shared" si="1"/>
        <v>32</v>
      </c>
      <c r="U33">
        <f t="shared" si="2"/>
        <v>33</v>
      </c>
      <c r="V33">
        <f t="shared" si="3"/>
        <v>30</v>
      </c>
      <c r="W33">
        <f t="shared" si="4"/>
        <v>29</v>
      </c>
      <c r="X33">
        <f t="shared" si="5"/>
        <v>27</v>
      </c>
      <c r="Y33">
        <f t="shared" si="6"/>
        <v>33</v>
      </c>
      <c r="Z33">
        <f t="shared" si="7"/>
        <v>30</v>
      </c>
      <c r="AA33">
        <f t="shared" si="8"/>
        <v>31</v>
      </c>
      <c r="AB33">
        <f t="shared" si="9"/>
        <v>31</v>
      </c>
      <c r="AC33">
        <f t="shared" si="10"/>
        <v>28</v>
      </c>
      <c r="AD33">
        <f t="shared" si="11"/>
        <v>30</v>
      </c>
      <c r="AE33">
        <f t="shared" si="12"/>
        <v>30</v>
      </c>
      <c r="AF33">
        <v>1000</v>
      </c>
      <c r="AH33" s="59" t="s">
        <v>967</v>
      </c>
      <c r="AI33" s="60">
        <v>29</v>
      </c>
      <c r="AJ33" s="60">
        <v>35</v>
      </c>
      <c r="AK33" s="60">
        <v>32</v>
      </c>
      <c r="AL33" s="60">
        <v>33</v>
      </c>
      <c r="AM33" s="60">
        <v>30</v>
      </c>
      <c r="AN33" s="60">
        <v>29</v>
      </c>
      <c r="AO33" s="60">
        <v>27</v>
      </c>
      <c r="AP33" s="60">
        <v>33</v>
      </c>
      <c r="AQ33" s="60">
        <v>30</v>
      </c>
      <c r="AR33" s="60">
        <v>31</v>
      </c>
      <c r="AS33" s="60">
        <v>31</v>
      </c>
      <c r="AT33" s="60">
        <v>28</v>
      </c>
      <c r="AU33" s="60">
        <v>30</v>
      </c>
      <c r="AV33" s="60">
        <v>30</v>
      </c>
      <c r="AW33" s="60">
        <v>1000</v>
      </c>
    </row>
    <row r="34" spans="1:49" ht="15.75" thickBot="1" x14ac:dyDescent="0.3">
      <c r="A34" s="59" t="s">
        <v>968</v>
      </c>
      <c r="B34" s="60">
        <v>7</v>
      </c>
      <c r="C34" s="60">
        <v>9</v>
      </c>
      <c r="D34" s="60">
        <v>4</v>
      </c>
      <c r="E34" s="60">
        <v>3</v>
      </c>
      <c r="F34" s="60">
        <v>4</v>
      </c>
      <c r="G34" s="60">
        <v>5</v>
      </c>
      <c r="H34" s="60">
        <v>4</v>
      </c>
      <c r="I34" s="60">
        <v>5</v>
      </c>
      <c r="J34" s="60">
        <v>4</v>
      </c>
      <c r="K34" s="60">
        <v>4</v>
      </c>
      <c r="L34" s="60">
        <v>4</v>
      </c>
      <c r="M34" s="60">
        <v>6</v>
      </c>
      <c r="N34" s="60">
        <v>3</v>
      </c>
      <c r="O34" s="60">
        <v>4</v>
      </c>
      <c r="P34" s="60">
        <v>1000</v>
      </c>
      <c r="R34">
        <f t="shared" si="13"/>
        <v>29</v>
      </c>
      <c r="S34">
        <f t="shared" si="0"/>
        <v>27</v>
      </c>
      <c r="T34">
        <f t="shared" si="1"/>
        <v>32</v>
      </c>
      <c r="U34">
        <f t="shared" si="2"/>
        <v>33</v>
      </c>
      <c r="V34">
        <f t="shared" si="3"/>
        <v>32</v>
      </c>
      <c r="W34">
        <f t="shared" si="4"/>
        <v>31</v>
      </c>
      <c r="X34">
        <f t="shared" si="5"/>
        <v>32</v>
      </c>
      <c r="Y34">
        <f t="shared" si="6"/>
        <v>31</v>
      </c>
      <c r="Z34">
        <f t="shared" si="7"/>
        <v>32</v>
      </c>
      <c r="AA34">
        <f t="shared" si="8"/>
        <v>32</v>
      </c>
      <c r="AB34">
        <f t="shared" si="9"/>
        <v>32</v>
      </c>
      <c r="AC34">
        <f t="shared" si="10"/>
        <v>30</v>
      </c>
      <c r="AD34">
        <f t="shared" si="11"/>
        <v>33</v>
      </c>
      <c r="AE34">
        <f t="shared" si="12"/>
        <v>32</v>
      </c>
      <c r="AF34">
        <v>1000</v>
      </c>
      <c r="AH34" s="59" t="s">
        <v>968</v>
      </c>
      <c r="AI34" s="60">
        <v>29</v>
      </c>
      <c r="AJ34" s="60">
        <v>27</v>
      </c>
      <c r="AK34" s="60">
        <v>32</v>
      </c>
      <c r="AL34" s="60">
        <v>33</v>
      </c>
      <c r="AM34" s="60">
        <v>32</v>
      </c>
      <c r="AN34" s="60">
        <v>31</v>
      </c>
      <c r="AO34" s="60">
        <v>32</v>
      </c>
      <c r="AP34" s="60">
        <v>31</v>
      </c>
      <c r="AQ34" s="60">
        <v>32</v>
      </c>
      <c r="AR34" s="60">
        <v>32</v>
      </c>
      <c r="AS34" s="60">
        <v>32</v>
      </c>
      <c r="AT34" s="60">
        <v>30</v>
      </c>
      <c r="AU34" s="60">
        <v>33</v>
      </c>
      <c r="AV34" s="60">
        <v>32</v>
      </c>
      <c r="AW34" s="60">
        <v>1000</v>
      </c>
    </row>
    <row r="35" spans="1:49" ht="15.75" thickBot="1" x14ac:dyDescent="0.3">
      <c r="A35" s="59" t="s">
        <v>969</v>
      </c>
      <c r="B35" s="60">
        <v>7</v>
      </c>
      <c r="C35" s="60">
        <v>5</v>
      </c>
      <c r="D35" s="60">
        <v>4</v>
      </c>
      <c r="E35" s="60">
        <v>3</v>
      </c>
      <c r="F35" s="60">
        <v>3</v>
      </c>
      <c r="G35" s="60">
        <v>3</v>
      </c>
      <c r="H35" s="60">
        <v>2</v>
      </c>
      <c r="I35" s="60">
        <v>5</v>
      </c>
      <c r="J35" s="60">
        <v>3</v>
      </c>
      <c r="K35" s="60">
        <v>6</v>
      </c>
      <c r="L35" s="60">
        <v>1</v>
      </c>
      <c r="M35" s="60">
        <v>3</v>
      </c>
      <c r="N35" s="60">
        <v>2</v>
      </c>
      <c r="O35" s="60">
        <v>3</v>
      </c>
      <c r="P35" s="60">
        <v>1000</v>
      </c>
      <c r="R35">
        <f t="shared" si="13"/>
        <v>29</v>
      </c>
      <c r="S35">
        <f t="shared" si="0"/>
        <v>31</v>
      </c>
      <c r="T35">
        <f t="shared" si="1"/>
        <v>32</v>
      </c>
      <c r="U35">
        <f t="shared" si="2"/>
        <v>33</v>
      </c>
      <c r="V35">
        <f t="shared" si="3"/>
        <v>33</v>
      </c>
      <c r="W35">
        <f t="shared" si="4"/>
        <v>33</v>
      </c>
      <c r="X35">
        <f t="shared" si="5"/>
        <v>34</v>
      </c>
      <c r="Y35">
        <f t="shared" si="6"/>
        <v>31</v>
      </c>
      <c r="Z35">
        <f t="shared" si="7"/>
        <v>33</v>
      </c>
      <c r="AA35">
        <f t="shared" si="8"/>
        <v>30</v>
      </c>
      <c r="AB35">
        <f t="shared" si="9"/>
        <v>35</v>
      </c>
      <c r="AC35">
        <f t="shared" si="10"/>
        <v>33</v>
      </c>
      <c r="AD35">
        <f t="shared" si="11"/>
        <v>34</v>
      </c>
      <c r="AE35">
        <f t="shared" si="12"/>
        <v>33</v>
      </c>
      <c r="AF35">
        <v>1000</v>
      </c>
      <c r="AH35" s="59" t="s">
        <v>969</v>
      </c>
      <c r="AI35" s="60">
        <v>29</v>
      </c>
      <c r="AJ35" s="60">
        <v>31</v>
      </c>
      <c r="AK35" s="60">
        <v>32</v>
      </c>
      <c r="AL35" s="60">
        <v>33</v>
      </c>
      <c r="AM35" s="60">
        <v>33</v>
      </c>
      <c r="AN35" s="60">
        <v>33</v>
      </c>
      <c r="AO35" s="60">
        <v>34</v>
      </c>
      <c r="AP35" s="60">
        <v>31</v>
      </c>
      <c r="AQ35" s="60">
        <v>33</v>
      </c>
      <c r="AR35" s="60">
        <v>30</v>
      </c>
      <c r="AS35" s="60">
        <v>35</v>
      </c>
      <c r="AT35" s="60">
        <v>33</v>
      </c>
      <c r="AU35" s="60">
        <v>34</v>
      </c>
      <c r="AV35" s="60">
        <v>33</v>
      </c>
      <c r="AW35" s="60">
        <v>1000</v>
      </c>
    </row>
    <row r="36" spans="1:49" ht="15.75" thickBot="1" x14ac:dyDescent="0.3">
      <c r="A36" s="59" t="s">
        <v>970</v>
      </c>
      <c r="B36" s="60">
        <v>7</v>
      </c>
      <c r="C36" s="60">
        <v>1</v>
      </c>
      <c r="D36" s="60">
        <v>4</v>
      </c>
      <c r="E36" s="60">
        <v>3</v>
      </c>
      <c r="F36" s="60">
        <v>5</v>
      </c>
      <c r="G36" s="60">
        <v>4</v>
      </c>
      <c r="H36" s="60">
        <v>1</v>
      </c>
      <c r="I36" s="60">
        <v>3</v>
      </c>
      <c r="J36" s="60">
        <v>2</v>
      </c>
      <c r="K36" s="60">
        <v>3</v>
      </c>
      <c r="L36" s="60">
        <v>2</v>
      </c>
      <c r="M36" s="60">
        <v>4</v>
      </c>
      <c r="N36" s="60">
        <v>1</v>
      </c>
      <c r="O36" s="60">
        <v>2</v>
      </c>
      <c r="P36" s="60">
        <v>1000</v>
      </c>
      <c r="R36">
        <f t="shared" si="13"/>
        <v>29</v>
      </c>
      <c r="S36">
        <f t="shared" si="0"/>
        <v>35</v>
      </c>
      <c r="T36">
        <f t="shared" si="1"/>
        <v>32</v>
      </c>
      <c r="U36">
        <f t="shared" si="2"/>
        <v>33</v>
      </c>
      <c r="V36">
        <f t="shared" si="3"/>
        <v>31</v>
      </c>
      <c r="W36">
        <f t="shared" si="4"/>
        <v>32</v>
      </c>
      <c r="X36">
        <f t="shared" si="5"/>
        <v>35</v>
      </c>
      <c r="Y36">
        <f t="shared" si="6"/>
        <v>33</v>
      </c>
      <c r="Z36">
        <f t="shared" si="7"/>
        <v>34</v>
      </c>
      <c r="AA36">
        <f t="shared" si="8"/>
        <v>33</v>
      </c>
      <c r="AB36">
        <f t="shared" si="9"/>
        <v>34</v>
      </c>
      <c r="AC36">
        <f t="shared" si="10"/>
        <v>32</v>
      </c>
      <c r="AD36">
        <f t="shared" si="11"/>
        <v>35</v>
      </c>
      <c r="AE36">
        <f t="shared" si="12"/>
        <v>34</v>
      </c>
      <c r="AF36">
        <v>1000</v>
      </c>
      <c r="AH36" s="59" t="s">
        <v>970</v>
      </c>
      <c r="AI36" s="60">
        <v>29</v>
      </c>
      <c r="AJ36" s="60">
        <v>35</v>
      </c>
      <c r="AK36" s="60">
        <v>32</v>
      </c>
      <c r="AL36" s="60">
        <v>33</v>
      </c>
      <c r="AM36" s="60">
        <v>31</v>
      </c>
      <c r="AN36" s="60">
        <v>32</v>
      </c>
      <c r="AO36" s="60">
        <v>35</v>
      </c>
      <c r="AP36" s="60">
        <v>33</v>
      </c>
      <c r="AQ36" s="60">
        <v>34</v>
      </c>
      <c r="AR36" s="60">
        <v>33</v>
      </c>
      <c r="AS36" s="60">
        <v>34</v>
      </c>
      <c r="AT36" s="60">
        <v>32</v>
      </c>
      <c r="AU36" s="60">
        <v>35</v>
      </c>
      <c r="AV36" s="60">
        <v>34</v>
      </c>
      <c r="AW36" s="60">
        <v>1000</v>
      </c>
    </row>
    <row r="37" spans="1:49" ht="15.75" thickBot="1" x14ac:dyDescent="0.3">
      <c r="A37" s="59" t="s">
        <v>971</v>
      </c>
      <c r="B37" s="60">
        <v>1</v>
      </c>
      <c r="C37" s="60">
        <v>23</v>
      </c>
      <c r="D37" s="60">
        <v>17</v>
      </c>
      <c r="E37" s="60">
        <v>10</v>
      </c>
      <c r="F37" s="60">
        <v>20</v>
      </c>
      <c r="G37" s="60">
        <v>20</v>
      </c>
      <c r="H37" s="60">
        <v>28</v>
      </c>
      <c r="I37" s="60">
        <v>20</v>
      </c>
      <c r="J37" s="60">
        <v>20</v>
      </c>
      <c r="K37" s="60">
        <v>20</v>
      </c>
      <c r="L37" s="60">
        <v>21</v>
      </c>
      <c r="M37" s="60">
        <v>24</v>
      </c>
      <c r="N37" s="60">
        <v>28</v>
      </c>
      <c r="O37" s="60">
        <v>20</v>
      </c>
      <c r="P37" s="60">
        <v>1000</v>
      </c>
      <c r="R37">
        <f t="shared" si="13"/>
        <v>35</v>
      </c>
      <c r="S37">
        <f t="shared" si="0"/>
        <v>13</v>
      </c>
      <c r="T37">
        <f t="shared" si="1"/>
        <v>19</v>
      </c>
      <c r="U37">
        <f t="shared" si="2"/>
        <v>26</v>
      </c>
      <c r="V37">
        <f t="shared" si="3"/>
        <v>16</v>
      </c>
      <c r="W37">
        <f t="shared" si="4"/>
        <v>16</v>
      </c>
      <c r="X37">
        <f t="shared" si="5"/>
        <v>8</v>
      </c>
      <c r="Y37">
        <f t="shared" si="6"/>
        <v>16</v>
      </c>
      <c r="Z37">
        <f t="shared" si="7"/>
        <v>16</v>
      </c>
      <c r="AA37">
        <f t="shared" si="8"/>
        <v>16</v>
      </c>
      <c r="AB37">
        <f t="shared" si="9"/>
        <v>15</v>
      </c>
      <c r="AC37">
        <f t="shared" si="10"/>
        <v>12</v>
      </c>
      <c r="AD37">
        <f t="shared" si="11"/>
        <v>8</v>
      </c>
      <c r="AE37">
        <f t="shared" si="12"/>
        <v>16</v>
      </c>
      <c r="AF37">
        <v>1000</v>
      </c>
      <c r="AH37" s="59" t="s">
        <v>971</v>
      </c>
      <c r="AI37" s="60">
        <v>35</v>
      </c>
      <c r="AJ37" s="60">
        <v>13</v>
      </c>
      <c r="AK37" s="60">
        <v>19</v>
      </c>
      <c r="AL37" s="60">
        <v>26</v>
      </c>
      <c r="AM37" s="60">
        <v>16</v>
      </c>
      <c r="AN37" s="60">
        <v>16</v>
      </c>
      <c r="AO37" s="60">
        <v>8</v>
      </c>
      <c r="AP37" s="60">
        <v>16</v>
      </c>
      <c r="AQ37" s="60">
        <v>16</v>
      </c>
      <c r="AR37" s="60">
        <v>16</v>
      </c>
      <c r="AS37" s="60">
        <v>15</v>
      </c>
      <c r="AT37" s="60">
        <v>12</v>
      </c>
      <c r="AU37" s="60">
        <v>8</v>
      </c>
      <c r="AV37" s="60">
        <v>16</v>
      </c>
      <c r="AW37" s="60">
        <v>1000</v>
      </c>
    </row>
    <row r="38" spans="1:49" ht="15.75" thickBot="1" x14ac:dyDescent="0.3">
      <c r="A38" s="59" t="s">
        <v>972</v>
      </c>
      <c r="B38" s="60">
        <v>1</v>
      </c>
      <c r="C38" s="60">
        <v>17</v>
      </c>
      <c r="D38" s="60">
        <v>17</v>
      </c>
      <c r="E38" s="60">
        <v>10</v>
      </c>
      <c r="F38" s="60">
        <v>16</v>
      </c>
      <c r="G38" s="60">
        <v>19</v>
      </c>
      <c r="H38" s="60">
        <v>22</v>
      </c>
      <c r="I38" s="60">
        <v>19</v>
      </c>
      <c r="J38" s="60">
        <v>17</v>
      </c>
      <c r="K38" s="60">
        <v>19</v>
      </c>
      <c r="L38" s="60">
        <v>19</v>
      </c>
      <c r="M38" s="60">
        <v>20</v>
      </c>
      <c r="N38" s="60">
        <v>22</v>
      </c>
      <c r="O38" s="60">
        <v>19</v>
      </c>
      <c r="P38" s="60">
        <v>1000</v>
      </c>
      <c r="R38">
        <f t="shared" si="13"/>
        <v>35</v>
      </c>
      <c r="S38">
        <f t="shared" si="0"/>
        <v>19</v>
      </c>
      <c r="T38">
        <f t="shared" si="1"/>
        <v>19</v>
      </c>
      <c r="U38">
        <f t="shared" si="2"/>
        <v>26</v>
      </c>
      <c r="V38">
        <f t="shared" si="3"/>
        <v>20</v>
      </c>
      <c r="W38">
        <f t="shared" si="4"/>
        <v>17</v>
      </c>
      <c r="X38">
        <f t="shared" si="5"/>
        <v>14</v>
      </c>
      <c r="Y38">
        <f t="shared" si="6"/>
        <v>17</v>
      </c>
      <c r="Z38">
        <f t="shared" si="7"/>
        <v>19</v>
      </c>
      <c r="AA38">
        <f t="shared" si="8"/>
        <v>17</v>
      </c>
      <c r="AB38">
        <f t="shared" si="9"/>
        <v>17</v>
      </c>
      <c r="AC38">
        <f t="shared" si="10"/>
        <v>16</v>
      </c>
      <c r="AD38">
        <f t="shared" si="11"/>
        <v>14</v>
      </c>
      <c r="AE38">
        <f t="shared" si="12"/>
        <v>17</v>
      </c>
      <c r="AF38">
        <v>1000</v>
      </c>
      <c r="AH38" s="59" t="s">
        <v>972</v>
      </c>
      <c r="AI38" s="60">
        <v>35</v>
      </c>
      <c r="AJ38" s="60">
        <v>19</v>
      </c>
      <c r="AK38" s="60">
        <v>19</v>
      </c>
      <c r="AL38" s="60">
        <v>26</v>
      </c>
      <c r="AM38" s="60">
        <v>20</v>
      </c>
      <c r="AN38" s="60">
        <v>17</v>
      </c>
      <c r="AO38" s="60">
        <v>14</v>
      </c>
      <c r="AP38" s="60">
        <v>17</v>
      </c>
      <c r="AQ38" s="60">
        <v>19</v>
      </c>
      <c r="AR38" s="60">
        <v>17</v>
      </c>
      <c r="AS38" s="60">
        <v>17</v>
      </c>
      <c r="AT38" s="60">
        <v>16</v>
      </c>
      <c r="AU38" s="60">
        <v>14</v>
      </c>
      <c r="AV38" s="60">
        <v>17</v>
      </c>
      <c r="AW38" s="60">
        <v>1000</v>
      </c>
    </row>
    <row r="39" spans="1:49" ht="15.75" thickBot="1" x14ac:dyDescent="0.3">
      <c r="A39" s="59" t="s">
        <v>973</v>
      </c>
      <c r="B39" s="60">
        <v>1</v>
      </c>
      <c r="C39" s="60">
        <v>5</v>
      </c>
      <c r="D39" s="60">
        <v>4</v>
      </c>
      <c r="E39" s="60">
        <v>3</v>
      </c>
      <c r="F39" s="60">
        <v>8</v>
      </c>
      <c r="G39" s="60">
        <v>8</v>
      </c>
      <c r="H39" s="60">
        <v>14</v>
      </c>
      <c r="I39" s="60">
        <v>5</v>
      </c>
      <c r="J39" s="60">
        <v>8</v>
      </c>
      <c r="K39" s="60">
        <v>9</v>
      </c>
      <c r="L39" s="60">
        <v>8</v>
      </c>
      <c r="M39" s="60">
        <v>10</v>
      </c>
      <c r="N39" s="60">
        <v>12</v>
      </c>
      <c r="O39" s="60">
        <v>9</v>
      </c>
      <c r="P39" s="60">
        <v>1000</v>
      </c>
      <c r="R39">
        <f t="shared" si="13"/>
        <v>35</v>
      </c>
      <c r="S39">
        <f t="shared" si="0"/>
        <v>31</v>
      </c>
      <c r="T39">
        <f t="shared" si="1"/>
        <v>32</v>
      </c>
      <c r="U39">
        <f t="shared" si="2"/>
        <v>33</v>
      </c>
      <c r="V39">
        <f t="shared" si="3"/>
        <v>28</v>
      </c>
      <c r="W39">
        <f t="shared" si="4"/>
        <v>28</v>
      </c>
      <c r="X39">
        <f t="shared" si="5"/>
        <v>22</v>
      </c>
      <c r="Y39">
        <f t="shared" si="6"/>
        <v>31</v>
      </c>
      <c r="Z39">
        <f t="shared" si="7"/>
        <v>28</v>
      </c>
      <c r="AA39">
        <f t="shared" si="8"/>
        <v>27</v>
      </c>
      <c r="AB39">
        <f t="shared" si="9"/>
        <v>28</v>
      </c>
      <c r="AC39">
        <f t="shared" si="10"/>
        <v>26</v>
      </c>
      <c r="AD39">
        <f t="shared" si="11"/>
        <v>24</v>
      </c>
      <c r="AE39">
        <f t="shared" si="12"/>
        <v>27</v>
      </c>
      <c r="AF39">
        <v>1000</v>
      </c>
      <c r="AH39" s="59" t="s">
        <v>973</v>
      </c>
      <c r="AI39" s="60">
        <v>35</v>
      </c>
      <c r="AJ39" s="60">
        <v>31</v>
      </c>
      <c r="AK39" s="60">
        <v>32</v>
      </c>
      <c r="AL39" s="60">
        <v>33</v>
      </c>
      <c r="AM39" s="60">
        <v>28</v>
      </c>
      <c r="AN39" s="60">
        <v>28</v>
      </c>
      <c r="AO39" s="60">
        <v>22</v>
      </c>
      <c r="AP39" s="60">
        <v>31</v>
      </c>
      <c r="AQ39" s="60">
        <v>28</v>
      </c>
      <c r="AR39" s="60">
        <v>27</v>
      </c>
      <c r="AS39" s="60">
        <v>28</v>
      </c>
      <c r="AT39" s="60">
        <v>26</v>
      </c>
      <c r="AU39" s="60">
        <v>24</v>
      </c>
      <c r="AV39" s="60">
        <v>27</v>
      </c>
      <c r="AW39" s="60">
        <v>1000</v>
      </c>
    </row>
    <row r="40" spans="1:49" ht="15.75" thickBot="1" x14ac:dyDescent="0.3">
      <c r="A40" s="59" t="s">
        <v>974</v>
      </c>
      <c r="B40" s="60">
        <v>1</v>
      </c>
      <c r="C40" s="60">
        <v>4</v>
      </c>
      <c r="D40" s="60">
        <v>1</v>
      </c>
      <c r="E40" s="60">
        <v>10</v>
      </c>
      <c r="F40" s="60">
        <v>10</v>
      </c>
      <c r="G40" s="60">
        <v>6</v>
      </c>
      <c r="H40" s="60">
        <v>6</v>
      </c>
      <c r="I40" s="60">
        <v>5</v>
      </c>
      <c r="J40" s="60">
        <v>10</v>
      </c>
      <c r="K40" s="60">
        <v>8</v>
      </c>
      <c r="L40" s="60">
        <v>6</v>
      </c>
      <c r="M40" s="60">
        <v>5</v>
      </c>
      <c r="N40" s="60">
        <v>7</v>
      </c>
      <c r="O40" s="60">
        <v>7</v>
      </c>
      <c r="P40" s="60">
        <v>1000</v>
      </c>
      <c r="R40">
        <f t="shared" si="13"/>
        <v>35</v>
      </c>
      <c r="S40">
        <f t="shared" si="0"/>
        <v>32</v>
      </c>
      <c r="T40">
        <f t="shared" si="1"/>
        <v>35</v>
      </c>
      <c r="U40">
        <f t="shared" si="2"/>
        <v>26</v>
      </c>
      <c r="V40">
        <f t="shared" si="3"/>
        <v>26</v>
      </c>
      <c r="W40">
        <f t="shared" si="4"/>
        <v>30</v>
      </c>
      <c r="X40">
        <f t="shared" si="5"/>
        <v>30</v>
      </c>
      <c r="Y40">
        <f t="shared" si="6"/>
        <v>31</v>
      </c>
      <c r="Z40">
        <f t="shared" si="7"/>
        <v>26</v>
      </c>
      <c r="AA40">
        <f t="shared" si="8"/>
        <v>28</v>
      </c>
      <c r="AB40">
        <f t="shared" si="9"/>
        <v>30</v>
      </c>
      <c r="AC40">
        <f t="shared" si="10"/>
        <v>31</v>
      </c>
      <c r="AD40">
        <f t="shared" si="11"/>
        <v>29</v>
      </c>
      <c r="AE40">
        <f t="shared" si="12"/>
        <v>29</v>
      </c>
      <c r="AF40">
        <v>1000</v>
      </c>
      <c r="AH40" s="59" t="s">
        <v>974</v>
      </c>
      <c r="AI40" s="60">
        <v>35</v>
      </c>
      <c r="AJ40" s="60">
        <v>32</v>
      </c>
      <c r="AK40" s="60">
        <v>35</v>
      </c>
      <c r="AL40" s="60">
        <v>26</v>
      </c>
      <c r="AM40" s="60">
        <v>26</v>
      </c>
      <c r="AN40" s="60">
        <v>30</v>
      </c>
      <c r="AO40" s="60">
        <v>30</v>
      </c>
      <c r="AP40" s="60">
        <v>31</v>
      </c>
      <c r="AQ40" s="60">
        <v>26</v>
      </c>
      <c r="AR40" s="60">
        <v>28</v>
      </c>
      <c r="AS40" s="60">
        <v>30</v>
      </c>
      <c r="AT40" s="60">
        <v>31</v>
      </c>
      <c r="AU40" s="60">
        <v>29</v>
      </c>
      <c r="AV40" s="60">
        <v>29</v>
      </c>
      <c r="AW40" s="60">
        <v>1000</v>
      </c>
    </row>
    <row r="41" spans="1:49" ht="15.75" thickBot="1" x14ac:dyDescent="0.3">
      <c r="A41" s="59" t="s">
        <v>975</v>
      </c>
      <c r="B41" s="60">
        <v>1</v>
      </c>
      <c r="C41" s="60">
        <v>1</v>
      </c>
      <c r="D41" s="60">
        <v>1</v>
      </c>
      <c r="E41" s="60">
        <v>1</v>
      </c>
      <c r="F41" s="60">
        <v>2</v>
      </c>
      <c r="G41" s="60">
        <v>2</v>
      </c>
      <c r="H41" s="60">
        <v>5</v>
      </c>
      <c r="I41" s="60">
        <v>1</v>
      </c>
      <c r="J41" s="60">
        <v>5</v>
      </c>
      <c r="K41" s="60">
        <v>2</v>
      </c>
      <c r="L41" s="60">
        <v>3</v>
      </c>
      <c r="M41" s="60">
        <v>2</v>
      </c>
      <c r="N41" s="60">
        <v>5</v>
      </c>
      <c r="O41" s="60">
        <v>5</v>
      </c>
      <c r="P41" s="60">
        <v>1000</v>
      </c>
      <c r="R41">
        <f t="shared" si="13"/>
        <v>35</v>
      </c>
      <c r="S41">
        <f t="shared" si="0"/>
        <v>35</v>
      </c>
      <c r="T41">
        <f t="shared" si="1"/>
        <v>35</v>
      </c>
      <c r="U41">
        <f t="shared" si="2"/>
        <v>35</v>
      </c>
      <c r="V41">
        <f t="shared" si="3"/>
        <v>34</v>
      </c>
      <c r="W41">
        <f t="shared" si="4"/>
        <v>34</v>
      </c>
      <c r="X41">
        <f t="shared" si="5"/>
        <v>31</v>
      </c>
      <c r="Y41">
        <f t="shared" si="6"/>
        <v>35</v>
      </c>
      <c r="Z41">
        <f t="shared" si="7"/>
        <v>31</v>
      </c>
      <c r="AA41">
        <f t="shared" si="8"/>
        <v>34</v>
      </c>
      <c r="AB41">
        <f t="shared" si="9"/>
        <v>33</v>
      </c>
      <c r="AC41">
        <f t="shared" si="10"/>
        <v>34</v>
      </c>
      <c r="AD41">
        <f t="shared" si="11"/>
        <v>31</v>
      </c>
      <c r="AE41">
        <f t="shared" si="12"/>
        <v>31</v>
      </c>
      <c r="AF41">
        <v>1000</v>
      </c>
      <c r="AH41" s="59" t="s">
        <v>975</v>
      </c>
      <c r="AI41" s="60">
        <v>35</v>
      </c>
      <c r="AJ41" s="60">
        <v>35</v>
      </c>
      <c r="AK41" s="60">
        <v>35</v>
      </c>
      <c r="AL41" s="60">
        <v>35</v>
      </c>
      <c r="AM41" s="60">
        <v>34</v>
      </c>
      <c r="AN41" s="60">
        <v>34</v>
      </c>
      <c r="AO41" s="60">
        <v>31</v>
      </c>
      <c r="AP41" s="60">
        <v>35</v>
      </c>
      <c r="AQ41" s="60">
        <v>31</v>
      </c>
      <c r="AR41" s="60">
        <v>34</v>
      </c>
      <c r="AS41" s="60">
        <v>33</v>
      </c>
      <c r="AT41" s="60">
        <v>34</v>
      </c>
      <c r="AU41" s="60">
        <v>31</v>
      </c>
      <c r="AV41" s="60">
        <v>31</v>
      </c>
      <c r="AW41" s="60">
        <v>1000</v>
      </c>
    </row>
    <row r="42" spans="1:49" ht="15.75" thickBot="1" x14ac:dyDescent="0.3">
      <c r="A42" s="59" t="s">
        <v>976</v>
      </c>
      <c r="B42" s="60">
        <v>1</v>
      </c>
      <c r="C42" s="60">
        <v>9</v>
      </c>
      <c r="D42" s="60">
        <v>1</v>
      </c>
      <c r="E42" s="60">
        <v>1</v>
      </c>
      <c r="F42" s="60">
        <v>1</v>
      </c>
      <c r="G42" s="60">
        <v>1</v>
      </c>
      <c r="H42" s="60">
        <v>6</v>
      </c>
      <c r="I42" s="60">
        <v>1</v>
      </c>
      <c r="J42" s="60">
        <v>1</v>
      </c>
      <c r="K42" s="60">
        <v>1</v>
      </c>
      <c r="L42" s="60">
        <v>7</v>
      </c>
      <c r="M42" s="60">
        <v>1</v>
      </c>
      <c r="N42" s="60">
        <v>4</v>
      </c>
      <c r="O42" s="60">
        <v>1</v>
      </c>
      <c r="P42" s="60">
        <v>1000</v>
      </c>
      <c r="R42">
        <f t="shared" si="13"/>
        <v>35</v>
      </c>
      <c r="S42">
        <f t="shared" si="0"/>
        <v>27</v>
      </c>
      <c r="T42">
        <f t="shared" si="1"/>
        <v>35</v>
      </c>
      <c r="U42">
        <f t="shared" si="2"/>
        <v>35</v>
      </c>
      <c r="V42">
        <f t="shared" si="3"/>
        <v>35</v>
      </c>
      <c r="W42">
        <f t="shared" si="4"/>
        <v>35</v>
      </c>
      <c r="X42">
        <f t="shared" si="5"/>
        <v>30</v>
      </c>
      <c r="Y42">
        <f t="shared" si="6"/>
        <v>35</v>
      </c>
      <c r="Z42">
        <f t="shared" si="7"/>
        <v>35</v>
      </c>
      <c r="AA42">
        <f t="shared" si="8"/>
        <v>35</v>
      </c>
      <c r="AB42">
        <f t="shared" si="9"/>
        <v>29</v>
      </c>
      <c r="AC42">
        <f t="shared" si="10"/>
        <v>35</v>
      </c>
      <c r="AD42">
        <f t="shared" si="11"/>
        <v>32</v>
      </c>
      <c r="AE42">
        <f t="shared" si="12"/>
        <v>35</v>
      </c>
      <c r="AF42">
        <v>1000</v>
      </c>
      <c r="AH42" s="59" t="s">
        <v>976</v>
      </c>
      <c r="AI42" s="60">
        <v>35</v>
      </c>
      <c r="AJ42" s="60">
        <v>27</v>
      </c>
      <c r="AK42" s="60">
        <v>35</v>
      </c>
      <c r="AL42" s="60">
        <v>35</v>
      </c>
      <c r="AM42" s="60">
        <v>35</v>
      </c>
      <c r="AN42" s="60">
        <v>35</v>
      </c>
      <c r="AO42" s="60">
        <v>30</v>
      </c>
      <c r="AP42" s="60">
        <v>35</v>
      </c>
      <c r="AQ42" s="60">
        <v>35</v>
      </c>
      <c r="AR42" s="60">
        <v>35</v>
      </c>
      <c r="AS42" s="60">
        <v>29</v>
      </c>
      <c r="AT42" s="60">
        <v>35</v>
      </c>
      <c r="AU42" s="60">
        <v>32</v>
      </c>
      <c r="AV42" s="60">
        <v>35</v>
      </c>
      <c r="AW42" s="60">
        <v>1000</v>
      </c>
    </row>
    <row r="43" spans="1:49" ht="19.5" thickBot="1" x14ac:dyDescent="0.3">
      <c r="A43" s="55"/>
      <c r="AH43" s="55"/>
    </row>
    <row r="44" spans="1:49" ht="15.75" thickBot="1" x14ac:dyDescent="0.3">
      <c r="A44" s="59" t="s">
        <v>977</v>
      </c>
      <c r="B44" s="59" t="s">
        <v>927</v>
      </c>
      <c r="C44" s="59" t="s">
        <v>928</v>
      </c>
      <c r="D44" s="59" t="s">
        <v>929</v>
      </c>
      <c r="E44" s="59" t="s">
        <v>930</v>
      </c>
      <c r="F44" s="59" t="s">
        <v>931</v>
      </c>
      <c r="G44" s="59" t="s">
        <v>932</v>
      </c>
      <c r="H44" s="59" t="s">
        <v>933</v>
      </c>
      <c r="I44" s="59" t="s">
        <v>934</v>
      </c>
      <c r="J44" s="59" t="s">
        <v>935</v>
      </c>
      <c r="K44" s="59" t="s">
        <v>936</v>
      </c>
      <c r="L44" s="59" t="s">
        <v>937</v>
      </c>
      <c r="M44" s="59" t="s">
        <v>938</v>
      </c>
      <c r="N44" s="59" t="s">
        <v>939</v>
      </c>
      <c r="O44" s="59" t="s">
        <v>940</v>
      </c>
      <c r="AH44" s="59" t="s">
        <v>977</v>
      </c>
      <c r="AI44" s="59" t="s">
        <v>927</v>
      </c>
      <c r="AJ44" s="59" t="s">
        <v>928</v>
      </c>
      <c r="AK44" s="59" t="s">
        <v>929</v>
      </c>
      <c r="AL44" s="59" t="s">
        <v>930</v>
      </c>
      <c r="AM44" s="59" t="s">
        <v>931</v>
      </c>
      <c r="AN44" s="59" t="s">
        <v>932</v>
      </c>
      <c r="AO44" s="59" t="s">
        <v>933</v>
      </c>
      <c r="AP44" s="59" t="s">
        <v>934</v>
      </c>
      <c r="AQ44" s="59" t="s">
        <v>935</v>
      </c>
      <c r="AR44" s="59" t="s">
        <v>936</v>
      </c>
      <c r="AS44" s="59" t="s">
        <v>937</v>
      </c>
      <c r="AT44" s="59" t="s">
        <v>938</v>
      </c>
      <c r="AU44" s="59" t="s">
        <v>939</v>
      </c>
      <c r="AV44" s="59" t="s">
        <v>940</v>
      </c>
    </row>
    <row r="45" spans="1:49" ht="18.75" thickBot="1" x14ac:dyDescent="0.3">
      <c r="A45" s="59" t="s">
        <v>978</v>
      </c>
      <c r="B45" s="60" t="s">
        <v>1080</v>
      </c>
      <c r="C45" s="60" t="s">
        <v>1081</v>
      </c>
      <c r="D45" s="60" t="s">
        <v>1080</v>
      </c>
      <c r="E45" s="60" t="s">
        <v>1080</v>
      </c>
      <c r="F45" s="60" t="s">
        <v>1082</v>
      </c>
      <c r="G45" s="60" t="s">
        <v>1083</v>
      </c>
      <c r="H45" s="60" t="s">
        <v>1084</v>
      </c>
      <c r="I45" s="60" t="s">
        <v>1080</v>
      </c>
      <c r="J45" s="60" t="s">
        <v>1080</v>
      </c>
      <c r="K45" s="60" t="s">
        <v>1080</v>
      </c>
      <c r="L45" s="60" t="s">
        <v>1085</v>
      </c>
      <c r="M45" s="60" t="s">
        <v>1080</v>
      </c>
      <c r="N45" s="60" t="s">
        <v>1080</v>
      </c>
      <c r="O45" s="60" t="s">
        <v>1080</v>
      </c>
      <c r="AH45" s="59" t="s">
        <v>978</v>
      </c>
      <c r="AI45" s="60" t="s">
        <v>1255</v>
      </c>
      <c r="AJ45" s="60" t="s">
        <v>1256</v>
      </c>
      <c r="AK45" s="60" t="s">
        <v>1255</v>
      </c>
      <c r="AL45" s="60" t="s">
        <v>1255</v>
      </c>
      <c r="AM45" s="60" t="s">
        <v>1257</v>
      </c>
      <c r="AN45" s="60" t="s">
        <v>1255</v>
      </c>
      <c r="AO45" s="60" t="s">
        <v>1258</v>
      </c>
      <c r="AP45" s="60" t="s">
        <v>1255</v>
      </c>
      <c r="AQ45" s="60" t="s">
        <v>1259</v>
      </c>
      <c r="AR45" s="60" t="s">
        <v>1255</v>
      </c>
      <c r="AS45" s="60" t="s">
        <v>1260</v>
      </c>
      <c r="AT45" s="60" t="s">
        <v>1255</v>
      </c>
      <c r="AU45" s="60" t="s">
        <v>1255</v>
      </c>
      <c r="AV45" s="60" t="s">
        <v>1255</v>
      </c>
    </row>
    <row r="46" spans="1:49" ht="18.75" thickBot="1" x14ac:dyDescent="0.3">
      <c r="A46" s="59" t="s">
        <v>989</v>
      </c>
      <c r="B46" s="60" t="s">
        <v>1086</v>
      </c>
      <c r="C46" s="60" t="s">
        <v>1087</v>
      </c>
      <c r="D46" s="60" t="s">
        <v>1086</v>
      </c>
      <c r="E46" s="60" t="s">
        <v>1086</v>
      </c>
      <c r="F46" s="60" t="s">
        <v>1088</v>
      </c>
      <c r="G46" s="60" t="s">
        <v>1089</v>
      </c>
      <c r="H46" s="60" t="s">
        <v>1090</v>
      </c>
      <c r="I46" s="60" t="s">
        <v>1086</v>
      </c>
      <c r="J46" s="60" t="s">
        <v>1086</v>
      </c>
      <c r="K46" s="60" t="s">
        <v>1086</v>
      </c>
      <c r="L46" s="60" t="s">
        <v>1091</v>
      </c>
      <c r="M46" s="60" t="s">
        <v>1086</v>
      </c>
      <c r="N46" s="60" t="s">
        <v>1086</v>
      </c>
      <c r="O46" s="60" t="s">
        <v>1086</v>
      </c>
      <c r="AH46" s="59" t="s">
        <v>989</v>
      </c>
      <c r="AI46" s="60" t="s">
        <v>1261</v>
      </c>
      <c r="AJ46" s="60" t="s">
        <v>1262</v>
      </c>
      <c r="AK46" s="60" t="s">
        <v>1261</v>
      </c>
      <c r="AL46" s="60" t="s">
        <v>1261</v>
      </c>
      <c r="AM46" s="60" t="s">
        <v>1263</v>
      </c>
      <c r="AN46" s="60" t="s">
        <v>1261</v>
      </c>
      <c r="AO46" s="60" t="s">
        <v>1264</v>
      </c>
      <c r="AP46" s="60" t="s">
        <v>1261</v>
      </c>
      <c r="AQ46" s="60" t="s">
        <v>1265</v>
      </c>
      <c r="AR46" s="60" t="s">
        <v>1261</v>
      </c>
      <c r="AS46" s="60" t="s">
        <v>1266</v>
      </c>
      <c r="AT46" s="60" t="s">
        <v>1261</v>
      </c>
      <c r="AU46" s="60" t="s">
        <v>1261</v>
      </c>
      <c r="AV46" s="60" t="s">
        <v>1261</v>
      </c>
    </row>
    <row r="47" spans="1:49" ht="18.75" thickBot="1" x14ac:dyDescent="0.3">
      <c r="A47" s="59" t="s">
        <v>993</v>
      </c>
      <c r="B47" s="60" t="s">
        <v>1092</v>
      </c>
      <c r="C47" s="60" t="s">
        <v>1093</v>
      </c>
      <c r="D47" s="60" t="s">
        <v>1092</v>
      </c>
      <c r="E47" s="60" t="s">
        <v>1092</v>
      </c>
      <c r="F47" s="60" t="s">
        <v>1094</v>
      </c>
      <c r="G47" s="60" t="s">
        <v>1095</v>
      </c>
      <c r="H47" s="60" t="s">
        <v>1096</v>
      </c>
      <c r="I47" s="60" t="s">
        <v>1092</v>
      </c>
      <c r="J47" s="60" t="s">
        <v>1092</v>
      </c>
      <c r="K47" s="60" t="s">
        <v>1092</v>
      </c>
      <c r="L47" s="60" t="s">
        <v>1097</v>
      </c>
      <c r="M47" s="60" t="s">
        <v>1092</v>
      </c>
      <c r="N47" s="60" t="s">
        <v>1092</v>
      </c>
      <c r="O47" s="60" t="s">
        <v>1092</v>
      </c>
      <c r="AH47" s="59" t="s">
        <v>993</v>
      </c>
      <c r="AI47" s="60" t="s">
        <v>1267</v>
      </c>
      <c r="AJ47" s="60" t="s">
        <v>1268</v>
      </c>
      <c r="AK47" s="60" t="s">
        <v>1267</v>
      </c>
      <c r="AL47" s="60" t="s">
        <v>1267</v>
      </c>
      <c r="AM47" s="60" t="s">
        <v>1269</v>
      </c>
      <c r="AN47" s="60" t="s">
        <v>1267</v>
      </c>
      <c r="AO47" s="60" t="s">
        <v>1270</v>
      </c>
      <c r="AP47" s="60" t="s">
        <v>1267</v>
      </c>
      <c r="AQ47" s="60" t="s">
        <v>1271</v>
      </c>
      <c r="AR47" s="60" t="s">
        <v>1267</v>
      </c>
      <c r="AS47" s="60" t="s">
        <v>1272</v>
      </c>
      <c r="AT47" s="60" t="s">
        <v>1267</v>
      </c>
      <c r="AU47" s="60" t="s">
        <v>1267</v>
      </c>
      <c r="AV47" s="60" t="s">
        <v>1267</v>
      </c>
    </row>
    <row r="48" spans="1:49" ht="18.75" thickBot="1" x14ac:dyDescent="0.3">
      <c r="A48" s="59" t="s">
        <v>995</v>
      </c>
      <c r="B48" s="60" t="s">
        <v>1098</v>
      </c>
      <c r="C48" s="60" t="s">
        <v>1099</v>
      </c>
      <c r="D48" s="60" t="s">
        <v>1098</v>
      </c>
      <c r="E48" s="60" t="s">
        <v>1098</v>
      </c>
      <c r="F48" s="60" t="s">
        <v>1100</v>
      </c>
      <c r="G48" s="60" t="s">
        <v>1101</v>
      </c>
      <c r="H48" s="60" t="s">
        <v>1102</v>
      </c>
      <c r="I48" s="60" t="s">
        <v>1098</v>
      </c>
      <c r="J48" s="60" t="s">
        <v>1098</v>
      </c>
      <c r="K48" s="60" t="s">
        <v>1098</v>
      </c>
      <c r="L48" s="60" t="s">
        <v>1103</v>
      </c>
      <c r="M48" s="60" t="s">
        <v>1098</v>
      </c>
      <c r="N48" s="60" t="s">
        <v>1098</v>
      </c>
      <c r="O48" s="60" t="s">
        <v>1098</v>
      </c>
      <c r="AH48" s="59" t="s">
        <v>995</v>
      </c>
      <c r="AI48" s="60" t="s">
        <v>1273</v>
      </c>
      <c r="AJ48" s="60" t="s">
        <v>1274</v>
      </c>
      <c r="AK48" s="60" t="s">
        <v>1273</v>
      </c>
      <c r="AL48" s="60" t="s">
        <v>1273</v>
      </c>
      <c r="AM48" s="60" t="s">
        <v>1275</v>
      </c>
      <c r="AN48" s="60" t="s">
        <v>1273</v>
      </c>
      <c r="AO48" s="60" t="s">
        <v>1276</v>
      </c>
      <c r="AP48" s="60" t="s">
        <v>1273</v>
      </c>
      <c r="AQ48" s="60" t="s">
        <v>1277</v>
      </c>
      <c r="AR48" s="60" t="s">
        <v>1273</v>
      </c>
      <c r="AS48" s="60" t="s">
        <v>1278</v>
      </c>
      <c r="AT48" s="60" t="s">
        <v>1273</v>
      </c>
      <c r="AU48" s="60" t="s">
        <v>1273</v>
      </c>
      <c r="AV48" s="60" t="s">
        <v>1273</v>
      </c>
    </row>
    <row r="49" spans="1:48" ht="18.75" thickBot="1" x14ac:dyDescent="0.3">
      <c r="A49" s="59" t="s">
        <v>996</v>
      </c>
      <c r="B49" s="60" t="s">
        <v>1104</v>
      </c>
      <c r="C49" s="60" t="s">
        <v>1105</v>
      </c>
      <c r="D49" s="60" t="s">
        <v>1104</v>
      </c>
      <c r="E49" s="60" t="s">
        <v>1104</v>
      </c>
      <c r="F49" s="60" t="s">
        <v>1106</v>
      </c>
      <c r="G49" s="60" t="s">
        <v>1107</v>
      </c>
      <c r="H49" s="60" t="s">
        <v>1104</v>
      </c>
      <c r="I49" s="60" t="s">
        <v>1104</v>
      </c>
      <c r="J49" s="60" t="s">
        <v>1104</v>
      </c>
      <c r="K49" s="60" t="s">
        <v>1104</v>
      </c>
      <c r="L49" s="60" t="s">
        <v>1108</v>
      </c>
      <c r="M49" s="60" t="s">
        <v>1104</v>
      </c>
      <c r="N49" s="60" t="s">
        <v>1104</v>
      </c>
      <c r="O49" s="60" t="s">
        <v>1104</v>
      </c>
      <c r="AH49" s="59" t="s">
        <v>996</v>
      </c>
      <c r="AI49" s="60" t="s">
        <v>1279</v>
      </c>
      <c r="AJ49" s="60" t="s">
        <v>1280</v>
      </c>
      <c r="AK49" s="60" t="s">
        <v>1279</v>
      </c>
      <c r="AL49" s="60" t="s">
        <v>1279</v>
      </c>
      <c r="AM49" s="60" t="s">
        <v>1281</v>
      </c>
      <c r="AN49" s="60" t="s">
        <v>1279</v>
      </c>
      <c r="AO49" s="60" t="s">
        <v>1282</v>
      </c>
      <c r="AP49" s="60" t="s">
        <v>1279</v>
      </c>
      <c r="AQ49" s="60" t="s">
        <v>1283</v>
      </c>
      <c r="AR49" s="60" t="s">
        <v>1279</v>
      </c>
      <c r="AS49" s="60" t="s">
        <v>1284</v>
      </c>
      <c r="AT49" s="60" t="s">
        <v>1279</v>
      </c>
      <c r="AU49" s="60" t="s">
        <v>1279</v>
      </c>
      <c r="AV49" s="60" t="s">
        <v>1279</v>
      </c>
    </row>
    <row r="50" spans="1:48" ht="18.75" thickBot="1" x14ac:dyDescent="0.3">
      <c r="A50" s="59" t="s">
        <v>998</v>
      </c>
      <c r="B50" s="60" t="s">
        <v>1109</v>
      </c>
      <c r="C50" s="60" t="s">
        <v>1110</v>
      </c>
      <c r="D50" s="60" t="s">
        <v>1109</v>
      </c>
      <c r="E50" s="60" t="s">
        <v>1109</v>
      </c>
      <c r="F50" s="60" t="s">
        <v>1111</v>
      </c>
      <c r="G50" s="60" t="s">
        <v>1112</v>
      </c>
      <c r="H50" s="60" t="s">
        <v>1109</v>
      </c>
      <c r="I50" s="60" t="s">
        <v>1109</v>
      </c>
      <c r="J50" s="60" t="s">
        <v>1109</v>
      </c>
      <c r="K50" s="60" t="s">
        <v>1109</v>
      </c>
      <c r="L50" s="60" t="s">
        <v>1113</v>
      </c>
      <c r="M50" s="60" t="s">
        <v>1109</v>
      </c>
      <c r="N50" s="60" t="s">
        <v>1109</v>
      </c>
      <c r="O50" s="60" t="s">
        <v>1109</v>
      </c>
      <c r="AH50" s="59" t="s">
        <v>998</v>
      </c>
      <c r="AI50" s="60" t="s">
        <v>1285</v>
      </c>
      <c r="AJ50" s="60" t="s">
        <v>1285</v>
      </c>
      <c r="AK50" s="60" t="s">
        <v>1285</v>
      </c>
      <c r="AL50" s="60" t="s">
        <v>1285</v>
      </c>
      <c r="AM50" s="60" t="s">
        <v>1286</v>
      </c>
      <c r="AN50" s="60" t="s">
        <v>1285</v>
      </c>
      <c r="AO50" s="60" t="s">
        <v>1287</v>
      </c>
      <c r="AP50" s="60" t="s">
        <v>1285</v>
      </c>
      <c r="AQ50" s="60" t="s">
        <v>1288</v>
      </c>
      <c r="AR50" s="60" t="s">
        <v>1285</v>
      </c>
      <c r="AS50" s="60" t="s">
        <v>1289</v>
      </c>
      <c r="AT50" s="60" t="s">
        <v>1285</v>
      </c>
      <c r="AU50" s="60" t="s">
        <v>1285</v>
      </c>
      <c r="AV50" s="60" t="s">
        <v>1285</v>
      </c>
    </row>
    <row r="51" spans="1:48" ht="18.75" thickBot="1" x14ac:dyDescent="0.3">
      <c r="A51" s="59" t="s">
        <v>999</v>
      </c>
      <c r="B51" s="60" t="s">
        <v>1114</v>
      </c>
      <c r="C51" s="60" t="s">
        <v>1115</v>
      </c>
      <c r="D51" s="60" t="s">
        <v>1114</v>
      </c>
      <c r="E51" s="60" t="s">
        <v>1114</v>
      </c>
      <c r="F51" s="60" t="s">
        <v>1116</v>
      </c>
      <c r="G51" s="60" t="s">
        <v>1117</v>
      </c>
      <c r="H51" s="60" t="s">
        <v>1114</v>
      </c>
      <c r="I51" s="60" t="s">
        <v>1114</v>
      </c>
      <c r="J51" s="60" t="s">
        <v>1114</v>
      </c>
      <c r="K51" s="60" t="s">
        <v>1114</v>
      </c>
      <c r="L51" s="60" t="s">
        <v>1118</v>
      </c>
      <c r="M51" s="60" t="s">
        <v>1114</v>
      </c>
      <c r="N51" s="60" t="s">
        <v>1114</v>
      </c>
      <c r="O51" s="60" t="s">
        <v>1114</v>
      </c>
      <c r="AH51" s="59" t="s">
        <v>999</v>
      </c>
      <c r="AI51" s="60" t="s">
        <v>1290</v>
      </c>
      <c r="AJ51" s="60" t="s">
        <v>1290</v>
      </c>
      <c r="AK51" s="60" t="s">
        <v>1290</v>
      </c>
      <c r="AL51" s="60" t="s">
        <v>1290</v>
      </c>
      <c r="AM51" s="60" t="s">
        <v>1291</v>
      </c>
      <c r="AN51" s="60" t="s">
        <v>1290</v>
      </c>
      <c r="AO51" s="60" t="s">
        <v>1292</v>
      </c>
      <c r="AP51" s="60" t="s">
        <v>1290</v>
      </c>
      <c r="AQ51" s="60" t="s">
        <v>1293</v>
      </c>
      <c r="AR51" s="60" t="s">
        <v>1290</v>
      </c>
      <c r="AS51" s="60" t="s">
        <v>1294</v>
      </c>
      <c r="AT51" s="60" t="s">
        <v>1290</v>
      </c>
      <c r="AU51" s="60" t="s">
        <v>1290</v>
      </c>
      <c r="AV51" s="60" t="s">
        <v>1290</v>
      </c>
    </row>
    <row r="52" spans="1:48" ht="18.75" thickBot="1" x14ac:dyDescent="0.3">
      <c r="A52" s="59" t="s">
        <v>1000</v>
      </c>
      <c r="B52" s="60" t="s">
        <v>1119</v>
      </c>
      <c r="C52" s="60" t="s">
        <v>1120</v>
      </c>
      <c r="D52" s="60" t="s">
        <v>1119</v>
      </c>
      <c r="E52" s="60" t="s">
        <v>1119</v>
      </c>
      <c r="F52" s="60" t="s">
        <v>1121</v>
      </c>
      <c r="G52" s="60" t="s">
        <v>1122</v>
      </c>
      <c r="H52" s="60" t="s">
        <v>1119</v>
      </c>
      <c r="I52" s="60" t="s">
        <v>1119</v>
      </c>
      <c r="J52" s="60" t="s">
        <v>1119</v>
      </c>
      <c r="K52" s="60" t="s">
        <v>1119</v>
      </c>
      <c r="L52" s="60" t="s">
        <v>1123</v>
      </c>
      <c r="M52" s="60" t="s">
        <v>1119</v>
      </c>
      <c r="N52" s="60" t="s">
        <v>1119</v>
      </c>
      <c r="O52" s="60" t="s">
        <v>1119</v>
      </c>
      <c r="AH52" s="59" t="s">
        <v>1000</v>
      </c>
      <c r="AI52" s="60" t="s">
        <v>1295</v>
      </c>
      <c r="AJ52" s="60" t="s">
        <v>1295</v>
      </c>
      <c r="AK52" s="60" t="s">
        <v>1295</v>
      </c>
      <c r="AL52" s="60" t="s">
        <v>1295</v>
      </c>
      <c r="AM52" s="60" t="s">
        <v>1296</v>
      </c>
      <c r="AN52" s="60" t="s">
        <v>1295</v>
      </c>
      <c r="AO52" s="60" t="s">
        <v>1297</v>
      </c>
      <c r="AP52" s="60" t="s">
        <v>1295</v>
      </c>
      <c r="AQ52" s="60" t="s">
        <v>1298</v>
      </c>
      <c r="AR52" s="60" t="s">
        <v>1295</v>
      </c>
      <c r="AS52" s="60" t="s">
        <v>1299</v>
      </c>
      <c r="AT52" s="60" t="s">
        <v>1295</v>
      </c>
      <c r="AU52" s="60" t="s">
        <v>1295</v>
      </c>
      <c r="AV52" s="60" t="s">
        <v>1295</v>
      </c>
    </row>
    <row r="53" spans="1:48" ht="18.75" thickBot="1" x14ac:dyDescent="0.3">
      <c r="A53" s="59" t="s">
        <v>1001</v>
      </c>
      <c r="B53" s="60" t="s">
        <v>1124</v>
      </c>
      <c r="C53" s="60" t="s">
        <v>1125</v>
      </c>
      <c r="D53" s="60" t="s">
        <v>1124</v>
      </c>
      <c r="E53" s="60" t="s">
        <v>1124</v>
      </c>
      <c r="F53" s="60" t="s">
        <v>1126</v>
      </c>
      <c r="G53" s="60" t="s">
        <v>1127</v>
      </c>
      <c r="H53" s="60" t="s">
        <v>1124</v>
      </c>
      <c r="I53" s="60" t="s">
        <v>1124</v>
      </c>
      <c r="J53" s="60" t="s">
        <v>1124</v>
      </c>
      <c r="K53" s="60" t="s">
        <v>1124</v>
      </c>
      <c r="L53" s="60" t="s">
        <v>1128</v>
      </c>
      <c r="M53" s="60" t="s">
        <v>1124</v>
      </c>
      <c r="N53" s="60" t="s">
        <v>1124</v>
      </c>
      <c r="O53" s="60" t="s">
        <v>1124</v>
      </c>
      <c r="AH53" s="59" t="s">
        <v>1001</v>
      </c>
      <c r="AI53" s="60" t="s">
        <v>1300</v>
      </c>
      <c r="AJ53" s="60" t="s">
        <v>1300</v>
      </c>
      <c r="AK53" s="60" t="s">
        <v>1300</v>
      </c>
      <c r="AL53" s="60" t="s">
        <v>1300</v>
      </c>
      <c r="AM53" s="60" t="s">
        <v>1301</v>
      </c>
      <c r="AN53" s="60" t="s">
        <v>1300</v>
      </c>
      <c r="AO53" s="60" t="s">
        <v>1302</v>
      </c>
      <c r="AP53" s="60" t="s">
        <v>1300</v>
      </c>
      <c r="AQ53" s="60" t="s">
        <v>1303</v>
      </c>
      <c r="AR53" s="60" t="s">
        <v>1300</v>
      </c>
      <c r="AS53" s="60" t="s">
        <v>1304</v>
      </c>
      <c r="AT53" s="60" t="s">
        <v>1300</v>
      </c>
      <c r="AU53" s="60" t="s">
        <v>1300</v>
      </c>
      <c r="AV53" s="60" t="s">
        <v>1300</v>
      </c>
    </row>
    <row r="54" spans="1:48" ht="18.75" thickBot="1" x14ac:dyDescent="0.3">
      <c r="A54" s="59" t="s">
        <v>1002</v>
      </c>
      <c r="B54" s="60" t="s">
        <v>1129</v>
      </c>
      <c r="C54" s="60" t="s">
        <v>1130</v>
      </c>
      <c r="D54" s="60" t="s">
        <v>1129</v>
      </c>
      <c r="E54" s="60" t="s">
        <v>1129</v>
      </c>
      <c r="F54" s="60" t="s">
        <v>1131</v>
      </c>
      <c r="G54" s="60" t="s">
        <v>1132</v>
      </c>
      <c r="H54" s="60" t="s">
        <v>1129</v>
      </c>
      <c r="I54" s="60" t="s">
        <v>1129</v>
      </c>
      <c r="J54" s="60" t="s">
        <v>1129</v>
      </c>
      <c r="K54" s="60" t="s">
        <v>1129</v>
      </c>
      <c r="L54" s="60" t="s">
        <v>1133</v>
      </c>
      <c r="M54" s="60" t="s">
        <v>1129</v>
      </c>
      <c r="N54" s="60" t="s">
        <v>1129</v>
      </c>
      <c r="O54" s="60" t="s">
        <v>1129</v>
      </c>
      <c r="AH54" s="59" t="s">
        <v>1002</v>
      </c>
      <c r="AI54" s="60" t="s">
        <v>1305</v>
      </c>
      <c r="AJ54" s="60" t="s">
        <v>1305</v>
      </c>
      <c r="AK54" s="60" t="s">
        <v>1305</v>
      </c>
      <c r="AL54" s="60" t="s">
        <v>1305</v>
      </c>
      <c r="AM54" s="60" t="s">
        <v>1306</v>
      </c>
      <c r="AN54" s="60" t="s">
        <v>1305</v>
      </c>
      <c r="AO54" s="60" t="s">
        <v>1307</v>
      </c>
      <c r="AP54" s="60" t="s">
        <v>1305</v>
      </c>
      <c r="AQ54" s="60" t="s">
        <v>1308</v>
      </c>
      <c r="AR54" s="60" t="s">
        <v>1305</v>
      </c>
      <c r="AS54" s="60" t="s">
        <v>1309</v>
      </c>
      <c r="AT54" s="60" t="s">
        <v>1305</v>
      </c>
      <c r="AU54" s="60" t="s">
        <v>1305</v>
      </c>
      <c r="AV54" s="60" t="s">
        <v>1305</v>
      </c>
    </row>
    <row r="55" spans="1:48" ht="18.75" thickBot="1" x14ac:dyDescent="0.3">
      <c r="A55" s="59" t="s">
        <v>1004</v>
      </c>
      <c r="B55" s="60" t="s">
        <v>1134</v>
      </c>
      <c r="C55" s="60" t="s">
        <v>1135</v>
      </c>
      <c r="D55" s="60" t="s">
        <v>1134</v>
      </c>
      <c r="E55" s="60" t="s">
        <v>1134</v>
      </c>
      <c r="F55" s="60" t="s">
        <v>1136</v>
      </c>
      <c r="G55" s="60" t="s">
        <v>1137</v>
      </c>
      <c r="H55" s="60" t="s">
        <v>1134</v>
      </c>
      <c r="I55" s="60" t="s">
        <v>1134</v>
      </c>
      <c r="J55" s="60" t="s">
        <v>1134</v>
      </c>
      <c r="K55" s="60" t="s">
        <v>1134</v>
      </c>
      <c r="L55" s="60" t="s">
        <v>1138</v>
      </c>
      <c r="M55" s="60" t="s">
        <v>1134</v>
      </c>
      <c r="N55" s="60" t="s">
        <v>1134</v>
      </c>
      <c r="O55" s="60" t="s">
        <v>1134</v>
      </c>
      <c r="AH55" s="59" t="s">
        <v>1004</v>
      </c>
      <c r="AI55" s="60" t="s">
        <v>1310</v>
      </c>
      <c r="AJ55" s="60" t="s">
        <v>1310</v>
      </c>
      <c r="AK55" s="60" t="s">
        <v>1310</v>
      </c>
      <c r="AL55" s="60" t="s">
        <v>1310</v>
      </c>
      <c r="AM55" s="60" t="s">
        <v>1311</v>
      </c>
      <c r="AN55" s="60" t="s">
        <v>1310</v>
      </c>
      <c r="AO55" s="60" t="s">
        <v>1312</v>
      </c>
      <c r="AP55" s="60" t="s">
        <v>1310</v>
      </c>
      <c r="AQ55" s="60" t="s">
        <v>1313</v>
      </c>
      <c r="AR55" s="60" t="s">
        <v>1310</v>
      </c>
      <c r="AS55" s="60" t="s">
        <v>1314</v>
      </c>
      <c r="AT55" s="60" t="s">
        <v>1310</v>
      </c>
      <c r="AU55" s="60" t="s">
        <v>1310</v>
      </c>
      <c r="AV55" s="60" t="s">
        <v>1310</v>
      </c>
    </row>
    <row r="56" spans="1:48" ht="18.75" thickBot="1" x14ac:dyDescent="0.3">
      <c r="A56" s="59" t="s">
        <v>1006</v>
      </c>
      <c r="B56" s="60" t="s">
        <v>1139</v>
      </c>
      <c r="C56" s="60" t="s">
        <v>1140</v>
      </c>
      <c r="D56" s="60" t="s">
        <v>1139</v>
      </c>
      <c r="E56" s="60" t="s">
        <v>1139</v>
      </c>
      <c r="F56" s="60" t="s">
        <v>1141</v>
      </c>
      <c r="G56" s="60" t="s">
        <v>1142</v>
      </c>
      <c r="H56" s="60" t="s">
        <v>1139</v>
      </c>
      <c r="I56" s="60" t="s">
        <v>1139</v>
      </c>
      <c r="J56" s="60" t="s">
        <v>1139</v>
      </c>
      <c r="K56" s="60" t="s">
        <v>1139</v>
      </c>
      <c r="L56" s="60" t="s">
        <v>1143</v>
      </c>
      <c r="M56" s="60" t="s">
        <v>1139</v>
      </c>
      <c r="N56" s="60" t="s">
        <v>1139</v>
      </c>
      <c r="O56" s="60" t="s">
        <v>1139</v>
      </c>
      <c r="AH56" s="59" t="s">
        <v>1006</v>
      </c>
      <c r="AI56" s="60" t="s">
        <v>1315</v>
      </c>
      <c r="AJ56" s="60" t="s">
        <v>1315</v>
      </c>
      <c r="AK56" s="60" t="s">
        <v>1315</v>
      </c>
      <c r="AL56" s="60" t="s">
        <v>1315</v>
      </c>
      <c r="AM56" s="60" t="s">
        <v>1316</v>
      </c>
      <c r="AN56" s="60" t="s">
        <v>1315</v>
      </c>
      <c r="AO56" s="60" t="s">
        <v>1317</v>
      </c>
      <c r="AP56" s="60" t="s">
        <v>1315</v>
      </c>
      <c r="AQ56" s="60" t="s">
        <v>1318</v>
      </c>
      <c r="AR56" s="60" t="s">
        <v>1315</v>
      </c>
      <c r="AS56" s="60" t="s">
        <v>1319</v>
      </c>
      <c r="AT56" s="60" t="s">
        <v>1315</v>
      </c>
      <c r="AU56" s="60" t="s">
        <v>1315</v>
      </c>
      <c r="AV56" s="60" t="s">
        <v>1315</v>
      </c>
    </row>
    <row r="57" spans="1:48" ht="18.75" thickBot="1" x14ac:dyDescent="0.3">
      <c r="A57" s="59" t="s">
        <v>1008</v>
      </c>
      <c r="B57" s="60" t="s">
        <v>1144</v>
      </c>
      <c r="C57" s="60" t="s">
        <v>1145</v>
      </c>
      <c r="D57" s="60" t="s">
        <v>1144</v>
      </c>
      <c r="E57" s="60" t="s">
        <v>1144</v>
      </c>
      <c r="F57" s="60" t="s">
        <v>1146</v>
      </c>
      <c r="G57" s="60" t="s">
        <v>1147</v>
      </c>
      <c r="H57" s="60" t="s">
        <v>1144</v>
      </c>
      <c r="I57" s="60" t="s">
        <v>1144</v>
      </c>
      <c r="J57" s="60" t="s">
        <v>1144</v>
      </c>
      <c r="K57" s="60" t="s">
        <v>1144</v>
      </c>
      <c r="L57" s="60" t="s">
        <v>1148</v>
      </c>
      <c r="M57" s="60" t="s">
        <v>1144</v>
      </c>
      <c r="N57" s="60" t="s">
        <v>1144</v>
      </c>
      <c r="O57" s="60" t="s">
        <v>1144</v>
      </c>
      <c r="AH57" s="59" t="s">
        <v>1008</v>
      </c>
      <c r="AI57" s="60" t="s">
        <v>1320</v>
      </c>
      <c r="AJ57" s="60" t="s">
        <v>1320</v>
      </c>
      <c r="AK57" s="60" t="s">
        <v>1320</v>
      </c>
      <c r="AL57" s="60" t="s">
        <v>1320</v>
      </c>
      <c r="AM57" s="60" t="s">
        <v>1321</v>
      </c>
      <c r="AN57" s="60" t="s">
        <v>1320</v>
      </c>
      <c r="AO57" s="60" t="s">
        <v>1322</v>
      </c>
      <c r="AP57" s="60" t="s">
        <v>1320</v>
      </c>
      <c r="AQ57" s="60" t="s">
        <v>1323</v>
      </c>
      <c r="AR57" s="60" t="s">
        <v>1320</v>
      </c>
      <c r="AS57" s="60" t="s">
        <v>1324</v>
      </c>
      <c r="AT57" s="60" t="s">
        <v>1320</v>
      </c>
      <c r="AU57" s="60" t="s">
        <v>1320</v>
      </c>
      <c r="AV57" s="60" t="s">
        <v>1320</v>
      </c>
    </row>
    <row r="58" spans="1:48" ht="18.75" thickBot="1" x14ac:dyDescent="0.3">
      <c r="A58" s="59" t="s">
        <v>1010</v>
      </c>
      <c r="B58" s="60" t="s">
        <v>1149</v>
      </c>
      <c r="C58" s="60" t="s">
        <v>1150</v>
      </c>
      <c r="D58" s="60" t="s">
        <v>1149</v>
      </c>
      <c r="E58" s="60" t="s">
        <v>1149</v>
      </c>
      <c r="F58" s="60" t="s">
        <v>1151</v>
      </c>
      <c r="G58" s="60" t="s">
        <v>1152</v>
      </c>
      <c r="H58" s="60" t="s">
        <v>1149</v>
      </c>
      <c r="I58" s="60" t="s">
        <v>1149</v>
      </c>
      <c r="J58" s="60" t="s">
        <v>1149</v>
      </c>
      <c r="K58" s="60" t="s">
        <v>1149</v>
      </c>
      <c r="L58" s="60" t="s">
        <v>1153</v>
      </c>
      <c r="M58" s="60" t="s">
        <v>1149</v>
      </c>
      <c r="N58" s="60" t="s">
        <v>1149</v>
      </c>
      <c r="O58" s="60" t="s">
        <v>1149</v>
      </c>
      <c r="AH58" s="59" t="s">
        <v>1010</v>
      </c>
      <c r="AI58" s="60" t="s">
        <v>1325</v>
      </c>
      <c r="AJ58" s="60" t="s">
        <v>1325</v>
      </c>
      <c r="AK58" s="60" t="s">
        <v>1325</v>
      </c>
      <c r="AL58" s="60" t="s">
        <v>1325</v>
      </c>
      <c r="AM58" s="60" t="s">
        <v>1326</v>
      </c>
      <c r="AN58" s="60" t="s">
        <v>1325</v>
      </c>
      <c r="AO58" s="60" t="s">
        <v>1327</v>
      </c>
      <c r="AP58" s="60" t="s">
        <v>1325</v>
      </c>
      <c r="AQ58" s="60" t="s">
        <v>1328</v>
      </c>
      <c r="AR58" s="60" t="s">
        <v>1325</v>
      </c>
      <c r="AS58" s="60" t="s">
        <v>1329</v>
      </c>
      <c r="AT58" s="60" t="s">
        <v>1325</v>
      </c>
      <c r="AU58" s="60" t="s">
        <v>1325</v>
      </c>
      <c r="AV58" s="60" t="s">
        <v>1325</v>
      </c>
    </row>
    <row r="59" spans="1:48" ht="18.75" thickBot="1" x14ac:dyDescent="0.3">
      <c r="A59" s="59" t="s">
        <v>1011</v>
      </c>
      <c r="B59" s="60" t="s">
        <v>1154</v>
      </c>
      <c r="C59" s="60" t="s">
        <v>1155</v>
      </c>
      <c r="D59" s="60" t="s">
        <v>1154</v>
      </c>
      <c r="E59" s="60" t="s">
        <v>1154</v>
      </c>
      <c r="F59" s="60" t="s">
        <v>1156</v>
      </c>
      <c r="G59" s="60" t="s">
        <v>1157</v>
      </c>
      <c r="H59" s="60" t="s">
        <v>1154</v>
      </c>
      <c r="I59" s="60" t="s">
        <v>1154</v>
      </c>
      <c r="J59" s="60" t="s">
        <v>1154</v>
      </c>
      <c r="K59" s="60" t="s">
        <v>1154</v>
      </c>
      <c r="L59" s="60" t="s">
        <v>1158</v>
      </c>
      <c r="M59" s="60" t="s">
        <v>1154</v>
      </c>
      <c r="N59" s="60" t="s">
        <v>1154</v>
      </c>
      <c r="O59" s="60" t="s">
        <v>1154</v>
      </c>
      <c r="AH59" s="59" t="s">
        <v>1011</v>
      </c>
      <c r="AI59" s="60" t="s">
        <v>1330</v>
      </c>
      <c r="AJ59" s="60" t="s">
        <v>1330</v>
      </c>
      <c r="AK59" s="60" t="s">
        <v>1330</v>
      </c>
      <c r="AL59" s="60" t="s">
        <v>1330</v>
      </c>
      <c r="AM59" s="60" t="s">
        <v>1331</v>
      </c>
      <c r="AN59" s="60" t="s">
        <v>1330</v>
      </c>
      <c r="AO59" s="60" t="s">
        <v>1332</v>
      </c>
      <c r="AP59" s="60" t="s">
        <v>1330</v>
      </c>
      <c r="AQ59" s="60" t="s">
        <v>1333</v>
      </c>
      <c r="AR59" s="60" t="s">
        <v>1330</v>
      </c>
      <c r="AS59" s="60" t="s">
        <v>1334</v>
      </c>
      <c r="AT59" s="60" t="s">
        <v>1330</v>
      </c>
      <c r="AU59" s="60" t="s">
        <v>1330</v>
      </c>
      <c r="AV59" s="60" t="s">
        <v>1330</v>
      </c>
    </row>
    <row r="60" spans="1:48" ht="18.75" thickBot="1" x14ac:dyDescent="0.3">
      <c r="A60" s="59" t="s">
        <v>1012</v>
      </c>
      <c r="B60" s="60" t="s">
        <v>1159</v>
      </c>
      <c r="C60" s="60" t="s">
        <v>1160</v>
      </c>
      <c r="D60" s="60" t="s">
        <v>1159</v>
      </c>
      <c r="E60" s="60" t="s">
        <v>1159</v>
      </c>
      <c r="F60" s="60" t="s">
        <v>1161</v>
      </c>
      <c r="G60" s="60" t="s">
        <v>1162</v>
      </c>
      <c r="H60" s="60" t="s">
        <v>1159</v>
      </c>
      <c r="I60" s="60" t="s">
        <v>1159</v>
      </c>
      <c r="J60" s="60" t="s">
        <v>1159</v>
      </c>
      <c r="K60" s="60" t="s">
        <v>1159</v>
      </c>
      <c r="L60" s="60" t="s">
        <v>1163</v>
      </c>
      <c r="M60" s="60" t="s">
        <v>1159</v>
      </c>
      <c r="N60" s="60" t="s">
        <v>1159</v>
      </c>
      <c r="O60" s="60" t="s">
        <v>1159</v>
      </c>
      <c r="AH60" s="59" t="s">
        <v>1012</v>
      </c>
      <c r="AI60" s="60" t="s">
        <v>1335</v>
      </c>
      <c r="AJ60" s="60" t="s">
        <v>1335</v>
      </c>
      <c r="AK60" s="60" t="s">
        <v>1335</v>
      </c>
      <c r="AL60" s="60" t="s">
        <v>1335</v>
      </c>
      <c r="AM60" s="60" t="s">
        <v>1336</v>
      </c>
      <c r="AN60" s="60" t="s">
        <v>1335</v>
      </c>
      <c r="AO60" s="60" t="s">
        <v>1337</v>
      </c>
      <c r="AP60" s="60" t="s">
        <v>1335</v>
      </c>
      <c r="AQ60" s="60" t="s">
        <v>1338</v>
      </c>
      <c r="AR60" s="60" t="s">
        <v>1335</v>
      </c>
      <c r="AS60" s="60" t="s">
        <v>1339</v>
      </c>
      <c r="AT60" s="60" t="s">
        <v>1335</v>
      </c>
      <c r="AU60" s="60" t="s">
        <v>1335</v>
      </c>
      <c r="AV60" s="60" t="s">
        <v>1335</v>
      </c>
    </row>
    <row r="61" spans="1:48" ht="18.75" thickBot="1" x14ac:dyDescent="0.3">
      <c r="A61" s="59" t="s">
        <v>1014</v>
      </c>
      <c r="B61" s="60" t="s">
        <v>1164</v>
      </c>
      <c r="C61" s="60" t="s">
        <v>1165</v>
      </c>
      <c r="D61" s="60" t="s">
        <v>1164</v>
      </c>
      <c r="E61" s="60" t="s">
        <v>1164</v>
      </c>
      <c r="F61" s="60" t="s">
        <v>1166</v>
      </c>
      <c r="G61" s="60" t="s">
        <v>1167</v>
      </c>
      <c r="H61" s="60" t="s">
        <v>1164</v>
      </c>
      <c r="I61" s="60" t="s">
        <v>1164</v>
      </c>
      <c r="J61" s="60" t="s">
        <v>1164</v>
      </c>
      <c r="K61" s="60" t="s">
        <v>1164</v>
      </c>
      <c r="L61" s="60" t="s">
        <v>1168</v>
      </c>
      <c r="M61" s="60" t="s">
        <v>1164</v>
      </c>
      <c r="N61" s="60" t="s">
        <v>1164</v>
      </c>
      <c r="O61" s="60" t="s">
        <v>1164</v>
      </c>
      <c r="AH61" s="59" t="s">
        <v>1014</v>
      </c>
      <c r="AI61" s="60" t="s">
        <v>1340</v>
      </c>
      <c r="AJ61" s="60" t="s">
        <v>1340</v>
      </c>
      <c r="AK61" s="60" t="s">
        <v>1340</v>
      </c>
      <c r="AL61" s="60" t="s">
        <v>1340</v>
      </c>
      <c r="AM61" s="60" t="s">
        <v>1341</v>
      </c>
      <c r="AN61" s="60" t="s">
        <v>1340</v>
      </c>
      <c r="AO61" s="60" t="s">
        <v>1342</v>
      </c>
      <c r="AP61" s="60" t="s">
        <v>1340</v>
      </c>
      <c r="AQ61" s="60" t="s">
        <v>1343</v>
      </c>
      <c r="AR61" s="60" t="s">
        <v>1340</v>
      </c>
      <c r="AS61" s="60" t="s">
        <v>1344</v>
      </c>
      <c r="AT61" s="60" t="s">
        <v>1340</v>
      </c>
      <c r="AU61" s="60" t="s">
        <v>1340</v>
      </c>
      <c r="AV61" s="60" t="s">
        <v>1340</v>
      </c>
    </row>
    <row r="62" spans="1:48" ht="18.75" thickBot="1" x14ac:dyDescent="0.3">
      <c r="A62" s="59" t="s">
        <v>1015</v>
      </c>
      <c r="B62" s="60" t="s">
        <v>1169</v>
      </c>
      <c r="C62" s="60" t="s">
        <v>1170</v>
      </c>
      <c r="D62" s="60" t="s">
        <v>1169</v>
      </c>
      <c r="E62" s="60" t="s">
        <v>1169</v>
      </c>
      <c r="F62" s="60" t="s">
        <v>1171</v>
      </c>
      <c r="G62" s="60" t="s">
        <v>1172</v>
      </c>
      <c r="H62" s="60" t="s">
        <v>1169</v>
      </c>
      <c r="I62" s="60" t="s">
        <v>1169</v>
      </c>
      <c r="J62" s="60" t="s">
        <v>1169</v>
      </c>
      <c r="K62" s="60" t="s">
        <v>1169</v>
      </c>
      <c r="L62" s="60" t="s">
        <v>1173</v>
      </c>
      <c r="M62" s="60" t="s">
        <v>1169</v>
      </c>
      <c r="N62" s="60" t="s">
        <v>1169</v>
      </c>
      <c r="O62" s="60" t="s">
        <v>1169</v>
      </c>
      <c r="AH62" s="59" t="s">
        <v>1015</v>
      </c>
      <c r="AI62" s="60" t="s">
        <v>1345</v>
      </c>
      <c r="AJ62" s="60" t="s">
        <v>1345</v>
      </c>
      <c r="AK62" s="60" t="s">
        <v>1345</v>
      </c>
      <c r="AL62" s="60" t="s">
        <v>1345</v>
      </c>
      <c r="AM62" s="60" t="s">
        <v>1346</v>
      </c>
      <c r="AN62" s="60" t="s">
        <v>1345</v>
      </c>
      <c r="AO62" s="60" t="s">
        <v>1347</v>
      </c>
      <c r="AP62" s="60" t="s">
        <v>1345</v>
      </c>
      <c r="AQ62" s="60" t="s">
        <v>1348</v>
      </c>
      <c r="AR62" s="60" t="s">
        <v>1345</v>
      </c>
      <c r="AS62" s="60" t="s">
        <v>1349</v>
      </c>
      <c r="AT62" s="60" t="s">
        <v>1345</v>
      </c>
      <c r="AU62" s="60" t="s">
        <v>1345</v>
      </c>
      <c r="AV62" s="60" t="s">
        <v>1345</v>
      </c>
    </row>
    <row r="63" spans="1:48" ht="18.75" thickBot="1" x14ac:dyDescent="0.3">
      <c r="A63" s="59" t="s">
        <v>1017</v>
      </c>
      <c r="B63" s="60" t="s">
        <v>1174</v>
      </c>
      <c r="C63" s="60" t="s">
        <v>1175</v>
      </c>
      <c r="D63" s="60" t="s">
        <v>1174</v>
      </c>
      <c r="E63" s="60" t="s">
        <v>1174</v>
      </c>
      <c r="F63" s="60" t="s">
        <v>1176</v>
      </c>
      <c r="G63" s="60" t="s">
        <v>1177</v>
      </c>
      <c r="H63" s="60" t="s">
        <v>1174</v>
      </c>
      <c r="I63" s="60" t="s">
        <v>1174</v>
      </c>
      <c r="J63" s="60" t="s">
        <v>1174</v>
      </c>
      <c r="K63" s="60" t="s">
        <v>1174</v>
      </c>
      <c r="L63" s="60" t="s">
        <v>1178</v>
      </c>
      <c r="M63" s="60" t="s">
        <v>1174</v>
      </c>
      <c r="N63" s="60" t="s">
        <v>1174</v>
      </c>
      <c r="O63" s="60" t="s">
        <v>1174</v>
      </c>
      <c r="AH63" s="59" t="s">
        <v>1017</v>
      </c>
      <c r="AI63" s="60" t="s">
        <v>1350</v>
      </c>
      <c r="AJ63" s="60" t="s">
        <v>1350</v>
      </c>
      <c r="AK63" s="60" t="s">
        <v>1350</v>
      </c>
      <c r="AL63" s="60" t="s">
        <v>1350</v>
      </c>
      <c r="AM63" s="60" t="s">
        <v>1351</v>
      </c>
      <c r="AN63" s="60" t="s">
        <v>1350</v>
      </c>
      <c r="AO63" s="60" t="s">
        <v>1352</v>
      </c>
      <c r="AP63" s="60" t="s">
        <v>1350</v>
      </c>
      <c r="AQ63" s="60" t="s">
        <v>1353</v>
      </c>
      <c r="AR63" s="60" t="s">
        <v>1350</v>
      </c>
      <c r="AS63" s="60" t="s">
        <v>1354</v>
      </c>
      <c r="AT63" s="60" t="s">
        <v>1350</v>
      </c>
      <c r="AU63" s="60" t="s">
        <v>1350</v>
      </c>
      <c r="AV63" s="60" t="s">
        <v>1350</v>
      </c>
    </row>
    <row r="64" spans="1:48" ht="18.75" thickBot="1" x14ac:dyDescent="0.3">
      <c r="A64" s="59" t="s">
        <v>1018</v>
      </c>
      <c r="B64" s="60" t="s">
        <v>1179</v>
      </c>
      <c r="C64" s="60" t="s">
        <v>1180</v>
      </c>
      <c r="D64" s="60" t="s">
        <v>1179</v>
      </c>
      <c r="E64" s="60" t="s">
        <v>1179</v>
      </c>
      <c r="F64" s="60" t="s">
        <v>1181</v>
      </c>
      <c r="G64" s="60" t="s">
        <v>1182</v>
      </c>
      <c r="H64" s="60" t="s">
        <v>1179</v>
      </c>
      <c r="I64" s="60" t="s">
        <v>1179</v>
      </c>
      <c r="J64" s="60" t="s">
        <v>1179</v>
      </c>
      <c r="K64" s="60" t="s">
        <v>1179</v>
      </c>
      <c r="L64" s="60" t="s">
        <v>1183</v>
      </c>
      <c r="M64" s="60" t="s">
        <v>1179</v>
      </c>
      <c r="N64" s="60" t="s">
        <v>1179</v>
      </c>
      <c r="O64" s="60" t="s">
        <v>1179</v>
      </c>
      <c r="AH64" s="59" t="s">
        <v>1018</v>
      </c>
      <c r="AI64" s="60" t="s">
        <v>1355</v>
      </c>
      <c r="AJ64" s="60" t="s">
        <v>1355</v>
      </c>
      <c r="AK64" s="60" t="s">
        <v>1355</v>
      </c>
      <c r="AL64" s="60" t="s">
        <v>1355</v>
      </c>
      <c r="AM64" s="60" t="s">
        <v>1356</v>
      </c>
      <c r="AN64" s="60" t="s">
        <v>1355</v>
      </c>
      <c r="AO64" s="60" t="s">
        <v>1357</v>
      </c>
      <c r="AP64" s="60" t="s">
        <v>1355</v>
      </c>
      <c r="AQ64" s="60" t="s">
        <v>1358</v>
      </c>
      <c r="AR64" s="60" t="s">
        <v>1355</v>
      </c>
      <c r="AS64" s="60" t="s">
        <v>1359</v>
      </c>
      <c r="AT64" s="60" t="s">
        <v>1355</v>
      </c>
      <c r="AU64" s="60" t="s">
        <v>1355</v>
      </c>
      <c r="AV64" s="60" t="s">
        <v>1355</v>
      </c>
    </row>
    <row r="65" spans="1:48" ht="18.75" thickBot="1" x14ac:dyDescent="0.3">
      <c r="A65" s="59" t="s">
        <v>1020</v>
      </c>
      <c r="B65" s="60" t="s">
        <v>1184</v>
      </c>
      <c r="C65" s="60" t="s">
        <v>1185</v>
      </c>
      <c r="D65" s="60" t="s">
        <v>1184</v>
      </c>
      <c r="E65" s="60" t="s">
        <v>1184</v>
      </c>
      <c r="F65" s="60" t="s">
        <v>1186</v>
      </c>
      <c r="G65" s="60" t="s">
        <v>1187</v>
      </c>
      <c r="H65" s="60" t="s">
        <v>1184</v>
      </c>
      <c r="I65" s="60" t="s">
        <v>1184</v>
      </c>
      <c r="J65" s="60" t="s">
        <v>1184</v>
      </c>
      <c r="K65" s="60" t="s">
        <v>1184</v>
      </c>
      <c r="L65" s="60" t="s">
        <v>1188</v>
      </c>
      <c r="M65" s="60" t="s">
        <v>1184</v>
      </c>
      <c r="N65" s="60" t="s">
        <v>1184</v>
      </c>
      <c r="O65" s="60" t="s">
        <v>1184</v>
      </c>
      <c r="AH65" s="59" t="s">
        <v>1020</v>
      </c>
      <c r="AI65" s="60" t="s">
        <v>1360</v>
      </c>
      <c r="AJ65" s="60" t="s">
        <v>1360</v>
      </c>
      <c r="AK65" s="60" t="s">
        <v>1360</v>
      </c>
      <c r="AL65" s="60" t="s">
        <v>1360</v>
      </c>
      <c r="AM65" s="60" t="s">
        <v>1361</v>
      </c>
      <c r="AN65" s="60" t="s">
        <v>1360</v>
      </c>
      <c r="AO65" s="60" t="s">
        <v>1362</v>
      </c>
      <c r="AP65" s="60" t="s">
        <v>1360</v>
      </c>
      <c r="AQ65" s="60" t="s">
        <v>1363</v>
      </c>
      <c r="AR65" s="60" t="s">
        <v>1360</v>
      </c>
      <c r="AS65" s="60" t="s">
        <v>1364</v>
      </c>
      <c r="AT65" s="60" t="s">
        <v>1360</v>
      </c>
      <c r="AU65" s="60" t="s">
        <v>1360</v>
      </c>
      <c r="AV65" s="60" t="s">
        <v>1360</v>
      </c>
    </row>
    <row r="66" spans="1:48" ht="18.75" thickBot="1" x14ac:dyDescent="0.3">
      <c r="A66" s="59" t="s">
        <v>1021</v>
      </c>
      <c r="B66" s="60" t="s">
        <v>1189</v>
      </c>
      <c r="C66" s="60" t="s">
        <v>1190</v>
      </c>
      <c r="D66" s="60" t="s">
        <v>1189</v>
      </c>
      <c r="E66" s="60" t="s">
        <v>1189</v>
      </c>
      <c r="F66" s="60" t="s">
        <v>1191</v>
      </c>
      <c r="G66" s="60" t="s">
        <v>1192</v>
      </c>
      <c r="H66" s="60" t="s">
        <v>1189</v>
      </c>
      <c r="I66" s="60" t="s">
        <v>1189</v>
      </c>
      <c r="J66" s="60" t="s">
        <v>1189</v>
      </c>
      <c r="K66" s="60" t="s">
        <v>1189</v>
      </c>
      <c r="L66" s="60" t="s">
        <v>1193</v>
      </c>
      <c r="M66" s="60" t="s">
        <v>1189</v>
      </c>
      <c r="N66" s="60" t="s">
        <v>1189</v>
      </c>
      <c r="O66" s="60" t="s">
        <v>1189</v>
      </c>
      <c r="AH66" s="59" t="s">
        <v>1021</v>
      </c>
      <c r="AI66" s="60" t="s">
        <v>1365</v>
      </c>
      <c r="AJ66" s="60" t="s">
        <v>1365</v>
      </c>
      <c r="AK66" s="60" t="s">
        <v>1365</v>
      </c>
      <c r="AL66" s="60" t="s">
        <v>1365</v>
      </c>
      <c r="AM66" s="60" t="s">
        <v>1366</v>
      </c>
      <c r="AN66" s="60" t="s">
        <v>1365</v>
      </c>
      <c r="AO66" s="60" t="s">
        <v>1367</v>
      </c>
      <c r="AP66" s="60" t="s">
        <v>1365</v>
      </c>
      <c r="AQ66" s="60" t="s">
        <v>1368</v>
      </c>
      <c r="AR66" s="60" t="s">
        <v>1365</v>
      </c>
      <c r="AS66" s="60" t="s">
        <v>1369</v>
      </c>
      <c r="AT66" s="60" t="s">
        <v>1365</v>
      </c>
      <c r="AU66" s="60" t="s">
        <v>1365</v>
      </c>
      <c r="AV66" s="60" t="s">
        <v>1365</v>
      </c>
    </row>
    <row r="67" spans="1:48" ht="18.75" thickBot="1" x14ac:dyDescent="0.3">
      <c r="A67" s="59" t="s">
        <v>1023</v>
      </c>
      <c r="B67" s="60" t="s">
        <v>1194</v>
      </c>
      <c r="C67" s="60" t="s">
        <v>1195</v>
      </c>
      <c r="D67" s="60" t="s">
        <v>1194</v>
      </c>
      <c r="E67" s="60" t="s">
        <v>1194</v>
      </c>
      <c r="F67" s="60" t="s">
        <v>1196</v>
      </c>
      <c r="G67" s="60" t="s">
        <v>1197</v>
      </c>
      <c r="H67" s="60" t="s">
        <v>1194</v>
      </c>
      <c r="I67" s="60" t="s">
        <v>1194</v>
      </c>
      <c r="J67" s="60" t="s">
        <v>1194</v>
      </c>
      <c r="K67" s="60" t="s">
        <v>1194</v>
      </c>
      <c r="L67" s="60" t="s">
        <v>1198</v>
      </c>
      <c r="M67" s="60" t="s">
        <v>1194</v>
      </c>
      <c r="N67" s="60" t="s">
        <v>1194</v>
      </c>
      <c r="O67" s="60" t="s">
        <v>1194</v>
      </c>
      <c r="AH67" s="59" t="s">
        <v>1023</v>
      </c>
      <c r="AI67" s="60" t="s">
        <v>1370</v>
      </c>
      <c r="AJ67" s="60" t="s">
        <v>1370</v>
      </c>
      <c r="AK67" s="60" t="s">
        <v>1370</v>
      </c>
      <c r="AL67" s="60" t="s">
        <v>1370</v>
      </c>
      <c r="AM67" s="60" t="s">
        <v>1371</v>
      </c>
      <c r="AN67" s="60" t="s">
        <v>1370</v>
      </c>
      <c r="AO67" s="60" t="s">
        <v>1372</v>
      </c>
      <c r="AP67" s="60" t="s">
        <v>1370</v>
      </c>
      <c r="AQ67" s="60" t="s">
        <v>1373</v>
      </c>
      <c r="AR67" s="60" t="s">
        <v>1370</v>
      </c>
      <c r="AS67" s="60" t="s">
        <v>1374</v>
      </c>
      <c r="AT67" s="60" t="s">
        <v>1370</v>
      </c>
      <c r="AU67" s="60" t="s">
        <v>1370</v>
      </c>
      <c r="AV67" s="60" t="s">
        <v>1370</v>
      </c>
    </row>
    <row r="68" spans="1:48" ht="18.75" thickBot="1" x14ac:dyDescent="0.3">
      <c r="A68" s="59" t="s">
        <v>1024</v>
      </c>
      <c r="B68" s="60" t="s">
        <v>1199</v>
      </c>
      <c r="C68" s="60" t="s">
        <v>1200</v>
      </c>
      <c r="D68" s="60" t="s">
        <v>1199</v>
      </c>
      <c r="E68" s="60" t="s">
        <v>1199</v>
      </c>
      <c r="F68" s="60" t="s">
        <v>1201</v>
      </c>
      <c r="G68" s="60" t="s">
        <v>1202</v>
      </c>
      <c r="H68" s="60" t="s">
        <v>1199</v>
      </c>
      <c r="I68" s="60" t="s">
        <v>1199</v>
      </c>
      <c r="J68" s="60" t="s">
        <v>1199</v>
      </c>
      <c r="K68" s="60" t="s">
        <v>1199</v>
      </c>
      <c r="L68" s="60" t="s">
        <v>1203</v>
      </c>
      <c r="M68" s="60" t="s">
        <v>1199</v>
      </c>
      <c r="N68" s="60" t="s">
        <v>1199</v>
      </c>
      <c r="O68" s="60" t="s">
        <v>1199</v>
      </c>
      <c r="AH68" s="59" t="s">
        <v>1024</v>
      </c>
      <c r="AI68" s="60" t="s">
        <v>1375</v>
      </c>
      <c r="AJ68" s="60" t="s">
        <v>1375</v>
      </c>
      <c r="AK68" s="60" t="s">
        <v>1375</v>
      </c>
      <c r="AL68" s="60" t="s">
        <v>1375</v>
      </c>
      <c r="AM68" s="60" t="s">
        <v>1376</v>
      </c>
      <c r="AN68" s="60" t="s">
        <v>1375</v>
      </c>
      <c r="AO68" s="60" t="s">
        <v>1377</v>
      </c>
      <c r="AP68" s="60" t="s">
        <v>1375</v>
      </c>
      <c r="AQ68" s="60" t="s">
        <v>1378</v>
      </c>
      <c r="AR68" s="60" t="s">
        <v>1375</v>
      </c>
      <c r="AS68" s="60" t="s">
        <v>1379</v>
      </c>
      <c r="AT68" s="60" t="s">
        <v>1375</v>
      </c>
      <c r="AU68" s="60" t="s">
        <v>1375</v>
      </c>
      <c r="AV68" s="60" t="s">
        <v>1375</v>
      </c>
    </row>
    <row r="69" spans="1:48" ht="18.75" thickBot="1" x14ac:dyDescent="0.3">
      <c r="A69" s="59" t="s">
        <v>1025</v>
      </c>
      <c r="B69" s="60" t="s">
        <v>1204</v>
      </c>
      <c r="C69" s="60" t="s">
        <v>1205</v>
      </c>
      <c r="D69" s="60" t="s">
        <v>1204</v>
      </c>
      <c r="E69" s="60" t="s">
        <v>1204</v>
      </c>
      <c r="F69" s="60" t="s">
        <v>1206</v>
      </c>
      <c r="G69" s="60" t="s">
        <v>1207</v>
      </c>
      <c r="H69" s="60" t="s">
        <v>1204</v>
      </c>
      <c r="I69" s="60" t="s">
        <v>1204</v>
      </c>
      <c r="J69" s="60" t="s">
        <v>1204</v>
      </c>
      <c r="K69" s="60" t="s">
        <v>1204</v>
      </c>
      <c r="L69" s="60" t="s">
        <v>1208</v>
      </c>
      <c r="M69" s="60" t="s">
        <v>1204</v>
      </c>
      <c r="N69" s="60" t="s">
        <v>1204</v>
      </c>
      <c r="O69" s="60" t="s">
        <v>1204</v>
      </c>
      <c r="AH69" s="59" t="s">
        <v>1025</v>
      </c>
      <c r="AI69" s="60" t="s">
        <v>1380</v>
      </c>
      <c r="AJ69" s="60" t="s">
        <v>1380</v>
      </c>
      <c r="AK69" s="60" t="s">
        <v>1380</v>
      </c>
      <c r="AL69" s="60" t="s">
        <v>1380</v>
      </c>
      <c r="AM69" s="60" t="s">
        <v>1381</v>
      </c>
      <c r="AN69" s="60" t="s">
        <v>1380</v>
      </c>
      <c r="AO69" s="60" t="s">
        <v>1382</v>
      </c>
      <c r="AP69" s="60" t="s">
        <v>1380</v>
      </c>
      <c r="AQ69" s="60" t="s">
        <v>1383</v>
      </c>
      <c r="AR69" s="60" t="s">
        <v>1380</v>
      </c>
      <c r="AS69" s="60" t="s">
        <v>1384</v>
      </c>
      <c r="AT69" s="60" t="s">
        <v>1380</v>
      </c>
      <c r="AU69" s="60" t="s">
        <v>1380</v>
      </c>
      <c r="AV69" s="60" t="s">
        <v>1380</v>
      </c>
    </row>
    <row r="70" spans="1:48" ht="18.75" thickBot="1" x14ac:dyDescent="0.3">
      <c r="A70" s="59" t="s">
        <v>1028</v>
      </c>
      <c r="B70" s="60" t="s">
        <v>1209</v>
      </c>
      <c r="C70" s="60" t="s">
        <v>1210</v>
      </c>
      <c r="D70" s="60" t="s">
        <v>1209</v>
      </c>
      <c r="E70" s="60" t="s">
        <v>1209</v>
      </c>
      <c r="F70" s="60" t="s">
        <v>1211</v>
      </c>
      <c r="G70" s="60" t="s">
        <v>1212</v>
      </c>
      <c r="H70" s="60" t="s">
        <v>1209</v>
      </c>
      <c r="I70" s="60" t="s">
        <v>1209</v>
      </c>
      <c r="J70" s="60" t="s">
        <v>1209</v>
      </c>
      <c r="K70" s="60" t="s">
        <v>1209</v>
      </c>
      <c r="L70" s="60" t="s">
        <v>1213</v>
      </c>
      <c r="M70" s="60" t="s">
        <v>1209</v>
      </c>
      <c r="N70" s="60" t="s">
        <v>1209</v>
      </c>
      <c r="O70" s="60" t="s">
        <v>1209</v>
      </c>
      <c r="AH70" s="59" t="s">
        <v>1028</v>
      </c>
      <c r="AI70" s="60" t="s">
        <v>1385</v>
      </c>
      <c r="AJ70" s="60" t="s">
        <v>1385</v>
      </c>
      <c r="AK70" s="60" t="s">
        <v>1385</v>
      </c>
      <c r="AL70" s="60" t="s">
        <v>1385</v>
      </c>
      <c r="AM70" s="60" t="s">
        <v>1386</v>
      </c>
      <c r="AN70" s="60" t="s">
        <v>1385</v>
      </c>
      <c r="AO70" s="60" t="s">
        <v>1387</v>
      </c>
      <c r="AP70" s="60" t="s">
        <v>1385</v>
      </c>
      <c r="AQ70" s="60" t="s">
        <v>1388</v>
      </c>
      <c r="AR70" s="60" t="s">
        <v>1385</v>
      </c>
      <c r="AS70" s="60" t="s">
        <v>1389</v>
      </c>
      <c r="AT70" s="60" t="s">
        <v>1385</v>
      </c>
      <c r="AU70" s="60" t="s">
        <v>1385</v>
      </c>
      <c r="AV70" s="60" t="s">
        <v>1385</v>
      </c>
    </row>
    <row r="71" spans="1:48" ht="18.75" thickBot="1" x14ac:dyDescent="0.3">
      <c r="A71" s="59" t="s">
        <v>1029</v>
      </c>
      <c r="B71" s="60" t="s">
        <v>1214</v>
      </c>
      <c r="C71" s="60" t="s">
        <v>1215</v>
      </c>
      <c r="D71" s="60" t="s">
        <v>1214</v>
      </c>
      <c r="E71" s="60" t="s">
        <v>1214</v>
      </c>
      <c r="F71" s="60" t="s">
        <v>1216</v>
      </c>
      <c r="G71" s="60" t="s">
        <v>1217</v>
      </c>
      <c r="H71" s="60" t="s">
        <v>1214</v>
      </c>
      <c r="I71" s="60" t="s">
        <v>1214</v>
      </c>
      <c r="J71" s="60" t="s">
        <v>1214</v>
      </c>
      <c r="K71" s="60" t="s">
        <v>1214</v>
      </c>
      <c r="L71" s="60" t="s">
        <v>1218</v>
      </c>
      <c r="M71" s="60" t="s">
        <v>1214</v>
      </c>
      <c r="N71" s="60" t="s">
        <v>1214</v>
      </c>
      <c r="O71" s="60" t="s">
        <v>1214</v>
      </c>
      <c r="AH71" s="59" t="s">
        <v>1029</v>
      </c>
      <c r="AI71" s="60" t="s">
        <v>1390</v>
      </c>
      <c r="AJ71" s="60" t="s">
        <v>1390</v>
      </c>
      <c r="AK71" s="60" t="s">
        <v>1390</v>
      </c>
      <c r="AL71" s="60" t="s">
        <v>1390</v>
      </c>
      <c r="AM71" s="60" t="s">
        <v>1391</v>
      </c>
      <c r="AN71" s="60" t="s">
        <v>1390</v>
      </c>
      <c r="AO71" s="60" t="s">
        <v>1392</v>
      </c>
      <c r="AP71" s="60" t="s">
        <v>1390</v>
      </c>
      <c r="AQ71" s="60" t="s">
        <v>1393</v>
      </c>
      <c r="AR71" s="60" t="s">
        <v>1390</v>
      </c>
      <c r="AS71" s="60" t="s">
        <v>1394</v>
      </c>
      <c r="AT71" s="60" t="s">
        <v>1390</v>
      </c>
      <c r="AU71" s="60" t="s">
        <v>1390</v>
      </c>
      <c r="AV71" s="60" t="s">
        <v>1390</v>
      </c>
    </row>
    <row r="72" spans="1:48" ht="18.75" thickBot="1" x14ac:dyDescent="0.3">
      <c r="A72" s="59" t="s">
        <v>1030</v>
      </c>
      <c r="B72" s="60" t="s">
        <v>1219</v>
      </c>
      <c r="C72" s="60" t="s">
        <v>1220</v>
      </c>
      <c r="D72" s="60" t="s">
        <v>1219</v>
      </c>
      <c r="E72" s="60" t="s">
        <v>1219</v>
      </c>
      <c r="F72" s="60" t="s">
        <v>1221</v>
      </c>
      <c r="G72" s="60" t="s">
        <v>1222</v>
      </c>
      <c r="H72" s="60" t="s">
        <v>1219</v>
      </c>
      <c r="I72" s="60" t="s">
        <v>1219</v>
      </c>
      <c r="J72" s="60" t="s">
        <v>1219</v>
      </c>
      <c r="K72" s="60" t="s">
        <v>1219</v>
      </c>
      <c r="L72" s="60" t="s">
        <v>1223</v>
      </c>
      <c r="M72" s="60" t="s">
        <v>1219</v>
      </c>
      <c r="N72" s="60" t="s">
        <v>1219</v>
      </c>
      <c r="O72" s="60" t="s">
        <v>1219</v>
      </c>
      <c r="AH72" s="59" t="s">
        <v>1030</v>
      </c>
      <c r="AI72" s="60" t="s">
        <v>1395</v>
      </c>
      <c r="AJ72" s="60" t="s">
        <v>1395</v>
      </c>
      <c r="AK72" s="60" t="s">
        <v>1395</v>
      </c>
      <c r="AL72" s="60" t="s">
        <v>1395</v>
      </c>
      <c r="AM72" s="60" t="s">
        <v>1396</v>
      </c>
      <c r="AN72" s="60" t="s">
        <v>1395</v>
      </c>
      <c r="AO72" s="60" t="s">
        <v>1397</v>
      </c>
      <c r="AP72" s="60" t="s">
        <v>1395</v>
      </c>
      <c r="AQ72" s="60" t="s">
        <v>1398</v>
      </c>
      <c r="AR72" s="60" t="s">
        <v>1395</v>
      </c>
      <c r="AS72" s="60" t="s">
        <v>1399</v>
      </c>
      <c r="AT72" s="60" t="s">
        <v>1395</v>
      </c>
      <c r="AU72" s="60" t="s">
        <v>1395</v>
      </c>
      <c r="AV72" s="60" t="s">
        <v>1395</v>
      </c>
    </row>
    <row r="73" spans="1:48" ht="18.75" thickBot="1" x14ac:dyDescent="0.3">
      <c r="A73" s="59" t="s">
        <v>1031</v>
      </c>
      <c r="B73" s="60" t="s">
        <v>1224</v>
      </c>
      <c r="C73" s="60" t="s">
        <v>1225</v>
      </c>
      <c r="D73" s="60" t="s">
        <v>1224</v>
      </c>
      <c r="E73" s="60" t="s">
        <v>1224</v>
      </c>
      <c r="F73" s="60" t="s">
        <v>1226</v>
      </c>
      <c r="G73" s="60" t="s">
        <v>1227</v>
      </c>
      <c r="H73" s="60" t="s">
        <v>1224</v>
      </c>
      <c r="I73" s="60" t="s">
        <v>1224</v>
      </c>
      <c r="J73" s="60" t="s">
        <v>1224</v>
      </c>
      <c r="K73" s="60" t="s">
        <v>1224</v>
      </c>
      <c r="L73" s="60" t="s">
        <v>1228</v>
      </c>
      <c r="M73" s="60" t="s">
        <v>1224</v>
      </c>
      <c r="N73" s="60" t="s">
        <v>1224</v>
      </c>
      <c r="O73" s="60" t="s">
        <v>1224</v>
      </c>
      <c r="AH73" s="59" t="s">
        <v>1031</v>
      </c>
      <c r="AI73" s="60" t="s">
        <v>1400</v>
      </c>
      <c r="AJ73" s="60" t="s">
        <v>1400</v>
      </c>
      <c r="AK73" s="60" t="s">
        <v>1400</v>
      </c>
      <c r="AL73" s="60" t="s">
        <v>1400</v>
      </c>
      <c r="AM73" s="60" t="s">
        <v>1401</v>
      </c>
      <c r="AN73" s="60" t="s">
        <v>1400</v>
      </c>
      <c r="AO73" s="60" t="s">
        <v>1402</v>
      </c>
      <c r="AP73" s="60" t="s">
        <v>1400</v>
      </c>
      <c r="AQ73" s="60" t="s">
        <v>1403</v>
      </c>
      <c r="AR73" s="60" t="s">
        <v>1400</v>
      </c>
      <c r="AS73" s="60" t="s">
        <v>1404</v>
      </c>
      <c r="AT73" s="60" t="s">
        <v>1400</v>
      </c>
      <c r="AU73" s="60" t="s">
        <v>1400</v>
      </c>
      <c r="AV73" s="60" t="s">
        <v>1400</v>
      </c>
    </row>
    <row r="74" spans="1:48" ht="18.75" thickBot="1" x14ac:dyDescent="0.3">
      <c r="A74" s="59" t="s">
        <v>1032</v>
      </c>
      <c r="B74" s="60" t="s">
        <v>1229</v>
      </c>
      <c r="C74" s="60" t="s">
        <v>1230</v>
      </c>
      <c r="D74" s="60" t="s">
        <v>1229</v>
      </c>
      <c r="E74" s="60" t="s">
        <v>1229</v>
      </c>
      <c r="F74" s="60" t="s">
        <v>1231</v>
      </c>
      <c r="G74" s="60" t="s">
        <v>1232</v>
      </c>
      <c r="H74" s="60" t="s">
        <v>1229</v>
      </c>
      <c r="I74" s="60" t="s">
        <v>1229</v>
      </c>
      <c r="J74" s="60" t="s">
        <v>1229</v>
      </c>
      <c r="K74" s="60" t="s">
        <v>1229</v>
      </c>
      <c r="L74" s="60" t="s">
        <v>1233</v>
      </c>
      <c r="M74" s="60" t="s">
        <v>1229</v>
      </c>
      <c r="N74" s="60" t="s">
        <v>1229</v>
      </c>
      <c r="O74" s="60" t="s">
        <v>1229</v>
      </c>
      <c r="AH74" s="59" t="s">
        <v>1032</v>
      </c>
      <c r="AI74" s="60" t="s">
        <v>1405</v>
      </c>
      <c r="AJ74" s="60" t="s">
        <v>1405</v>
      </c>
      <c r="AK74" s="60" t="s">
        <v>1405</v>
      </c>
      <c r="AL74" s="60" t="s">
        <v>1405</v>
      </c>
      <c r="AM74" s="60" t="s">
        <v>1406</v>
      </c>
      <c r="AN74" s="60" t="s">
        <v>1405</v>
      </c>
      <c r="AO74" s="60" t="s">
        <v>1407</v>
      </c>
      <c r="AP74" s="60" t="s">
        <v>1405</v>
      </c>
      <c r="AQ74" s="60" t="s">
        <v>1408</v>
      </c>
      <c r="AR74" s="60" t="s">
        <v>1405</v>
      </c>
      <c r="AS74" s="60" t="s">
        <v>1409</v>
      </c>
      <c r="AT74" s="60" t="s">
        <v>1405</v>
      </c>
      <c r="AU74" s="60" t="s">
        <v>1405</v>
      </c>
      <c r="AV74" s="60" t="s">
        <v>1405</v>
      </c>
    </row>
    <row r="75" spans="1:48" ht="18.75" thickBot="1" x14ac:dyDescent="0.3">
      <c r="A75" s="59" t="s">
        <v>1034</v>
      </c>
      <c r="B75" s="60" t="s">
        <v>1234</v>
      </c>
      <c r="C75" s="60" t="s">
        <v>1234</v>
      </c>
      <c r="D75" s="60" t="s">
        <v>1234</v>
      </c>
      <c r="E75" s="60" t="s">
        <v>1234</v>
      </c>
      <c r="F75" s="60" t="s">
        <v>1235</v>
      </c>
      <c r="G75" s="60" t="s">
        <v>1236</v>
      </c>
      <c r="H75" s="60" t="s">
        <v>1234</v>
      </c>
      <c r="I75" s="60" t="s">
        <v>1234</v>
      </c>
      <c r="J75" s="60" t="s">
        <v>1234</v>
      </c>
      <c r="K75" s="60" t="s">
        <v>1234</v>
      </c>
      <c r="L75" s="60" t="s">
        <v>1237</v>
      </c>
      <c r="M75" s="60" t="s">
        <v>1234</v>
      </c>
      <c r="N75" s="60" t="s">
        <v>1234</v>
      </c>
      <c r="O75" s="60" t="s">
        <v>1234</v>
      </c>
      <c r="AH75" s="59" t="s">
        <v>1034</v>
      </c>
      <c r="AI75" s="60" t="s">
        <v>1410</v>
      </c>
      <c r="AJ75" s="60" t="s">
        <v>1410</v>
      </c>
      <c r="AK75" s="60" t="s">
        <v>1410</v>
      </c>
      <c r="AL75" s="60" t="s">
        <v>1410</v>
      </c>
      <c r="AM75" s="60" t="s">
        <v>1411</v>
      </c>
      <c r="AN75" s="60" t="s">
        <v>1410</v>
      </c>
      <c r="AO75" s="60" t="s">
        <v>1412</v>
      </c>
      <c r="AP75" s="60" t="s">
        <v>1410</v>
      </c>
      <c r="AQ75" s="60" t="s">
        <v>1413</v>
      </c>
      <c r="AR75" s="60" t="s">
        <v>1410</v>
      </c>
      <c r="AS75" s="60" t="s">
        <v>1414</v>
      </c>
      <c r="AT75" s="60" t="s">
        <v>1410</v>
      </c>
      <c r="AU75" s="60" t="s">
        <v>1410</v>
      </c>
      <c r="AV75" s="60" t="s">
        <v>1410</v>
      </c>
    </row>
    <row r="76" spans="1:48" ht="18.75" thickBot="1" x14ac:dyDescent="0.3">
      <c r="A76" s="59" t="s">
        <v>1035</v>
      </c>
      <c r="B76" s="60" t="s">
        <v>1238</v>
      </c>
      <c r="C76" s="60" t="s">
        <v>1238</v>
      </c>
      <c r="D76" s="60" t="s">
        <v>1238</v>
      </c>
      <c r="E76" s="60" t="s">
        <v>1238</v>
      </c>
      <c r="F76" s="60" t="s">
        <v>1239</v>
      </c>
      <c r="G76" s="60" t="s">
        <v>1240</v>
      </c>
      <c r="H76" s="60" t="s">
        <v>1238</v>
      </c>
      <c r="I76" s="60" t="s">
        <v>1238</v>
      </c>
      <c r="J76" s="60" t="s">
        <v>1238</v>
      </c>
      <c r="K76" s="60" t="s">
        <v>1238</v>
      </c>
      <c r="L76" s="60" t="s">
        <v>1241</v>
      </c>
      <c r="M76" s="60" t="s">
        <v>1238</v>
      </c>
      <c r="N76" s="60" t="s">
        <v>1238</v>
      </c>
      <c r="O76" s="60" t="s">
        <v>1238</v>
      </c>
      <c r="AH76" s="59" t="s">
        <v>1035</v>
      </c>
      <c r="AI76" s="60" t="s">
        <v>1238</v>
      </c>
      <c r="AJ76" s="60" t="s">
        <v>1238</v>
      </c>
      <c r="AK76" s="60" t="s">
        <v>1238</v>
      </c>
      <c r="AL76" s="60" t="s">
        <v>1238</v>
      </c>
      <c r="AM76" s="60" t="s">
        <v>1415</v>
      </c>
      <c r="AN76" s="60" t="s">
        <v>1238</v>
      </c>
      <c r="AO76" s="60" t="s">
        <v>1238</v>
      </c>
      <c r="AP76" s="60" t="s">
        <v>1238</v>
      </c>
      <c r="AQ76" s="60" t="s">
        <v>1416</v>
      </c>
      <c r="AR76" s="60" t="s">
        <v>1238</v>
      </c>
      <c r="AS76" s="60" t="s">
        <v>1417</v>
      </c>
      <c r="AT76" s="60" t="s">
        <v>1238</v>
      </c>
      <c r="AU76" s="60" t="s">
        <v>1238</v>
      </c>
      <c r="AV76" s="60" t="s">
        <v>1238</v>
      </c>
    </row>
    <row r="77" spans="1:48" ht="18.75" thickBot="1" x14ac:dyDescent="0.3">
      <c r="A77" s="59" t="s">
        <v>1036</v>
      </c>
      <c r="B77" s="60" t="s">
        <v>1242</v>
      </c>
      <c r="C77" s="60" t="s">
        <v>1242</v>
      </c>
      <c r="D77" s="60" t="s">
        <v>1242</v>
      </c>
      <c r="E77" s="60" t="s">
        <v>1242</v>
      </c>
      <c r="F77" s="60" t="s">
        <v>1243</v>
      </c>
      <c r="G77" s="60" t="s">
        <v>1244</v>
      </c>
      <c r="H77" s="60" t="s">
        <v>1242</v>
      </c>
      <c r="I77" s="60" t="s">
        <v>1242</v>
      </c>
      <c r="J77" s="60" t="s">
        <v>1242</v>
      </c>
      <c r="K77" s="60" t="s">
        <v>1242</v>
      </c>
      <c r="L77" s="60" t="s">
        <v>1245</v>
      </c>
      <c r="M77" s="60" t="s">
        <v>1242</v>
      </c>
      <c r="N77" s="60" t="s">
        <v>1242</v>
      </c>
      <c r="O77" s="60" t="s">
        <v>1242</v>
      </c>
      <c r="AH77" s="59" t="s">
        <v>1036</v>
      </c>
      <c r="AI77" s="60" t="s">
        <v>1242</v>
      </c>
      <c r="AJ77" s="60" t="s">
        <v>1242</v>
      </c>
      <c r="AK77" s="60" t="s">
        <v>1242</v>
      </c>
      <c r="AL77" s="60" t="s">
        <v>1242</v>
      </c>
      <c r="AM77" s="60" t="s">
        <v>1418</v>
      </c>
      <c r="AN77" s="60" t="s">
        <v>1242</v>
      </c>
      <c r="AO77" s="60" t="s">
        <v>1242</v>
      </c>
      <c r="AP77" s="60" t="s">
        <v>1242</v>
      </c>
      <c r="AQ77" s="60" t="s">
        <v>1419</v>
      </c>
      <c r="AR77" s="60" t="s">
        <v>1242</v>
      </c>
      <c r="AS77" s="60" t="s">
        <v>1420</v>
      </c>
      <c r="AT77" s="60" t="s">
        <v>1242</v>
      </c>
      <c r="AU77" s="60" t="s">
        <v>1242</v>
      </c>
      <c r="AV77" s="60" t="s">
        <v>1242</v>
      </c>
    </row>
    <row r="78" spans="1:48" ht="18.75" thickBot="1" x14ac:dyDescent="0.3">
      <c r="A78" s="59" t="s">
        <v>1039</v>
      </c>
      <c r="B78" s="60" t="s">
        <v>1246</v>
      </c>
      <c r="C78" s="60" t="s">
        <v>1246</v>
      </c>
      <c r="D78" s="60" t="s">
        <v>1246</v>
      </c>
      <c r="E78" s="60" t="s">
        <v>1246</v>
      </c>
      <c r="F78" s="60" t="s">
        <v>1247</v>
      </c>
      <c r="G78" s="60" t="s">
        <v>1248</v>
      </c>
      <c r="H78" s="60" t="s">
        <v>1246</v>
      </c>
      <c r="I78" s="60" t="s">
        <v>1246</v>
      </c>
      <c r="J78" s="60" t="s">
        <v>1246</v>
      </c>
      <c r="K78" s="60" t="s">
        <v>1246</v>
      </c>
      <c r="L78" s="60" t="s">
        <v>1249</v>
      </c>
      <c r="M78" s="60" t="s">
        <v>1246</v>
      </c>
      <c r="N78" s="60" t="s">
        <v>1246</v>
      </c>
      <c r="O78" s="60" t="s">
        <v>1246</v>
      </c>
      <c r="AH78" s="59" t="s">
        <v>1039</v>
      </c>
      <c r="AI78" s="60" t="s">
        <v>1246</v>
      </c>
      <c r="AJ78" s="60" t="s">
        <v>1246</v>
      </c>
      <c r="AK78" s="60" t="s">
        <v>1246</v>
      </c>
      <c r="AL78" s="60" t="s">
        <v>1246</v>
      </c>
      <c r="AM78" s="60" t="s">
        <v>1421</v>
      </c>
      <c r="AN78" s="60" t="s">
        <v>1246</v>
      </c>
      <c r="AO78" s="60" t="s">
        <v>1246</v>
      </c>
      <c r="AP78" s="60" t="s">
        <v>1246</v>
      </c>
      <c r="AQ78" s="60" t="s">
        <v>1422</v>
      </c>
      <c r="AR78" s="60" t="s">
        <v>1246</v>
      </c>
      <c r="AS78" s="60" t="s">
        <v>1423</v>
      </c>
      <c r="AT78" s="60" t="s">
        <v>1246</v>
      </c>
      <c r="AU78" s="60" t="s">
        <v>1246</v>
      </c>
      <c r="AV78" s="60" t="s">
        <v>1246</v>
      </c>
    </row>
    <row r="79" spans="1:48" ht="18.75" thickBot="1" x14ac:dyDescent="0.3">
      <c r="A79" s="59" t="s">
        <v>1040</v>
      </c>
      <c r="B79" s="60" t="s">
        <v>981</v>
      </c>
      <c r="C79" s="60" t="s">
        <v>981</v>
      </c>
      <c r="D79" s="60" t="s">
        <v>981</v>
      </c>
      <c r="E79" s="60" t="s">
        <v>981</v>
      </c>
      <c r="F79" s="60" t="s">
        <v>1250</v>
      </c>
      <c r="G79" s="60" t="s">
        <v>1251</v>
      </c>
      <c r="H79" s="60" t="s">
        <v>981</v>
      </c>
      <c r="I79" s="60" t="s">
        <v>981</v>
      </c>
      <c r="J79" s="60" t="s">
        <v>981</v>
      </c>
      <c r="K79" s="60" t="s">
        <v>981</v>
      </c>
      <c r="L79" s="60" t="s">
        <v>981</v>
      </c>
      <c r="M79" s="60" t="s">
        <v>981</v>
      </c>
      <c r="N79" s="60" t="s">
        <v>981</v>
      </c>
      <c r="O79" s="60" t="s">
        <v>981</v>
      </c>
      <c r="AH79" s="59" t="s">
        <v>1040</v>
      </c>
      <c r="AI79" s="60" t="s">
        <v>981</v>
      </c>
      <c r="AJ79" s="60" t="s">
        <v>981</v>
      </c>
      <c r="AK79" s="60" t="s">
        <v>981</v>
      </c>
      <c r="AL79" s="60" t="s">
        <v>981</v>
      </c>
      <c r="AM79" s="60" t="s">
        <v>1424</v>
      </c>
      <c r="AN79" s="60" t="s">
        <v>981</v>
      </c>
      <c r="AO79" s="60" t="s">
        <v>981</v>
      </c>
      <c r="AP79" s="60" t="s">
        <v>981</v>
      </c>
      <c r="AQ79" s="60" t="s">
        <v>1425</v>
      </c>
      <c r="AR79" s="60" t="s">
        <v>981</v>
      </c>
      <c r="AS79" s="60" t="s">
        <v>981</v>
      </c>
      <c r="AT79" s="60" t="s">
        <v>981</v>
      </c>
      <c r="AU79" s="60" t="s">
        <v>981</v>
      </c>
      <c r="AV79" s="60" t="s">
        <v>981</v>
      </c>
    </row>
    <row r="80" spans="1:48" ht="19.5" thickBot="1" x14ac:dyDescent="0.3">
      <c r="A80" s="55"/>
      <c r="AH80" s="55"/>
    </row>
    <row r="81" spans="1:48" ht="18.75" thickBot="1" x14ac:dyDescent="0.3">
      <c r="A81" s="59" t="s">
        <v>1041</v>
      </c>
      <c r="B81" s="59" t="s">
        <v>927</v>
      </c>
      <c r="C81" s="59" t="s">
        <v>928</v>
      </c>
      <c r="D81" s="59" t="s">
        <v>929</v>
      </c>
      <c r="E81" s="59" t="s">
        <v>930</v>
      </c>
      <c r="F81" t="str">
        <f>Q81</f>
        <v>X(A5)</v>
      </c>
      <c r="G81" t="str">
        <f>R81</f>
        <v>X(A6)</v>
      </c>
      <c r="H81" s="59" t="s">
        <v>933</v>
      </c>
      <c r="I81" s="59" t="s">
        <v>934</v>
      </c>
      <c r="J81" s="59" t="s">
        <v>935</v>
      </c>
      <c r="K81" s="59" t="s">
        <v>936</v>
      </c>
      <c r="L81" s="59" t="s">
        <v>937</v>
      </c>
      <c r="M81" s="59" t="s">
        <v>938</v>
      </c>
      <c r="N81" s="59" t="s">
        <v>939</v>
      </c>
      <c r="O81" s="59" t="s">
        <v>940</v>
      </c>
      <c r="Q81" s="59" t="s">
        <v>931</v>
      </c>
      <c r="R81" s="59" t="s">
        <v>932</v>
      </c>
      <c r="AH81" s="59" t="s">
        <v>1041</v>
      </c>
      <c r="AI81" s="59" t="s">
        <v>927</v>
      </c>
      <c r="AJ81" s="59" t="s">
        <v>928</v>
      </c>
      <c r="AK81" s="59" t="s">
        <v>929</v>
      </c>
      <c r="AL81" s="59" t="s">
        <v>930</v>
      </c>
      <c r="AM81" s="59" t="s">
        <v>931</v>
      </c>
      <c r="AN81" s="59" t="s">
        <v>932</v>
      </c>
      <c r="AO81" s="59" t="s">
        <v>933</v>
      </c>
      <c r="AP81" s="59" t="s">
        <v>934</v>
      </c>
      <c r="AQ81" s="59" t="s">
        <v>935</v>
      </c>
      <c r="AR81" s="59" t="s">
        <v>936</v>
      </c>
      <c r="AS81" s="59" t="s">
        <v>937</v>
      </c>
      <c r="AT81" s="59" t="s">
        <v>938</v>
      </c>
      <c r="AU81" s="59" t="s">
        <v>939</v>
      </c>
      <c r="AV81" s="59" t="s">
        <v>940</v>
      </c>
    </row>
    <row r="82" spans="1:48" ht="15.75" thickBot="1" x14ac:dyDescent="0.3">
      <c r="A82" s="59" t="s">
        <v>978</v>
      </c>
      <c r="B82" s="60">
        <v>33.700000000000003</v>
      </c>
      <c r="C82" s="60">
        <v>63.5</v>
      </c>
      <c r="D82" s="60">
        <v>33.700000000000003</v>
      </c>
      <c r="E82" s="60">
        <v>33.700000000000003</v>
      </c>
      <c r="F82">
        <f>Q82-Q$116</f>
        <v>33.699999999999989</v>
      </c>
      <c r="G82">
        <f>R82-R$116</f>
        <v>33.800000000000011</v>
      </c>
      <c r="H82" s="60">
        <v>36.700000000000003</v>
      </c>
      <c r="I82" s="60">
        <v>33.700000000000003</v>
      </c>
      <c r="J82" s="60">
        <v>33.700000000000003</v>
      </c>
      <c r="K82" s="60">
        <v>33.700000000000003</v>
      </c>
      <c r="L82" s="60">
        <v>47.6</v>
      </c>
      <c r="M82" s="60">
        <v>33.700000000000003</v>
      </c>
      <c r="N82" s="60">
        <v>33.700000000000003</v>
      </c>
      <c r="O82" s="60">
        <v>33.700000000000003</v>
      </c>
      <c r="Q82" s="60">
        <v>304.7</v>
      </c>
      <c r="R82" s="60">
        <v>471.5</v>
      </c>
      <c r="AH82" s="59" t="s">
        <v>978</v>
      </c>
      <c r="AI82" s="60">
        <v>34.299999999999997</v>
      </c>
      <c r="AJ82" s="60">
        <v>64.5</v>
      </c>
      <c r="AK82" s="60">
        <v>34.299999999999997</v>
      </c>
      <c r="AL82" s="60">
        <v>34.299999999999997</v>
      </c>
      <c r="AM82" s="60">
        <v>519.9</v>
      </c>
      <c r="AN82" s="60">
        <v>34.299999999999997</v>
      </c>
      <c r="AO82" s="60">
        <v>37.299999999999997</v>
      </c>
      <c r="AP82" s="60">
        <v>34.299999999999997</v>
      </c>
      <c r="AQ82" s="60">
        <v>317.39999999999998</v>
      </c>
      <c r="AR82" s="60">
        <v>34.299999999999997</v>
      </c>
      <c r="AS82" s="60">
        <v>48.4</v>
      </c>
      <c r="AT82" s="60">
        <v>34.299999999999997</v>
      </c>
      <c r="AU82" s="60">
        <v>34.299999999999997</v>
      </c>
      <c r="AV82" s="60">
        <v>34.299999999999997</v>
      </c>
    </row>
    <row r="83" spans="1:48" ht="15.75" thickBot="1" x14ac:dyDescent="0.3">
      <c r="A83" s="59" t="s">
        <v>989</v>
      </c>
      <c r="B83" s="60">
        <v>32.799999999999997</v>
      </c>
      <c r="C83" s="60">
        <v>62.5</v>
      </c>
      <c r="D83" s="60">
        <v>32.799999999999997</v>
      </c>
      <c r="E83" s="60">
        <v>32.799999999999997</v>
      </c>
      <c r="F83">
        <f t="shared" ref="F83:F116" si="14">Q83-Q$116</f>
        <v>32.699999999999989</v>
      </c>
      <c r="G83">
        <f t="shared" ref="G83:G116" si="15">R83-R$116</f>
        <v>32.800000000000011</v>
      </c>
      <c r="H83" s="60">
        <v>35.700000000000003</v>
      </c>
      <c r="I83" s="60">
        <v>32.799999999999997</v>
      </c>
      <c r="J83" s="60">
        <v>32.799999999999997</v>
      </c>
      <c r="K83" s="60">
        <v>32.799999999999997</v>
      </c>
      <c r="L83" s="60">
        <v>42.7</v>
      </c>
      <c r="M83" s="60">
        <v>32.799999999999997</v>
      </c>
      <c r="N83" s="60">
        <v>32.799999999999997</v>
      </c>
      <c r="O83" s="60">
        <v>32.799999999999997</v>
      </c>
      <c r="Q83" s="60">
        <v>303.7</v>
      </c>
      <c r="R83" s="60">
        <v>470.5</v>
      </c>
      <c r="AH83" s="59" t="s">
        <v>989</v>
      </c>
      <c r="AI83" s="60">
        <v>33.200000000000003</v>
      </c>
      <c r="AJ83" s="60">
        <v>63.5</v>
      </c>
      <c r="AK83" s="60">
        <v>33.200000000000003</v>
      </c>
      <c r="AL83" s="60">
        <v>33.200000000000003</v>
      </c>
      <c r="AM83" s="60">
        <v>518.9</v>
      </c>
      <c r="AN83" s="60">
        <v>33.200000000000003</v>
      </c>
      <c r="AO83" s="60">
        <v>36.299999999999997</v>
      </c>
      <c r="AP83" s="60">
        <v>33.200000000000003</v>
      </c>
      <c r="AQ83" s="60">
        <v>316.39999999999998</v>
      </c>
      <c r="AR83" s="60">
        <v>33.200000000000003</v>
      </c>
      <c r="AS83" s="60">
        <v>37.299999999999997</v>
      </c>
      <c r="AT83" s="60">
        <v>33.200000000000003</v>
      </c>
      <c r="AU83" s="60">
        <v>33.200000000000003</v>
      </c>
      <c r="AV83" s="60">
        <v>33.200000000000003</v>
      </c>
    </row>
    <row r="84" spans="1:48" ht="15.75" thickBot="1" x14ac:dyDescent="0.3">
      <c r="A84" s="59" t="s">
        <v>993</v>
      </c>
      <c r="B84" s="60">
        <v>31.8</v>
      </c>
      <c r="C84" s="60">
        <v>61.5</v>
      </c>
      <c r="D84" s="60">
        <v>31.8</v>
      </c>
      <c r="E84" s="60">
        <v>31.8</v>
      </c>
      <c r="F84">
        <f t="shared" si="14"/>
        <v>31.699999999999989</v>
      </c>
      <c r="G84">
        <f t="shared" si="15"/>
        <v>31.800000000000011</v>
      </c>
      <c r="H84" s="60">
        <v>34.700000000000003</v>
      </c>
      <c r="I84" s="60">
        <v>31.8</v>
      </c>
      <c r="J84" s="60">
        <v>31.8</v>
      </c>
      <c r="K84" s="60">
        <v>31.8</v>
      </c>
      <c r="L84" s="60">
        <v>41.7</v>
      </c>
      <c r="M84" s="60">
        <v>31.8</v>
      </c>
      <c r="N84" s="60">
        <v>31.8</v>
      </c>
      <c r="O84" s="60">
        <v>31.8</v>
      </c>
      <c r="Q84" s="60">
        <v>302.7</v>
      </c>
      <c r="R84" s="60">
        <v>469.5</v>
      </c>
      <c r="AH84" s="59" t="s">
        <v>993</v>
      </c>
      <c r="AI84" s="60">
        <v>32.200000000000003</v>
      </c>
      <c r="AJ84" s="60">
        <v>62.5</v>
      </c>
      <c r="AK84" s="60">
        <v>32.200000000000003</v>
      </c>
      <c r="AL84" s="60">
        <v>32.200000000000003</v>
      </c>
      <c r="AM84" s="60">
        <v>517.9</v>
      </c>
      <c r="AN84" s="60">
        <v>32.200000000000003</v>
      </c>
      <c r="AO84" s="60">
        <v>35.299999999999997</v>
      </c>
      <c r="AP84" s="60">
        <v>32.200000000000003</v>
      </c>
      <c r="AQ84" s="60">
        <v>315.39999999999998</v>
      </c>
      <c r="AR84" s="60">
        <v>32.200000000000003</v>
      </c>
      <c r="AS84" s="60">
        <v>36.299999999999997</v>
      </c>
      <c r="AT84" s="60">
        <v>32.200000000000003</v>
      </c>
      <c r="AU84" s="60">
        <v>32.200000000000003</v>
      </c>
      <c r="AV84" s="60">
        <v>32.200000000000003</v>
      </c>
    </row>
    <row r="85" spans="1:48" ht="15.75" thickBot="1" x14ac:dyDescent="0.3">
      <c r="A85" s="59" t="s">
        <v>995</v>
      </c>
      <c r="B85" s="60">
        <v>30.8</v>
      </c>
      <c r="C85" s="60">
        <v>60.5</v>
      </c>
      <c r="D85" s="60">
        <v>30.8</v>
      </c>
      <c r="E85" s="60">
        <v>30.8</v>
      </c>
      <c r="F85">
        <f t="shared" si="14"/>
        <v>30.699999999999989</v>
      </c>
      <c r="G85">
        <f t="shared" si="15"/>
        <v>30.800000000000011</v>
      </c>
      <c r="H85" s="60">
        <v>33.700000000000003</v>
      </c>
      <c r="I85" s="60">
        <v>30.8</v>
      </c>
      <c r="J85" s="60">
        <v>30.8</v>
      </c>
      <c r="K85" s="60">
        <v>30.8</v>
      </c>
      <c r="L85" s="60">
        <v>40.700000000000003</v>
      </c>
      <c r="M85" s="60">
        <v>30.8</v>
      </c>
      <c r="N85" s="60">
        <v>30.8</v>
      </c>
      <c r="O85" s="60">
        <v>30.8</v>
      </c>
      <c r="Q85" s="60">
        <v>301.7</v>
      </c>
      <c r="R85" s="60">
        <v>468.5</v>
      </c>
      <c r="AH85" s="59" t="s">
        <v>995</v>
      </c>
      <c r="AI85" s="60">
        <v>31.2</v>
      </c>
      <c r="AJ85" s="60">
        <v>61.5</v>
      </c>
      <c r="AK85" s="60">
        <v>31.2</v>
      </c>
      <c r="AL85" s="60">
        <v>31.2</v>
      </c>
      <c r="AM85" s="60">
        <v>516.9</v>
      </c>
      <c r="AN85" s="60">
        <v>31.2</v>
      </c>
      <c r="AO85" s="60">
        <v>34.299999999999997</v>
      </c>
      <c r="AP85" s="60">
        <v>31.2</v>
      </c>
      <c r="AQ85" s="60">
        <v>314.39999999999998</v>
      </c>
      <c r="AR85" s="60">
        <v>31.2</v>
      </c>
      <c r="AS85" s="60">
        <v>35.299999999999997</v>
      </c>
      <c r="AT85" s="60">
        <v>31.2</v>
      </c>
      <c r="AU85" s="60">
        <v>31.2</v>
      </c>
      <c r="AV85" s="60">
        <v>31.2</v>
      </c>
    </row>
    <row r="86" spans="1:48" ht="15.75" thickBot="1" x14ac:dyDescent="0.3">
      <c r="A86" s="59" t="s">
        <v>996</v>
      </c>
      <c r="B86" s="60">
        <v>29.8</v>
      </c>
      <c r="C86" s="60">
        <v>59.6</v>
      </c>
      <c r="D86" s="60">
        <v>29.8</v>
      </c>
      <c r="E86" s="60">
        <v>29.8</v>
      </c>
      <c r="F86">
        <f t="shared" si="14"/>
        <v>29.800000000000011</v>
      </c>
      <c r="G86">
        <f t="shared" si="15"/>
        <v>29.800000000000011</v>
      </c>
      <c r="H86" s="60">
        <v>29.8</v>
      </c>
      <c r="I86" s="60">
        <v>29.8</v>
      </c>
      <c r="J86" s="60">
        <v>29.8</v>
      </c>
      <c r="K86" s="60">
        <v>29.8</v>
      </c>
      <c r="L86" s="60">
        <v>39.700000000000003</v>
      </c>
      <c r="M86" s="60">
        <v>29.8</v>
      </c>
      <c r="N86" s="60">
        <v>29.8</v>
      </c>
      <c r="O86" s="60">
        <v>29.8</v>
      </c>
      <c r="Q86" s="60">
        <v>300.8</v>
      </c>
      <c r="R86" s="60">
        <v>467.5</v>
      </c>
      <c r="AH86" s="59" t="s">
        <v>996</v>
      </c>
      <c r="AI86" s="60">
        <v>30.2</v>
      </c>
      <c r="AJ86" s="60">
        <v>60.5</v>
      </c>
      <c r="AK86" s="60">
        <v>30.2</v>
      </c>
      <c r="AL86" s="60">
        <v>30.2</v>
      </c>
      <c r="AM86" s="60">
        <v>515.9</v>
      </c>
      <c r="AN86" s="60">
        <v>30.2</v>
      </c>
      <c r="AO86" s="60">
        <v>33.200000000000003</v>
      </c>
      <c r="AP86" s="60">
        <v>30.2</v>
      </c>
      <c r="AQ86" s="60">
        <v>313.39999999999998</v>
      </c>
      <c r="AR86" s="60">
        <v>30.2</v>
      </c>
      <c r="AS86" s="60">
        <v>34.299999999999997</v>
      </c>
      <c r="AT86" s="60">
        <v>30.2</v>
      </c>
      <c r="AU86" s="60">
        <v>30.2</v>
      </c>
      <c r="AV86" s="60">
        <v>30.2</v>
      </c>
    </row>
    <row r="87" spans="1:48" ht="15.75" thickBot="1" x14ac:dyDescent="0.3">
      <c r="A87" s="59" t="s">
        <v>998</v>
      </c>
      <c r="B87" s="60">
        <v>28.8</v>
      </c>
      <c r="C87" s="60">
        <v>58.6</v>
      </c>
      <c r="D87" s="60">
        <v>28.8</v>
      </c>
      <c r="E87" s="60">
        <v>28.8</v>
      </c>
      <c r="F87">
        <f t="shared" si="14"/>
        <v>28.800000000000011</v>
      </c>
      <c r="G87">
        <f t="shared" si="15"/>
        <v>28.800000000000011</v>
      </c>
      <c r="H87" s="60">
        <v>28.8</v>
      </c>
      <c r="I87" s="60">
        <v>28.8</v>
      </c>
      <c r="J87" s="60">
        <v>28.8</v>
      </c>
      <c r="K87" s="60">
        <v>28.8</v>
      </c>
      <c r="L87" s="60">
        <v>38.700000000000003</v>
      </c>
      <c r="M87" s="60">
        <v>28.8</v>
      </c>
      <c r="N87" s="60">
        <v>28.8</v>
      </c>
      <c r="O87" s="60">
        <v>28.8</v>
      </c>
      <c r="Q87" s="60">
        <v>299.8</v>
      </c>
      <c r="R87" s="60">
        <v>466.5</v>
      </c>
      <c r="AH87" s="59" t="s">
        <v>998</v>
      </c>
      <c r="AI87" s="60">
        <v>29.2</v>
      </c>
      <c r="AJ87" s="60">
        <v>29.2</v>
      </c>
      <c r="AK87" s="60">
        <v>29.2</v>
      </c>
      <c r="AL87" s="60">
        <v>29.2</v>
      </c>
      <c r="AM87" s="60">
        <v>514.9</v>
      </c>
      <c r="AN87" s="60">
        <v>29.2</v>
      </c>
      <c r="AO87" s="60">
        <v>32.200000000000003</v>
      </c>
      <c r="AP87" s="60">
        <v>29.2</v>
      </c>
      <c r="AQ87" s="60">
        <v>312.3</v>
      </c>
      <c r="AR87" s="60">
        <v>29.2</v>
      </c>
      <c r="AS87" s="60">
        <v>33.200000000000003</v>
      </c>
      <c r="AT87" s="60">
        <v>29.2</v>
      </c>
      <c r="AU87" s="60">
        <v>29.2</v>
      </c>
      <c r="AV87" s="60">
        <v>29.2</v>
      </c>
    </row>
    <row r="88" spans="1:48" ht="15.75" thickBot="1" x14ac:dyDescent="0.3">
      <c r="A88" s="59" t="s">
        <v>999</v>
      </c>
      <c r="B88" s="60">
        <v>27.8</v>
      </c>
      <c r="C88" s="60">
        <v>57.6</v>
      </c>
      <c r="D88" s="60">
        <v>27.8</v>
      </c>
      <c r="E88" s="60">
        <v>27.8</v>
      </c>
      <c r="F88">
        <f t="shared" si="14"/>
        <v>27.800000000000011</v>
      </c>
      <c r="G88">
        <f t="shared" si="15"/>
        <v>27.800000000000011</v>
      </c>
      <c r="H88" s="60">
        <v>27.8</v>
      </c>
      <c r="I88" s="60">
        <v>27.8</v>
      </c>
      <c r="J88" s="60">
        <v>27.8</v>
      </c>
      <c r="K88" s="60">
        <v>27.8</v>
      </c>
      <c r="L88" s="60">
        <v>37.700000000000003</v>
      </c>
      <c r="M88" s="60">
        <v>27.8</v>
      </c>
      <c r="N88" s="60">
        <v>27.8</v>
      </c>
      <c r="O88" s="60">
        <v>27.8</v>
      </c>
      <c r="Q88" s="60">
        <v>298.8</v>
      </c>
      <c r="R88" s="60">
        <v>465.5</v>
      </c>
      <c r="AH88" s="59" t="s">
        <v>999</v>
      </c>
      <c r="AI88" s="60">
        <v>28.2</v>
      </c>
      <c r="AJ88" s="60">
        <v>28.2</v>
      </c>
      <c r="AK88" s="60">
        <v>28.2</v>
      </c>
      <c r="AL88" s="60">
        <v>28.2</v>
      </c>
      <c r="AM88" s="60">
        <v>513.9</v>
      </c>
      <c r="AN88" s="60">
        <v>28.2</v>
      </c>
      <c r="AO88" s="60">
        <v>31.2</v>
      </c>
      <c r="AP88" s="60">
        <v>28.2</v>
      </c>
      <c r="AQ88" s="60">
        <v>311.3</v>
      </c>
      <c r="AR88" s="60">
        <v>28.2</v>
      </c>
      <c r="AS88" s="60">
        <v>32.200000000000003</v>
      </c>
      <c r="AT88" s="60">
        <v>28.2</v>
      </c>
      <c r="AU88" s="60">
        <v>28.2</v>
      </c>
      <c r="AV88" s="60">
        <v>28.2</v>
      </c>
    </row>
    <row r="89" spans="1:48" ht="15.75" thickBot="1" x14ac:dyDescent="0.3">
      <c r="A89" s="59" t="s">
        <v>1000</v>
      </c>
      <c r="B89" s="60">
        <v>26.8</v>
      </c>
      <c r="C89" s="60">
        <v>56.6</v>
      </c>
      <c r="D89" s="60">
        <v>26.8</v>
      </c>
      <c r="E89" s="60">
        <v>26.8</v>
      </c>
      <c r="F89">
        <f t="shared" si="14"/>
        <v>26.800000000000011</v>
      </c>
      <c r="G89">
        <f t="shared" si="15"/>
        <v>26.800000000000011</v>
      </c>
      <c r="H89" s="60">
        <v>26.8</v>
      </c>
      <c r="I89" s="60">
        <v>26.8</v>
      </c>
      <c r="J89" s="60">
        <v>26.8</v>
      </c>
      <c r="K89" s="60">
        <v>26.8</v>
      </c>
      <c r="L89" s="60">
        <v>36.700000000000003</v>
      </c>
      <c r="M89" s="60">
        <v>26.8</v>
      </c>
      <c r="N89" s="60">
        <v>26.8</v>
      </c>
      <c r="O89" s="60">
        <v>26.8</v>
      </c>
      <c r="Q89" s="60">
        <v>297.8</v>
      </c>
      <c r="R89" s="60">
        <v>464.5</v>
      </c>
      <c r="AH89" s="59" t="s">
        <v>1000</v>
      </c>
      <c r="AI89" s="60">
        <v>27.2</v>
      </c>
      <c r="AJ89" s="60">
        <v>27.2</v>
      </c>
      <c r="AK89" s="60">
        <v>27.2</v>
      </c>
      <c r="AL89" s="60">
        <v>27.2</v>
      </c>
      <c r="AM89" s="60">
        <v>512.9</v>
      </c>
      <c r="AN89" s="60">
        <v>27.2</v>
      </c>
      <c r="AO89" s="60">
        <v>30.2</v>
      </c>
      <c r="AP89" s="60">
        <v>27.2</v>
      </c>
      <c r="AQ89" s="60">
        <v>310.3</v>
      </c>
      <c r="AR89" s="60">
        <v>27.2</v>
      </c>
      <c r="AS89" s="60">
        <v>31.2</v>
      </c>
      <c r="AT89" s="60">
        <v>27.2</v>
      </c>
      <c r="AU89" s="60">
        <v>27.2</v>
      </c>
      <c r="AV89" s="60">
        <v>27.2</v>
      </c>
    </row>
    <row r="90" spans="1:48" ht="15.75" thickBot="1" x14ac:dyDescent="0.3">
      <c r="A90" s="59" t="s">
        <v>1001</v>
      </c>
      <c r="B90" s="60">
        <v>25.8</v>
      </c>
      <c r="C90" s="60">
        <v>55.6</v>
      </c>
      <c r="D90" s="60">
        <v>25.8</v>
      </c>
      <c r="E90" s="60">
        <v>25.8</v>
      </c>
      <c r="F90">
        <f t="shared" si="14"/>
        <v>25.800000000000011</v>
      </c>
      <c r="G90">
        <f t="shared" si="15"/>
        <v>25.800000000000011</v>
      </c>
      <c r="H90" s="60">
        <v>25.8</v>
      </c>
      <c r="I90" s="60">
        <v>25.8</v>
      </c>
      <c r="J90" s="60">
        <v>25.8</v>
      </c>
      <c r="K90" s="60">
        <v>25.8</v>
      </c>
      <c r="L90" s="60">
        <v>35.700000000000003</v>
      </c>
      <c r="M90" s="60">
        <v>25.8</v>
      </c>
      <c r="N90" s="60">
        <v>25.8</v>
      </c>
      <c r="O90" s="60">
        <v>25.8</v>
      </c>
      <c r="Q90" s="60">
        <v>296.8</v>
      </c>
      <c r="R90" s="60">
        <v>463.5</v>
      </c>
      <c r="AH90" s="59" t="s">
        <v>1001</v>
      </c>
      <c r="AI90" s="60">
        <v>26.2</v>
      </c>
      <c r="AJ90" s="60">
        <v>26.2</v>
      </c>
      <c r="AK90" s="60">
        <v>26.2</v>
      </c>
      <c r="AL90" s="60">
        <v>26.2</v>
      </c>
      <c r="AM90" s="60">
        <v>511.8</v>
      </c>
      <c r="AN90" s="60">
        <v>26.2</v>
      </c>
      <c r="AO90" s="60">
        <v>29.2</v>
      </c>
      <c r="AP90" s="60">
        <v>26.2</v>
      </c>
      <c r="AQ90" s="60">
        <v>309.3</v>
      </c>
      <c r="AR90" s="60">
        <v>26.2</v>
      </c>
      <c r="AS90" s="60">
        <v>30.2</v>
      </c>
      <c r="AT90" s="60">
        <v>26.2</v>
      </c>
      <c r="AU90" s="60">
        <v>26.2</v>
      </c>
      <c r="AV90" s="60">
        <v>26.2</v>
      </c>
    </row>
    <row r="91" spans="1:48" ht="15.75" thickBot="1" x14ac:dyDescent="0.3">
      <c r="A91" s="59" t="s">
        <v>1002</v>
      </c>
      <c r="B91" s="60">
        <v>24.8</v>
      </c>
      <c r="C91" s="60">
        <v>54.6</v>
      </c>
      <c r="D91" s="60">
        <v>24.8</v>
      </c>
      <c r="E91" s="60">
        <v>24.8</v>
      </c>
      <c r="F91">
        <f t="shared" si="14"/>
        <v>24.800000000000011</v>
      </c>
      <c r="G91">
        <f t="shared" si="15"/>
        <v>24.900000000000034</v>
      </c>
      <c r="H91" s="60">
        <v>24.8</v>
      </c>
      <c r="I91" s="60">
        <v>24.8</v>
      </c>
      <c r="J91" s="60">
        <v>24.8</v>
      </c>
      <c r="K91" s="60">
        <v>24.8</v>
      </c>
      <c r="L91" s="60">
        <v>34.700000000000003</v>
      </c>
      <c r="M91" s="60">
        <v>24.8</v>
      </c>
      <c r="N91" s="60">
        <v>24.8</v>
      </c>
      <c r="O91" s="60">
        <v>24.8</v>
      </c>
      <c r="Q91" s="60">
        <v>295.8</v>
      </c>
      <c r="R91" s="60">
        <v>462.6</v>
      </c>
      <c r="AH91" s="59" t="s">
        <v>1002</v>
      </c>
      <c r="AI91" s="60">
        <v>25.2</v>
      </c>
      <c r="AJ91" s="60">
        <v>25.2</v>
      </c>
      <c r="AK91" s="60">
        <v>25.2</v>
      </c>
      <c r="AL91" s="60">
        <v>25.2</v>
      </c>
      <c r="AM91" s="60">
        <v>510.8</v>
      </c>
      <c r="AN91" s="60">
        <v>25.2</v>
      </c>
      <c r="AO91" s="60">
        <v>28.2</v>
      </c>
      <c r="AP91" s="60">
        <v>25.2</v>
      </c>
      <c r="AQ91" s="60">
        <v>308.3</v>
      </c>
      <c r="AR91" s="60">
        <v>25.2</v>
      </c>
      <c r="AS91" s="60">
        <v>29.2</v>
      </c>
      <c r="AT91" s="60">
        <v>25.2</v>
      </c>
      <c r="AU91" s="60">
        <v>25.2</v>
      </c>
      <c r="AV91" s="60">
        <v>25.2</v>
      </c>
    </row>
    <row r="92" spans="1:48" ht="15.75" thickBot="1" x14ac:dyDescent="0.3">
      <c r="A92" s="59" t="s">
        <v>1004</v>
      </c>
      <c r="B92" s="60">
        <v>23.8</v>
      </c>
      <c r="C92" s="60">
        <v>53.6</v>
      </c>
      <c r="D92" s="60">
        <v>23.8</v>
      </c>
      <c r="E92" s="60">
        <v>23.8</v>
      </c>
      <c r="F92">
        <f t="shared" si="14"/>
        <v>23.800000000000011</v>
      </c>
      <c r="G92">
        <f t="shared" si="15"/>
        <v>23.900000000000034</v>
      </c>
      <c r="H92" s="60">
        <v>23.8</v>
      </c>
      <c r="I92" s="60">
        <v>23.8</v>
      </c>
      <c r="J92" s="60">
        <v>23.8</v>
      </c>
      <c r="K92" s="60">
        <v>23.8</v>
      </c>
      <c r="L92" s="60">
        <v>33.700000000000003</v>
      </c>
      <c r="M92" s="60">
        <v>23.8</v>
      </c>
      <c r="N92" s="60">
        <v>23.8</v>
      </c>
      <c r="O92" s="60">
        <v>23.8</v>
      </c>
      <c r="Q92" s="60">
        <v>294.8</v>
      </c>
      <c r="R92" s="60">
        <v>461.6</v>
      </c>
      <c r="AH92" s="59" t="s">
        <v>1004</v>
      </c>
      <c r="AI92" s="60">
        <v>24.2</v>
      </c>
      <c r="AJ92" s="60">
        <v>24.2</v>
      </c>
      <c r="AK92" s="60">
        <v>24.2</v>
      </c>
      <c r="AL92" s="60">
        <v>24.2</v>
      </c>
      <c r="AM92" s="60">
        <v>509.8</v>
      </c>
      <c r="AN92" s="60">
        <v>24.2</v>
      </c>
      <c r="AO92" s="60">
        <v>27.2</v>
      </c>
      <c r="AP92" s="60">
        <v>24.2</v>
      </c>
      <c r="AQ92" s="60">
        <v>307.3</v>
      </c>
      <c r="AR92" s="60">
        <v>24.2</v>
      </c>
      <c r="AS92" s="60">
        <v>28.2</v>
      </c>
      <c r="AT92" s="60">
        <v>24.2</v>
      </c>
      <c r="AU92" s="60">
        <v>24.2</v>
      </c>
      <c r="AV92" s="60">
        <v>24.2</v>
      </c>
    </row>
    <row r="93" spans="1:48" ht="15.75" thickBot="1" x14ac:dyDescent="0.3">
      <c r="A93" s="59" t="s">
        <v>1006</v>
      </c>
      <c r="B93" s="60">
        <v>22.8</v>
      </c>
      <c r="C93" s="60">
        <v>52.6</v>
      </c>
      <c r="D93" s="60">
        <v>22.8</v>
      </c>
      <c r="E93" s="60">
        <v>22.8</v>
      </c>
      <c r="F93">
        <f t="shared" si="14"/>
        <v>22.800000000000011</v>
      </c>
      <c r="G93">
        <f t="shared" si="15"/>
        <v>22.900000000000034</v>
      </c>
      <c r="H93" s="60">
        <v>22.8</v>
      </c>
      <c r="I93" s="60">
        <v>22.8</v>
      </c>
      <c r="J93" s="60">
        <v>22.8</v>
      </c>
      <c r="K93" s="60">
        <v>22.8</v>
      </c>
      <c r="L93" s="60">
        <v>32.799999999999997</v>
      </c>
      <c r="M93" s="60">
        <v>22.8</v>
      </c>
      <c r="N93" s="60">
        <v>22.8</v>
      </c>
      <c r="O93" s="60">
        <v>22.8</v>
      </c>
      <c r="Q93" s="60">
        <v>293.8</v>
      </c>
      <c r="R93" s="60">
        <v>460.6</v>
      </c>
      <c r="AH93" s="59" t="s">
        <v>1006</v>
      </c>
      <c r="AI93" s="60">
        <v>23.2</v>
      </c>
      <c r="AJ93" s="60">
        <v>23.2</v>
      </c>
      <c r="AK93" s="60">
        <v>23.2</v>
      </c>
      <c r="AL93" s="60">
        <v>23.2</v>
      </c>
      <c r="AM93" s="60">
        <v>508.8</v>
      </c>
      <c r="AN93" s="60">
        <v>23.2</v>
      </c>
      <c r="AO93" s="60">
        <v>26.2</v>
      </c>
      <c r="AP93" s="60">
        <v>23.2</v>
      </c>
      <c r="AQ93" s="60">
        <v>306.3</v>
      </c>
      <c r="AR93" s="60">
        <v>23.2</v>
      </c>
      <c r="AS93" s="60">
        <v>27.2</v>
      </c>
      <c r="AT93" s="60">
        <v>23.2</v>
      </c>
      <c r="AU93" s="60">
        <v>23.2</v>
      </c>
      <c r="AV93" s="60">
        <v>23.2</v>
      </c>
    </row>
    <row r="94" spans="1:48" ht="15.75" thickBot="1" x14ac:dyDescent="0.3">
      <c r="A94" s="59" t="s">
        <v>1008</v>
      </c>
      <c r="B94" s="60">
        <v>21.8</v>
      </c>
      <c r="C94" s="60">
        <v>51.6</v>
      </c>
      <c r="D94" s="60">
        <v>21.8</v>
      </c>
      <c r="E94" s="60">
        <v>21.8</v>
      </c>
      <c r="F94">
        <f t="shared" si="14"/>
        <v>21.800000000000011</v>
      </c>
      <c r="G94">
        <f t="shared" si="15"/>
        <v>21.900000000000034</v>
      </c>
      <c r="H94" s="60">
        <v>21.8</v>
      </c>
      <c r="I94" s="60">
        <v>21.8</v>
      </c>
      <c r="J94" s="60">
        <v>21.8</v>
      </c>
      <c r="K94" s="60">
        <v>21.8</v>
      </c>
      <c r="L94" s="60">
        <v>31.8</v>
      </c>
      <c r="M94" s="60">
        <v>21.8</v>
      </c>
      <c r="N94" s="60">
        <v>21.8</v>
      </c>
      <c r="O94" s="60">
        <v>21.8</v>
      </c>
      <c r="Q94" s="60">
        <v>292.8</v>
      </c>
      <c r="R94" s="60">
        <v>459.6</v>
      </c>
      <c r="AH94" s="59" t="s">
        <v>1008</v>
      </c>
      <c r="AI94" s="60">
        <v>22.2</v>
      </c>
      <c r="AJ94" s="60">
        <v>22.2</v>
      </c>
      <c r="AK94" s="60">
        <v>22.2</v>
      </c>
      <c r="AL94" s="60">
        <v>22.2</v>
      </c>
      <c r="AM94" s="60">
        <v>507.8</v>
      </c>
      <c r="AN94" s="60">
        <v>22.2</v>
      </c>
      <c r="AO94" s="60">
        <v>25.2</v>
      </c>
      <c r="AP94" s="60">
        <v>22.2</v>
      </c>
      <c r="AQ94" s="60">
        <v>305.3</v>
      </c>
      <c r="AR94" s="60">
        <v>22.2</v>
      </c>
      <c r="AS94" s="60">
        <v>26.2</v>
      </c>
      <c r="AT94" s="60">
        <v>22.2</v>
      </c>
      <c r="AU94" s="60">
        <v>22.2</v>
      </c>
      <c r="AV94" s="60">
        <v>22.2</v>
      </c>
    </row>
    <row r="95" spans="1:48" ht="15.75" thickBot="1" x14ac:dyDescent="0.3">
      <c r="A95" s="59" t="s">
        <v>1010</v>
      </c>
      <c r="B95" s="60">
        <v>20.8</v>
      </c>
      <c r="C95" s="60">
        <v>50.6</v>
      </c>
      <c r="D95" s="60">
        <v>20.8</v>
      </c>
      <c r="E95" s="60">
        <v>20.8</v>
      </c>
      <c r="F95">
        <f t="shared" si="14"/>
        <v>20.800000000000011</v>
      </c>
      <c r="G95">
        <f t="shared" si="15"/>
        <v>20.900000000000034</v>
      </c>
      <c r="H95" s="60">
        <v>20.8</v>
      </c>
      <c r="I95" s="60">
        <v>20.8</v>
      </c>
      <c r="J95" s="60">
        <v>20.8</v>
      </c>
      <c r="K95" s="60">
        <v>20.8</v>
      </c>
      <c r="L95" s="60">
        <v>30.8</v>
      </c>
      <c r="M95" s="60">
        <v>20.8</v>
      </c>
      <c r="N95" s="60">
        <v>20.8</v>
      </c>
      <c r="O95" s="60">
        <v>20.8</v>
      </c>
      <c r="Q95" s="60">
        <v>291.8</v>
      </c>
      <c r="R95" s="60">
        <v>458.6</v>
      </c>
      <c r="AH95" s="59" t="s">
        <v>1010</v>
      </c>
      <c r="AI95" s="60">
        <v>21.2</v>
      </c>
      <c r="AJ95" s="60">
        <v>21.2</v>
      </c>
      <c r="AK95" s="60">
        <v>21.2</v>
      </c>
      <c r="AL95" s="60">
        <v>21.2</v>
      </c>
      <c r="AM95" s="60">
        <v>506.8</v>
      </c>
      <c r="AN95" s="60">
        <v>21.2</v>
      </c>
      <c r="AO95" s="60">
        <v>24.2</v>
      </c>
      <c r="AP95" s="60">
        <v>21.2</v>
      </c>
      <c r="AQ95" s="60">
        <v>304.3</v>
      </c>
      <c r="AR95" s="60">
        <v>21.2</v>
      </c>
      <c r="AS95" s="60">
        <v>25.2</v>
      </c>
      <c r="AT95" s="60">
        <v>21.2</v>
      </c>
      <c r="AU95" s="60">
        <v>21.2</v>
      </c>
      <c r="AV95" s="60">
        <v>21.2</v>
      </c>
    </row>
    <row r="96" spans="1:48" ht="15.75" thickBot="1" x14ac:dyDescent="0.3">
      <c r="A96" s="59" t="s">
        <v>1011</v>
      </c>
      <c r="B96" s="60">
        <v>19.899999999999999</v>
      </c>
      <c r="C96" s="60">
        <v>49.6</v>
      </c>
      <c r="D96" s="60">
        <v>19.899999999999999</v>
      </c>
      <c r="E96" s="60">
        <v>19.899999999999999</v>
      </c>
      <c r="F96">
        <f t="shared" si="14"/>
        <v>19.800000000000011</v>
      </c>
      <c r="G96">
        <f t="shared" si="15"/>
        <v>19.900000000000034</v>
      </c>
      <c r="H96" s="60">
        <v>19.899999999999999</v>
      </c>
      <c r="I96" s="60">
        <v>19.899999999999999</v>
      </c>
      <c r="J96" s="60">
        <v>19.899999999999999</v>
      </c>
      <c r="K96" s="60">
        <v>19.899999999999999</v>
      </c>
      <c r="L96" s="60">
        <v>29.8</v>
      </c>
      <c r="M96" s="60">
        <v>19.899999999999999</v>
      </c>
      <c r="N96" s="60">
        <v>19.899999999999999</v>
      </c>
      <c r="O96" s="60">
        <v>19.899999999999999</v>
      </c>
      <c r="Q96" s="60">
        <v>290.8</v>
      </c>
      <c r="R96" s="60">
        <v>457.6</v>
      </c>
      <c r="AH96" s="59" t="s">
        <v>1011</v>
      </c>
      <c r="AI96" s="60">
        <v>20.2</v>
      </c>
      <c r="AJ96" s="60">
        <v>20.2</v>
      </c>
      <c r="AK96" s="60">
        <v>20.2</v>
      </c>
      <c r="AL96" s="60">
        <v>20.2</v>
      </c>
      <c r="AM96" s="60">
        <v>505.8</v>
      </c>
      <c r="AN96" s="60">
        <v>20.2</v>
      </c>
      <c r="AO96" s="60">
        <v>23.2</v>
      </c>
      <c r="AP96" s="60">
        <v>20.2</v>
      </c>
      <c r="AQ96" s="60">
        <v>303.3</v>
      </c>
      <c r="AR96" s="60">
        <v>20.2</v>
      </c>
      <c r="AS96" s="60">
        <v>24.2</v>
      </c>
      <c r="AT96" s="60">
        <v>20.2</v>
      </c>
      <c r="AU96" s="60">
        <v>20.2</v>
      </c>
      <c r="AV96" s="60">
        <v>20.2</v>
      </c>
    </row>
    <row r="97" spans="1:48" ht="15.75" thickBot="1" x14ac:dyDescent="0.3">
      <c r="A97" s="59" t="s">
        <v>1012</v>
      </c>
      <c r="B97" s="60">
        <v>18.899999999999999</v>
      </c>
      <c r="C97" s="60">
        <v>48.6</v>
      </c>
      <c r="D97" s="60">
        <v>18.899999999999999</v>
      </c>
      <c r="E97" s="60">
        <v>18.899999999999999</v>
      </c>
      <c r="F97">
        <f t="shared" si="14"/>
        <v>18.800000000000011</v>
      </c>
      <c r="G97">
        <f t="shared" si="15"/>
        <v>18.900000000000034</v>
      </c>
      <c r="H97" s="60">
        <v>18.899999999999999</v>
      </c>
      <c r="I97" s="60">
        <v>18.899999999999999</v>
      </c>
      <c r="J97" s="60">
        <v>18.899999999999999</v>
      </c>
      <c r="K97" s="60">
        <v>18.899999999999999</v>
      </c>
      <c r="L97" s="60">
        <v>28.8</v>
      </c>
      <c r="M97" s="60">
        <v>18.899999999999999</v>
      </c>
      <c r="N97" s="60">
        <v>18.899999999999999</v>
      </c>
      <c r="O97" s="60">
        <v>18.899999999999999</v>
      </c>
      <c r="Q97" s="60">
        <v>289.8</v>
      </c>
      <c r="R97" s="60">
        <v>456.6</v>
      </c>
      <c r="AH97" s="59" t="s">
        <v>1012</v>
      </c>
      <c r="AI97" s="60">
        <v>19.100000000000001</v>
      </c>
      <c r="AJ97" s="60">
        <v>19.100000000000001</v>
      </c>
      <c r="AK97" s="60">
        <v>19.100000000000001</v>
      </c>
      <c r="AL97" s="60">
        <v>19.100000000000001</v>
      </c>
      <c r="AM97" s="60">
        <v>504.8</v>
      </c>
      <c r="AN97" s="60">
        <v>19.100000000000001</v>
      </c>
      <c r="AO97" s="60">
        <v>22.2</v>
      </c>
      <c r="AP97" s="60">
        <v>19.100000000000001</v>
      </c>
      <c r="AQ97" s="60">
        <v>302.3</v>
      </c>
      <c r="AR97" s="60">
        <v>19.100000000000001</v>
      </c>
      <c r="AS97" s="60">
        <v>23.2</v>
      </c>
      <c r="AT97" s="60">
        <v>19.100000000000001</v>
      </c>
      <c r="AU97" s="60">
        <v>19.100000000000001</v>
      </c>
      <c r="AV97" s="60">
        <v>19.100000000000001</v>
      </c>
    </row>
    <row r="98" spans="1:48" ht="15.75" thickBot="1" x14ac:dyDescent="0.3">
      <c r="A98" s="59" t="s">
        <v>1014</v>
      </c>
      <c r="B98" s="60">
        <v>17.899999999999999</v>
      </c>
      <c r="C98" s="60">
        <v>47.6</v>
      </c>
      <c r="D98" s="60">
        <v>17.899999999999999</v>
      </c>
      <c r="E98" s="60">
        <v>17.899999999999999</v>
      </c>
      <c r="F98">
        <f t="shared" si="14"/>
        <v>17.800000000000011</v>
      </c>
      <c r="G98">
        <f t="shared" si="15"/>
        <v>17.900000000000034</v>
      </c>
      <c r="H98" s="60">
        <v>17.899999999999999</v>
      </c>
      <c r="I98" s="60">
        <v>17.899999999999999</v>
      </c>
      <c r="J98" s="60">
        <v>17.899999999999999</v>
      </c>
      <c r="K98" s="60">
        <v>17.899999999999999</v>
      </c>
      <c r="L98" s="60">
        <v>27.8</v>
      </c>
      <c r="M98" s="60">
        <v>17.899999999999999</v>
      </c>
      <c r="N98" s="60">
        <v>17.899999999999999</v>
      </c>
      <c r="O98" s="60">
        <v>17.899999999999999</v>
      </c>
      <c r="Q98" s="60">
        <v>288.8</v>
      </c>
      <c r="R98" s="60">
        <v>455.6</v>
      </c>
      <c r="AH98" s="59" t="s">
        <v>1014</v>
      </c>
      <c r="AI98" s="60">
        <v>18.100000000000001</v>
      </c>
      <c r="AJ98" s="60">
        <v>18.100000000000001</v>
      </c>
      <c r="AK98" s="60">
        <v>18.100000000000001</v>
      </c>
      <c r="AL98" s="60">
        <v>18.100000000000001</v>
      </c>
      <c r="AM98" s="60">
        <v>503.8</v>
      </c>
      <c r="AN98" s="60">
        <v>18.100000000000001</v>
      </c>
      <c r="AO98" s="60">
        <v>21.2</v>
      </c>
      <c r="AP98" s="60">
        <v>18.100000000000001</v>
      </c>
      <c r="AQ98" s="60">
        <v>301.3</v>
      </c>
      <c r="AR98" s="60">
        <v>18.100000000000001</v>
      </c>
      <c r="AS98" s="60">
        <v>22.2</v>
      </c>
      <c r="AT98" s="60">
        <v>18.100000000000001</v>
      </c>
      <c r="AU98" s="60">
        <v>18.100000000000001</v>
      </c>
      <c r="AV98" s="60">
        <v>18.100000000000001</v>
      </c>
    </row>
    <row r="99" spans="1:48" ht="15.75" thickBot="1" x14ac:dyDescent="0.3">
      <c r="A99" s="59" t="s">
        <v>1015</v>
      </c>
      <c r="B99" s="60">
        <v>16.899999999999999</v>
      </c>
      <c r="C99" s="60">
        <v>46.7</v>
      </c>
      <c r="D99" s="60">
        <v>16.899999999999999</v>
      </c>
      <c r="E99" s="60">
        <v>16.899999999999999</v>
      </c>
      <c r="F99">
        <f t="shared" si="14"/>
        <v>16.899999999999977</v>
      </c>
      <c r="G99">
        <f t="shared" si="15"/>
        <v>16.900000000000034</v>
      </c>
      <c r="H99" s="60">
        <v>16.899999999999999</v>
      </c>
      <c r="I99" s="60">
        <v>16.899999999999999</v>
      </c>
      <c r="J99" s="60">
        <v>16.899999999999999</v>
      </c>
      <c r="K99" s="60">
        <v>16.899999999999999</v>
      </c>
      <c r="L99" s="60">
        <v>26.8</v>
      </c>
      <c r="M99" s="60">
        <v>16.899999999999999</v>
      </c>
      <c r="N99" s="60">
        <v>16.899999999999999</v>
      </c>
      <c r="O99" s="60">
        <v>16.899999999999999</v>
      </c>
      <c r="Q99" s="60">
        <v>287.89999999999998</v>
      </c>
      <c r="R99" s="60">
        <v>454.6</v>
      </c>
      <c r="AH99" s="59" t="s">
        <v>1015</v>
      </c>
      <c r="AI99" s="60">
        <v>17.100000000000001</v>
      </c>
      <c r="AJ99" s="60">
        <v>17.100000000000001</v>
      </c>
      <c r="AK99" s="60">
        <v>17.100000000000001</v>
      </c>
      <c r="AL99" s="60">
        <v>17.100000000000001</v>
      </c>
      <c r="AM99" s="60">
        <v>502.8</v>
      </c>
      <c r="AN99" s="60">
        <v>17.100000000000001</v>
      </c>
      <c r="AO99" s="60">
        <v>20.2</v>
      </c>
      <c r="AP99" s="60">
        <v>17.100000000000001</v>
      </c>
      <c r="AQ99" s="60">
        <v>300.3</v>
      </c>
      <c r="AR99" s="60">
        <v>17.100000000000001</v>
      </c>
      <c r="AS99" s="60">
        <v>21.2</v>
      </c>
      <c r="AT99" s="60">
        <v>17.100000000000001</v>
      </c>
      <c r="AU99" s="60">
        <v>17.100000000000001</v>
      </c>
      <c r="AV99" s="60">
        <v>17.100000000000001</v>
      </c>
    </row>
    <row r="100" spans="1:48" ht="15.75" thickBot="1" x14ac:dyDescent="0.3">
      <c r="A100" s="59" t="s">
        <v>1017</v>
      </c>
      <c r="B100" s="60">
        <v>15.9</v>
      </c>
      <c r="C100" s="60">
        <v>45.7</v>
      </c>
      <c r="D100" s="60">
        <v>15.9</v>
      </c>
      <c r="E100" s="60">
        <v>15.9</v>
      </c>
      <c r="F100">
        <f t="shared" si="14"/>
        <v>15.899999999999977</v>
      </c>
      <c r="G100">
        <f t="shared" si="15"/>
        <v>15.900000000000034</v>
      </c>
      <c r="H100" s="60">
        <v>15.9</v>
      </c>
      <c r="I100" s="60">
        <v>15.9</v>
      </c>
      <c r="J100" s="60">
        <v>15.9</v>
      </c>
      <c r="K100" s="60">
        <v>15.9</v>
      </c>
      <c r="L100" s="60">
        <v>25.8</v>
      </c>
      <c r="M100" s="60">
        <v>15.9</v>
      </c>
      <c r="N100" s="60">
        <v>15.9</v>
      </c>
      <c r="O100" s="60">
        <v>15.9</v>
      </c>
      <c r="Q100" s="60">
        <v>286.89999999999998</v>
      </c>
      <c r="R100" s="60">
        <v>453.6</v>
      </c>
      <c r="AH100" s="59" t="s">
        <v>1017</v>
      </c>
      <c r="AI100" s="60">
        <v>16.100000000000001</v>
      </c>
      <c r="AJ100" s="60">
        <v>16.100000000000001</v>
      </c>
      <c r="AK100" s="60">
        <v>16.100000000000001</v>
      </c>
      <c r="AL100" s="60">
        <v>16.100000000000001</v>
      </c>
      <c r="AM100" s="60">
        <v>501.8</v>
      </c>
      <c r="AN100" s="60">
        <v>16.100000000000001</v>
      </c>
      <c r="AO100" s="60">
        <v>19.100000000000001</v>
      </c>
      <c r="AP100" s="60">
        <v>16.100000000000001</v>
      </c>
      <c r="AQ100" s="60">
        <v>299.2</v>
      </c>
      <c r="AR100" s="60">
        <v>16.100000000000001</v>
      </c>
      <c r="AS100" s="60">
        <v>20.2</v>
      </c>
      <c r="AT100" s="60">
        <v>16.100000000000001</v>
      </c>
      <c r="AU100" s="60">
        <v>16.100000000000001</v>
      </c>
      <c r="AV100" s="60">
        <v>16.100000000000001</v>
      </c>
    </row>
    <row r="101" spans="1:48" ht="15.75" thickBot="1" x14ac:dyDescent="0.3">
      <c r="A101" s="59" t="s">
        <v>1018</v>
      </c>
      <c r="B101" s="60">
        <v>14.9</v>
      </c>
      <c r="C101" s="60">
        <v>44.7</v>
      </c>
      <c r="D101" s="60">
        <v>14.9</v>
      </c>
      <c r="E101" s="60">
        <v>14.9</v>
      </c>
      <c r="F101">
        <f t="shared" si="14"/>
        <v>14.899999999999977</v>
      </c>
      <c r="G101">
        <f t="shared" si="15"/>
        <v>14.900000000000034</v>
      </c>
      <c r="H101" s="60">
        <v>14.9</v>
      </c>
      <c r="I101" s="60">
        <v>14.9</v>
      </c>
      <c r="J101" s="60">
        <v>14.9</v>
      </c>
      <c r="K101" s="60">
        <v>14.9</v>
      </c>
      <c r="L101" s="60">
        <v>24.8</v>
      </c>
      <c r="M101" s="60">
        <v>14.9</v>
      </c>
      <c r="N101" s="60">
        <v>14.9</v>
      </c>
      <c r="O101" s="60">
        <v>14.9</v>
      </c>
      <c r="Q101" s="60">
        <v>285.89999999999998</v>
      </c>
      <c r="R101" s="60">
        <v>452.6</v>
      </c>
      <c r="AH101" s="59" t="s">
        <v>1018</v>
      </c>
      <c r="AI101" s="60">
        <v>15.1</v>
      </c>
      <c r="AJ101" s="60">
        <v>15.1</v>
      </c>
      <c r="AK101" s="60">
        <v>15.1</v>
      </c>
      <c r="AL101" s="60">
        <v>15.1</v>
      </c>
      <c r="AM101" s="60">
        <v>500.8</v>
      </c>
      <c r="AN101" s="60">
        <v>15.1</v>
      </c>
      <c r="AO101" s="60">
        <v>18.100000000000001</v>
      </c>
      <c r="AP101" s="60">
        <v>15.1</v>
      </c>
      <c r="AQ101" s="60">
        <v>298.2</v>
      </c>
      <c r="AR101" s="60">
        <v>15.1</v>
      </c>
      <c r="AS101" s="60">
        <v>19.100000000000001</v>
      </c>
      <c r="AT101" s="60">
        <v>15.1</v>
      </c>
      <c r="AU101" s="60">
        <v>15.1</v>
      </c>
      <c r="AV101" s="60">
        <v>15.1</v>
      </c>
    </row>
    <row r="102" spans="1:48" ht="15.75" thickBot="1" x14ac:dyDescent="0.3">
      <c r="A102" s="59" t="s">
        <v>1020</v>
      </c>
      <c r="B102" s="60">
        <v>13.9</v>
      </c>
      <c r="C102" s="60">
        <v>43.7</v>
      </c>
      <c r="D102" s="60">
        <v>13.9</v>
      </c>
      <c r="E102" s="60">
        <v>13.9</v>
      </c>
      <c r="F102">
        <f t="shared" si="14"/>
        <v>13.899999999999977</v>
      </c>
      <c r="G102">
        <f t="shared" si="15"/>
        <v>13.900000000000034</v>
      </c>
      <c r="H102" s="60">
        <v>13.9</v>
      </c>
      <c r="I102" s="60">
        <v>13.9</v>
      </c>
      <c r="J102" s="60">
        <v>13.9</v>
      </c>
      <c r="K102" s="60">
        <v>13.9</v>
      </c>
      <c r="L102" s="60">
        <v>23.8</v>
      </c>
      <c r="M102" s="60">
        <v>13.9</v>
      </c>
      <c r="N102" s="60">
        <v>13.9</v>
      </c>
      <c r="O102" s="60">
        <v>13.9</v>
      </c>
      <c r="Q102" s="60">
        <v>284.89999999999998</v>
      </c>
      <c r="R102" s="60">
        <v>451.6</v>
      </c>
      <c r="AH102" s="59" t="s">
        <v>1020</v>
      </c>
      <c r="AI102" s="60">
        <v>14.1</v>
      </c>
      <c r="AJ102" s="60">
        <v>14.1</v>
      </c>
      <c r="AK102" s="60">
        <v>14.1</v>
      </c>
      <c r="AL102" s="60">
        <v>14.1</v>
      </c>
      <c r="AM102" s="60">
        <v>499.8</v>
      </c>
      <c r="AN102" s="60">
        <v>14.1</v>
      </c>
      <c r="AO102" s="60">
        <v>17.100000000000001</v>
      </c>
      <c r="AP102" s="60">
        <v>14.1</v>
      </c>
      <c r="AQ102" s="60">
        <v>297.2</v>
      </c>
      <c r="AR102" s="60">
        <v>14.1</v>
      </c>
      <c r="AS102" s="60">
        <v>18.100000000000001</v>
      </c>
      <c r="AT102" s="60">
        <v>14.1</v>
      </c>
      <c r="AU102" s="60">
        <v>14.1</v>
      </c>
      <c r="AV102" s="60">
        <v>14.1</v>
      </c>
    </row>
    <row r="103" spans="1:48" ht="15.75" thickBot="1" x14ac:dyDescent="0.3">
      <c r="A103" s="59" t="s">
        <v>1021</v>
      </c>
      <c r="B103" s="60">
        <v>12.9</v>
      </c>
      <c r="C103" s="60">
        <v>42.7</v>
      </c>
      <c r="D103" s="60">
        <v>12.9</v>
      </c>
      <c r="E103" s="60">
        <v>12.9</v>
      </c>
      <c r="F103">
        <f t="shared" si="14"/>
        <v>12.899999999999977</v>
      </c>
      <c r="G103">
        <f t="shared" si="15"/>
        <v>12.900000000000034</v>
      </c>
      <c r="H103" s="60">
        <v>12.9</v>
      </c>
      <c r="I103" s="60">
        <v>12.9</v>
      </c>
      <c r="J103" s="60">
        <v>12.9</v>
      </c>
      <c r="K103" s="60">
        <v>12.9</v>
      </c>
      <c r="L103" s="60">
        <v>22.8</v>
      </c>
      <c r="M103" s="60">
        <v>12.9</v>
      </c>
      <c r="N103" s="60">
        <v>12.9</v>
      </c>
      <c r="O103" s="60">
        <v>12.9</v>
      </c>
      <c r="Q103" s="60">
        <v>283.89999999999998</v>
      </c>
      <c r="R103" s="60">
        <v>450.6</v>
      </c>
      <c r="AH103" s="59" t="s">
        <v>1021</v>
      </c>
      <c r="AI103" s="60">
        <v>13.1</v>
      </c>
      <c r="AJ103" s="60">
        <v>13.1</v>
      </c>
      <c r="AK103" s="60">
        <v>13.1</v>
      </c>
      <c r="AL103" s="60">
        <v>13.1</v>
      </c>
      <c r="AM103" s="60">
        <v>498.7</v>
      </c>
      <c r="AN103" s="60">
        <v>13.1</v>
      </c>
      <c r="AO103" s="60">
        <v>16.100000000000001</v>
      </c>
      <c r="AP103" s="60">
        <v>13.1</v>
      </c>
      <c r="AQ103" s="60">
        <v>296.2</v>
      </c>
      <c r="AR103" s="60">
        <v>13.1</v>
      </c>
      <c r="AS103" s="60">
        <v>17.100000000000001</v>
      </c>
      <c r="AT103" s="60">
        <v>13.1</v>
      </c>
      <c r="AU103" s="60">
        <v>13.1</v>
      </c>
      <c r="AV103" s="60">
        <v>13.1</v>
      </c>
    </row>
    <row r="104" spans="1:48" ht="15.75" thickBot="1" x14ac:dyDescent="0.3">
      <c r="A104" s="59" t="s">
        <v>1023</v>
      </c>
      <c r="B104" s="60">
        <v>11.9</v>
      </c>
      <c r="C104" s="60">
        <v>41.7</v>
      </c>
      <c r="D104" s="60">
        <v>11.9</v>
      </c>
      <c r="E104" s="60">
        <v>11.9</v>
      </c>
      <c r="F104">
        <f t="shared" si="14"/>
        <v>11.899999999999977</v>
      </c>
      <c r="G104">
        <f t="shared" si="15"/>
        <v>11.900000000000034</v>
      </c>
      <c r="H104" s="60">
        <v>11.9</v>
      </c>
      <c r="I104" s="60">
        <v>11.9</v>
      </c>
      <c r="J104" s="60">
        <v>11.9</v>
      </c>
      <c r="K104" s="60">
        <v>11.9</v>
      </c>
      <c r="L104" s="60">
        <v>21.8</v>
      </c>
      <c r="M104" s="60">
        <v>11.9</v>
      </c>
      <c r="N104" s="60">
        <v>11.9</v>
      </c>
      <c r="O104" s="60">
        <v>11.9</v>
      </c>
      <c r="Q104" s="60">
        <v>282.89999999999998</v>
      </c>
      <c r="R104" s="60">
        <v>449.6</v>
      </c>
      <c r="AH104" s="59" t="s">
        <v>1023</v>
      </c>
      <c r="AI104" s="60">
        <v>12.1</v>
      </c>
      <c r="AJ104" s="60">
        <v>12.1</v>
      </c>
      <c r="AK104" s="60">
        <v>12.1</v>
      </c>
      <c r="AL104" s="60">
        <v>12.1</v>
      </c>
      <c r="AM104" s="60">
        <v>497.7</v>
      </c>
      <c r="AN104" s="60">
        <v>12.1</v>
      </c>
      <c r="AO104" s="60">
        <v>15.1</v>
      </c>
      <c r="AP104" s="60">
        <v>12.1</v>
      </c>
      <c r="AQ104" s="60">
        <v>295.2</v>
      </c>
      <c r="AR104" s="60">
        <v>12.1</v>
      </c>
      <c r="AS104" s="60">
        <v>16.100000000000001</v>
      </c>
      <c r="AT104" s="60">
        <v>12.1</v>
      </c>
      <c r="AU104" s="60">
        <v>12.1</v>
      </c>
      <c r="AV104" s="60">
        <v>12.1</v>
      </c>
    </row>
    <row r="105" spans="1:48" ht="15.75" thickBot="1" x14ac:dyDescent="0.3">
      <c r="A105" s="59" t="s">
        <v>1024</v>
      </c>
      <c r="B105" s="60">
        <v>10.9</v>
      </c>
      <c r="C105" s="60">
        <v>40.700000000000003</v>
      </c>
      <c r="D105" s="60">
        <v>10.9</v>
      </c>
      <c r="E105" s="60">
        <v>10.9</v>
      </c>
      <c r="F105">
        <f t="shared" si="14"/>
        <v>10.899999999999977</v>
      </c>
      <c r="G105">
        <f t="shared" si="15"/>
        <v>11</v>
      </c>
      <c r="H105" s="60">
        <v>10.9</v>
      </c>
      <c r="I105" s="60">
        <v>10.9</v>
      </c>
      <c r="J105" s="60">
        <v>10.9</v>
      </c>
      <c r="K105" s="60">
        <v>10.9</v>
      </c>
      <c r="L105" s="60">
        <v>20.8</v>
      </c>
      <c r="M105" s="60">
        <v>10.9</v>
      </c>
      <c r="N105" s="60">
        <v>10.9</v>
      </c>
      <c r="O105" s="60">
        <v>10.9</v>
      </c>
      <c r="Q105" s="60">
        <v>281.89999999999998</v>
      </c>
      <c r="R105" s="60">
        <v>448.7</v>
      </c>
      <c r="AH105" s="59" t="s">
        <v>1024</v>
      </c>
      <c r="AI105" s="60">
        <v>11.1</v>
      </c>
      <c r="AJ105" s="60">
        <v>11.1</v>
      </c>
      <c r="AK105" s="60">
        <v>11.1</v>
      </c>
      <c r="AL105" s="60">
        <v>11.1</v>
      </c>
      <c r="AM105" s="60">
        <v>496.7</v>
      </c>
      <c r="AN105" s="60">
        <v>11.1</v>
      </c>
      <c r="AO105" s="60">
        <v>14.1</v>
      </c>
      <c r="AP105" s="60">
        <v>11.1</v>
      </c>
      <c r="AQ105" s="60">
        <v>294.2</v>
      </c>
      <c r="AR105" s="60">
        <v>11.1</v>
      </c>
      <c r="AS105" s="60">
        <v>15.1</v>
      </c>
      <c r="AT105" s="60">
        <v>11.1</v>
      </c>
      <c r="AU105" s="60">
        <v>11.1</v>
      </c>
      <c r="AV105" s="60">
        <v>11.1</v>
      </c>
    </row>
    <row r="106" spans="1:48" ht="15.75" thickBot="1" x14ac:dyDescent="0.3">
      <c r="A106" s="59" t="s">
        <v>1025</v>
      </c>
      <c r="B106" s="60">
        <v>9.9</v>
      </c>
      <c r="C106" s="60">
        <v>39.700000000000003</v>
      </c>
      <c r="D106" s="60">
        <v>9.9</v>
      </c>
      <c r="E106" s="60">
        <v>9.9</v>
      </c>
      <c r="F106">
        <f t="shared" si="14"/>
        <v>9.8999999999999773</v>
      </c>
      <c r="G106">
        <f t="shared" si="15"/>
        <v>10</v>
      </c>
      <c r="H106" s="60">
        <v>9.9</v>
      </c>
      <c r="I106" s="60">
        <v>9.9</v>
      </c>
      <c r="J106" s="60">
        <v>9.9</v>
      </c>
      <c r="K106" s="60">
        <v>9.9</v>
      </c>
      <c r="L106" s="60">
        <v>19.899999999999999</v>
      </c>
      <c r="M106" s="60">
        <v>9.9</v>
      </c>
      <c r="N106" s="60">
        <v>9.9</v>
      </c>
      <c r="O106" s="60">
        <v>9.9</v>
      </c>
      <c r="Q106" s="60">
        <v>280.89999999999998</v>
      </c>
      <c r="R106" s="60">
        <v>447.7</v>
      </c>
      <c r="AH106" s="59" t="s">
        <v>1025</v>
      </c>
      <c r="AI106" s="60">
        <v>10.1</v>
      </c>
      <c r="AJ106" s="60">
        <v>10.1</v>
      </c>
      <c r="AK106" s="60">
        <v>10.1</v>
      </c>
      <c r="AL106" s="60">
        <v>10.1</v>
      </c>
      <c r="AM106" s="60">
        <v>495.7</v>
      </c>
      <c r="AN106" s="60">
        <v>10.1</v>
      </c>
      <c r="AO106" s="60">
        <v>13.1</v>
      </c>
      <c r="AP106" s="60">
        <v>10.1</v>
      </c>
      <c r="AQ106" s="60">
        <v>293.2</v>
      </c>
      <c r="AR106" s="60">
        <v>10.1</v>
      </c>
      <c r="AS106" s="60">
        <v>14.1</v>
      </c>
      <c r="AT106" s="60">
        <v>10.1</v>
      </c>
      <c r="AU106" s="60">
        <v>10.1</v>
      </c>
      <c r="AV106" s="60">
        <v>10.1</v>
      </c>
    </row>
    <row r="107" spans="1:48" ht="15.75" thickBot="1" x14ac:dyDescent="0.3">
      <c r="A107" s="59" t="s">
        <v>1028</v>
      </c>
      <c r="B107" s="60">
        <v>8.9</v>
      </c>
      <c r="C107" s="60">
        <v>38.700000000000003</v>
      </c>
      <c r="D107" s="60">
        <v>8.9</v>
      </c>
      <c r="E107" s="60">
        <v>8.9</v>
      </c>
      <c r="F107">
        <f t="shared" si="14"/>
        <v>8.8999999999999773</v>
      </c>
      <c r="G107">
        <f t="shared" si="15"/>
        <v>9</v>
      </c>
      <c r="H107" s="60">
        <v>8.9</v>
      </c>
      <c r="I107" s="60">
        <v>8.9</v>
      </c>
      <c r="J107" s="60">
        <v>8.9</v>
      </c>
      <c r="K107" s="60">
        <v>8.9</v>
      </c>
      <c r="L107" s="60">
        <v>18.899999999999999</v>
      </c>
      <c r="M107" s="60">
        <v>8.9</v>
      </c>
      <c r="N107" s="60">
        <v>8.9</v>
      </c>
      <c r="O107" s="60">
        <v>8.9</v>
      </c>
      <c r="Q107" s="60">
        <v>279.89999999999998</v>
      </c>
      <c r="R107" s="60">
        <v>446.7</v>
      </c>
      <c r="AH107" s="59" t="s">
        <v>1028</v>
      </c>
      <c r="AI107" s="60">
        <v>9.1</v>
      </c>
      <c r="AJ107" s="60">
        <v>9.1</v>
      </c>
      <c r="AK107" s="60">
        <v>9.1</v>
      </c>
      <c r="AL107" s="60">
        <v>9.1</v>
      </c>
      <c r="AM107" s="60">
        <v>494.7</v>
      </c>
      <c r="AN107" s="60">
        <v>9.1</v>
      </c>
      <c r="AO107" s="60">
        <v>12.1</v>
      </c>
      <c r="AP107" s="60">
        <v>9.1</v>
      </c>
      <c r="AQ107" s="60">
        <v>292.2</v>
      </c>
      <c r="AR107" s="60">
        <v>9.1</v>
      </c>
      <c r="AS107" s="60">
        <v>13.1</v>
      </c>
      <c r="AT107" s="60">
        <v>9.1</v>
      </c>
      <c r="AU107" s="60">
        <v>9.1</v>
      </c>
      <c r="AV107" s="60">
        <v>9.1</v>
      </c>
    </row>
    <row r="108" spans="1:48" ht="15.75" thickBot="1" x14ac:dyDescent="0.3">
      <c r="A108" s="59" t="s">
        <v>1029</v>
      </c>
      <c r="B108" s="60">
        <v>7.9</v>
      </c>
      <c r="C108" s="60">
        <v>37.700000000000003</v>
      </c>
      <c r="D108" s="60">
        <v>7.9</v>
      </c>
      <c r="E108" s="60">
        <v>7.9</v>
      </c>
      <c r="F108">
        <f t="shared" si="14"/>
        <v>7.8999999999999773</v>
      </c>
      <c r="G108">
        <f t="shared" si="15"/>
        <v>8</v>
      </c>
      <c r="H108" s="60">
        <v>7.9</v>
      </c>
      <c r="I108" s="60">
        <v>7.9</v>
      </c>
      <c r="J108" s="60">
        <v>7.9</v>
      </c>
      <c r="K108" s="60">
        <v>7.9</v>
      </c>
      <c r="L108" s="60">
        <v>17.899999999999999</v>
      </c>
      <c r="M108" s="60">
        <v>7.9</v>
      </c>
      <c r="N108" s="60">
        <v>7.9</v>
      </c>
      <c r="O108" s="60">
        <v>7.9</v>
      </c>
      <c r="Q108" s="60">
        <v>278.89999999999998</v>
      </c>
      <c r="R108" s="60">
        <v>445.7</v>
      </c>
      <c r="AH108" s="59" t="s">
        <v>1029</v>
      </c>
      <c r="AI108" s="60">
        <v>8.1</v>
      </c>
      <c r="AJ108" s="60">
        <v>8.1</v>
      </c>
      <c r="AK108" s="60">
        <v>8.1</v>
      </c>
      <c r="AL108" s="60">
        <v>8.1</v>
      </c>
      <c r="AM108" s="60">
        <v>493.7</v>
      </c>
      <c r="AN108" s="60">
        <v>8.1</v>
      </c>
      <c r="AO108" s="60">
        <v>11.1</v>
      </c>
      <c r="AP108" s="60">
        <v>8.1</v>
      </c>
      <c r="AQ108" s="60">
        <v>291.2</v>
      </c>
      <c r="AR108" s="60">
        <v>8.1</v>
      </c>
      <c r="AS108" s="60">
        <v>12.1</v>
      </c>
      <c r="AT108" s="60">
        <v>8.1</v>
      </c>
      <c r="AU108" s="60">
        <v>8.1</v>
      </c>
      <c r="AV108" s="60">
        <v>8.1</v>
      </c>
    </row>
    <row r="109" spans="1:48" ht="15.75" thickBot="1" x14ac:dyDescent="0.3">
      <c r="A109" s="59" t="s">
        <v>1030</v>
      </c>
      <c r="B109" s="60">
        <v>6.9</v>
      </c>
      <c r="C109" s="60">
        <v>36.700000000000003</v>
      </c>
      <c r="D109" s="60">
        <v>6.9</v>
      </c>
      <c r="E109" s="60">
        <v>6.9</v>
      </c>
      <c r="F109">
        <f t="shared" si="14"/>
        <v>6.8999999999999773</v>
      </c>
      <c r="G109">
        <f t="shared" si="15"/>
        <v>7</v>
      </c>
      <c r="H109" s="60">
        <v>6.9</v>
      </c>
      <c r="I109" s="60">
        <v>6.9</v>
      </c>
      <c r="J109" s="60">
        <v>6.9</v>
      </c>
      <c r="K109" s="60">
        <v>6.9</v>
      </c>
      <c r="L109" s="60">
        <v>16.899999999999999</v>
      </c>
      <c r="M109" s="60">
        <v>6.9</v>
      </c>
      <c r="N109" s="60">
        <v>6.9</v>
      </c>
      <c r="O109" s="60">
        <v>6.9</v>
      </c>
      <c r="Q109" s="60">
        <v>277.89999999999998</v>
      </c>
      <c r="R109" s="60">
        <v>444.7</v>
      </c>
      <c r="AH109" s="59" t="s">
        <v>1030</v>
      </c>
      <c r="AI109" s="60">
        <v>7.1</v>
      </c>
      <c r="AJ109" s="60">
        <v>7.1</v>
      </c>
      <c r="AK109" s="60">
        <v>7.1</v>
      </c>
      <c r="AL109" s="60">
        <v>7.1</v>
      </c>
      <c r="AM109" s="60">
        <v>492.7</v>
      </c>
      <c r="AN109" s="60">
        <v>7.1</v>
      </c>
      <c r="AO109" s="60">
        <v>10.1</v>
      </c>
      <c r="AP109" s="60">
        <v>7.1</v>
      </c>
      <c r="AQ109" s="60">
        <v>290.2</v>
      </c>
      <c r="AR109" s="60">
        <v>7.1</v>
      </c>
      <c r="AS109" s="60">
        <v>11.1</v>
      </c>
      <c r="AT109" s="60">
        <v>7.1</v>
      </c>
      <c r="AU109" s="60">
        <v>7.1</v>
      </c>
      <c r="AV109" s="60">
        <v>7.1</v>
      </c>
    </row>
    <row r="110" spans="1:48" ht="15.75" thickBot="1" x14ac:dyDescent="0.3">
      <c r="A110" s="59" t="s">
        <v>1031</v>
      </c>
      <c r="B110" s="60">
        <v>6</v>
      </c>
      <c r="C110" s="60">
        <v>35.700000000000003</v>
      </c>
      <c r="D110" s="60">
        <v>6</v>
      </c>
      <c r="E110" s="60">
        <v>6</v>
      </c>
      <c r="F110">
        <f t="shared" si="14"/>
        <v>5.8999999999999773</v>
      </c>
      <c r="G110">
        <f t="shared" si="15"/>
        <v>6</v>
      </c>
      <c r="H110" s="60">
        <v>6</v>
      </c>
      <c r="I110" s="60">
        <v>6</v>
      </c>
      <c r="J110" s="60">
        <v>6</v>
      </c>
      <c r="K110" s="60">
        <v>6</v>
      </c>
      <c r="L110" s="60">
        <v>15.9</v>
      </c>
      <c r="M110" s="60">
        <v>6</v>
      </c>
      <c r="N110" s="60">
        <v>6</v>
      </c>
      <c r="O110" s="60">
        <v>6</v>
      </c>
      <c r="Q110" s="60">
        <v>276.89999999999998</v>
      </c>
      <c r="R110" s="60">
        <v>443.7</v>
      </c>
      <c r="AH110" s="59" t="s">
        <v>1031</v>
      </c>
      <c r="AI110" s="60">
        <v>6</v>
      </c>
      <c r="AJ110" s="60">
        <v>6</v>
      </c>
      <c r="AK110" s="60">
        <v>6</v>
      </c>
      <c r="AL110" s="60">
        <v>6</v>
      </c>
      <c r="AM110" s="60">
        <v>491.7</v>
      </c>
      <c r="AN110" s="60">
        <v>6</v>
      </c>
      <c r="AO110" s="60">
        <v>9.1</v>
      </c>
      <c r="AP110" s="60">
        <v>6</v>
      </c>
      <c r="AQ110" s="60">
        <v>289.2</v>
      </c>
      <c r="AR110" s="60">
        <v>6</v>
      </c>
      <c r="AS110" s="60">
        <v>10.1</v>
      </c>
      <c r="AT110" s="60">
        <v>6</v>
      </c>
      <c r="AU110" s="60">
        <v>6</v>
      </c>
      <c r="AV110" s="60">
        <v>6</v>
      </c>
    </row>
    <row r="111" spans="1:48" ht="15.75" thickBot="1" x14ac:dyDescent="0.3">
      <c r="A111" s="59" t="s">
        <v>1032</v>
      </c>
      <c r="B111" s="60">
        <v>5</v>
      </c>
      <c r="C111" s="60">
        <v>34.700000000000003</v>
      </c>
      <c r="D111" s="60">
        <v>5</v>
      </c>
      <c r="E111" s="60">
        <v>5</v>
      </c>
      <c r="F111">
        <f t="shared" si="14"/>
        <v>4.8999999999999773</v>
      </c>
      <c r="G111">
        <f t="shared" si="15"/>
        <v>5</v>
      </c>
      <c r="H111" s="60">
        <v>5</v>
      </c>
      <c r="I111" s="60">
        <v>5</v>
      </c>
      <c r="J111" s="60">
        <v>5</v>
      </c>
      <c r="K111" s="60">
        <v>5</v>
      </c>
      <c r="L111" s="60">
        <v>14.9</v>
      </c>
      <c r="M111" s="60">
        <v>5</v>
      </c>
      <c r="N111" s="60">
        <v>5</v>
      </c>
      <c r="O111" s="60">
        <v>5</v>
      </c>
      <c r="Q111" s="60">
        <v>275.89999999999998</v>
      </c>
      <c r="R111" s="60">
        <v>442.7</v>
      </c>
      <c r="AH111" s="59" t="s">
        <v>1032</v>
      </c>
      <c r="AI111" s="60">
        <v>5</v>
      </c>
      <c r="AJ111" s="60">
        <v>5</v>
      </c>
      <c r="AK111" s="60">
        <v>5</v>
      </c>
      <c r="AL111" s="60">
        <v>5</v>
      </c>
      <c r="AM111" s="60">
        <v>490.7</v>
      </c>
      <c r="AN111" s="60">
        <v>5</v>
      </c>
      <c r="AO111" s="60">
        <v>8.1</v>
      </c>
      <c r="AP111" s="60">
        <v>5</v>
      </c>
      <c r="AQ111" s="60">
        <v>288.2</v>
      </c>
      <c r="AR111" s="60">
        <v>5</v>
      </c>
      <c r="AS111" s="60">
        <v>9.1</v>
      </c>
      <c r="AT111" s="60">
        <v>5</v>
      </c>
      <c r="AU111" s="60">
        <v>5</v>
      </c>
      <c r="AV111" s="60">
        <v>5</v>
      </c>
    </row>
    <row r="112" spans="1:48" ht="15.75" thickBot="1" x14ac:dyDescent="0.3">
      <c r="A112" s="59" t="s">
        <v>1034</v>
      </c>
      <c r="B112" s="60">
        <v>4</v>
      </c>
      <c r="C112" s="60">
        <v>4</v>
      </c>
      <c r="D112" s="60">
        <v>4</v>
      </c>
      <c r="E112" s="60">
        <v>4</v>
      </c>
      <c r="F112">
        <f t="shared" si="14"/>
        <v>3.8999999999999773</v>
      </c>
      <c r="G112">
        <f t="shared" si="15"/>
        <v>4</v>
      </c>
      <c r="H112" s="60">
        <v>4</v>
      </c>
      <c r="I112" s="60">
        <v>4</v>
      </c>
      <c r="J112" s="60">
        <v>4</v>
      </c>
      <c r="K112" s="60">
        <v>4</v>
      </c>
      <c r="L112" s="60">
        <v>13.9</v>
      </c>
      <c r="M112" s="60">
        <v>4</v>
      </c>
      <c r="N112" s="60">
        <v>4</v>
      </c>
      <c r="O112" s="60">
        <v>4</v>
      </c>
      <c r="Q112" s="60">
        <v>274.89999999999998</v>
      </c>
      <c r="R112" s="60">
        <v>441.7</v>
      </c>
      <c r="AH112" s="59" t="s">
        <v>1034</v>
      </c>
      <c r="AI112" s="60">
        <v>4</v>
      </c>
      <c r="AJ112" s="60">
        <v>4</v>
      </c>
      <c r="AK112" s="60">
        <v>4</v>
      </c>
      <c r="AL112" s="60">
        <v>4</v>
      </c>
      <c r="AM112" s="60">
        <v>489.7</v>
      </c>
      <c r="AN112" s="60">
        <v>4</v>
      </c>
      <c r="AO112" s="60">
        <v>7.1</v>
      </c>
      <c r="AP112" s="60">
        <v>4</v>
      </c>
      <c r="AQ112" s="60">
        <v>287.2</v>
      </c>
      <c r="AR112" s="60">
        <v>4</v>
      </c>
      <c r="AS112" s="60">
        <v>8.1</v>
      </c>
      <c r="AT112" s="60">
        <v>4</v>
      </c>
      <c r="AU112" s="60">
        <v>4</v>
      </c>
      <c r="AV112" s="60">
        <v>4</v>
      </c>
    </row>
    <row r="113" spans="1:52" ht="15.75" thickBot="1" x14ac:dyDescent="0.3">
      <c r="A113" s="59" t="s">
        <v>1035</v>
      </c>
      <c r="B113" s="60">
        <v>3</v>
      </c>
      <c r="C113" s="60">
        <v>3</v>
      </c>
      <c r="D113" s="60">
        <v>3</v>
      </c>
      <c r="E113" s="60">
        <v>3</v>
      </c>
      <c r="F113">
        <f t="shared" si="14"/>
        <v>3</v>
      </c>
      <c r="G113">
        <f t="shared" si="15"/>
        <v>3</v>
      </c>
      <c r="H113" s="60">
        <v>3</v>
      </c>
      <c r="I113" s="60">
        <v>3</v>
      </c>
      <c r="J113" s="60">
        <v>3</v>
      </c>
      <c r="K113" s="60">
        <v>3</v>
      </c>
      <c r="L113" s="60">
        <v>12.9</v>
      </c>
      <c r="M113" s="60">
        <v>3</v>
      </c>
      <c r="N113" s="60">
        <v>3</v>
      </c>
      <c r="O113" s="60">
        <v>3</v>
      </c>
      <c r="Q113" s="60">
        <v>274</v>
      </c>
      <c r="R113" s="60">
        <v>440.7</v>
      </c>
      <c r="AH113" s="59" t="s">
        <v>1035</v>
      </c>
      <c r="AI113" s="60">
        <v>3</v>
      </c>
      <c r="AJ113" s="60">
        <v>3</v>
      </c>
      <c r="AK113" s="60">
        <v>3</v>
      </c>
      <c r="AL113" s="60">
        <v>3</v>
      </c>
      <c r="AM113" s="60">
        <v>488.7</v>
      </c>
      <c r="AN113" s="60">
        <v>3</v>
      </c>
      <c r="AO113" s="60">
        <v>3</v>
      </c>
      <c r="AP113" s="60">
        <v>3</v>
      </c>
      <c r="AQ113" s="60">
        <v>286.2</v>
      </c>
      <c r="AR113" s="60">
        <v>3</v>
      </c>
      <c r="AS113" s="60">
        <v>7.1</v>
      </c>
      <c r="AT113" s="60">
        <v>3</v>
      </c>
      <c r="AU113" s="60">
        <v>3</v>
      </c>
      <c r="AV113" s="60">
        <v>3</v>
      </c>
    </row>
    <row r="114" spans="1:52" ht="15.75" thickBot="1" x14ac:dyDescent="0.3">
      <c r="A114" s="59" t="s">
        <v>1036</v>
      </c>
      <c r="B114" s="60">
        <v>2</v>
      </c>
      <c r="C114" s="60">
        <v>2</v>
      </c>
      <c r="D114" s="60">
        <v>2</v>
      </c>
      <c r="E114" s="60">
        <v>2</v>
      </c>
      <c r="F114">
        <f t="shared" si="14"/>
        <v>2</v>
      </c>
      <c r="G114">
        <f t="shared" si="15"/>
        <v>2</v>
      </c>
      <c r="H114" s="60">
        <v>2</v>
      </c>
      <c r="I114" s="60">
        <v>2</v>
      </c>
      <c r="J114" s="60">
        <v>2</v>
      </c>
      <c r="K114" s="60">
        <v>2</v>
      </c>
      <c r="L114" s="60">
        <v>11.9</v>
      </c>
      <c r="M114" s="60">
        <v>2</v>
      </c>
      <c r="N114" s="60">
        <v>2</v>
      </c>
      <c r="O114" s="60">
        <v>2</v>
      </c>
      <c r="Q114" s="60">
        <v>273</v>
      </c>
      <c r="R114" s="60">
        <v>439.7</v>
      </c>
      <c r="AH114" s="59" t="s">
        <v>1036</v>
      </c>
      <c r="AI114" s="60">
        <v>2</v>
      </c>
      <c r="AJ114" s="60">
        <v>2</v>
      </c>
      <c r="AK114" s="60">
        <v>2</v>
      </c>
      <c r="AL114" s="60">
        <v>2</v>
      </c>
      <c r="AM114" s="60">
        <v>487.7</v>
      </c>
      <c r="AN114" s="60">
        <v>2</v>
      </c>
      <c r="AO114" s="60">
        <v>2</v>
      </c>
      <c r="AP114" s="60">
        <v>2</v>
      </c>
      <c r="AQ114" s="60">
        <v>285.10000000000002</v>
      </c>
      <c r="AR114" s="60">
        <v>2</v>
      </c>
      <c r="AS114" s="60">
        <v>6</v>
      </c>
      <c r="AT114" s="60">
        <v>2</v>
      </c>
      <c r="AU114" s="60">
        <v>2</v>
      </c>
      <c r="AV114" s="60">
        <v>2</v>
      </c>
    </row>
    <row r="115" spans="1:52" ht="15.75" thickBot="1" x14ac:dyDescent="0.3">
      <c r="A115" s="59" t="s">
        <v>1039</v>
      </c>
      <c r="B115" s="60">
        <v>1</v>
      </c>
      <c r="C115" s="60">
        <v>1</v>
      </c>
      <c r="D115" s="60">
        <v>1</v>
      </c>
      <c r="E115" s="60">
        <v>1</v>
      </c>
      <c r="F115">
        <f t="shared" si="14"/>
        <v>1</v>
      </c>
      <c r="G115">
        <f t="shared" si="15"/>
        <v>1</v>
      </c>
      <c r="H115" s="60">
        <v>1</v>
      </c>
      <c r="I115" s="60">
        <v>1</v>
      </c>
      <c r="J115" s="60">
        <v>1</v>
      </c>
      <c r="K115" s="60">
        <v>1</v>
      </c>
      <c r="L115" s="60">
        <v>10.9</v>
      </c>
      <c r="M115" s="60">
        <v>1</v>
      </c>
      <c r="N115" s="60">
        <v>1</v>
      </c>
      <c r="O115" s="60">
        <v>1</v>
      </c>
      <c r="Q115" s="60">
        <v>272</v>
      </c>
      <c r="R115" s="60">
        <v>438.7</v>
      </c>
      <c r="AH115" s="59" t="s">
        <v>1039</v>
      </c>
      <c r="AI115" s="60">
        <v>1</v>
      </c>
      <c r="AJ115" s="60">
        <v>1</v>
      </c>
      <c r="AK115" s="60">
        <v>1</v>
      </c>
      <c r="AL115" s="60">
        <v>1</v>
      </c>
      <c r="AM115" s="60">
        <v>486.7</v>
      </c>
      <c r="AN115" s="60">
        <v>1</v>
      </c>
      <c r="AO115" s="60">
        <v>1</v>
      </c>
      <c r="AP115" s="60">
        <v>1</v>
      </c>
      <c r="AQ115" s="60">
        <v>284.10000000000002</v>
      </c>
      <c r="AR115" s="60">
        <v>1</v>
      </c>
      <c r="AS115" s="60">
        <v>5</v>
      </c>
      <c r="AT115" s="60">
        <v>1</v>
      </c>
      <c r="AU115" s="60">
        <v>1</v>
      </c>
      <c r="AV115" s="60">
        <v>1</v>
      </c>
    </row>
    <row r="116" spans="1:52" ht="15.75" thickBot="1" x14ac:dyDescent="0.3">
      <c r="A116" s="59" t="s">
        <v>1040</v>
      </c>
      <c r="B116" s="60">
        <v>0</v>
      </c>
      <c r="C116" s="60">
        <v>0</v>
      </c>
      <c r="D116" s="60">
        <v>0</v>
      </c>
      <c r="E116" s="60">
        <v>0</v>
      </c>
      <c r="F116">
        <f t="shared" si="14"/>
        <v>0</v>
      </c>
      <c r="G116">
        <f t="shared" si="15"/>
        <v>0</v>
      </c>
      <c r="H116" s="60">
        <v>0</v>
      </c>
      <c r="I116" s="60">
        <v>0</v>
      </c>
      <c r="J116" s="60">
        <v>0</v>
      </c>
      <c r="K116" s="60">
        <v>0</v>
      </c>
      <c r="L116" s="60">
        <v>0</v>
      </c>
      <c r="M116" s="60">
        <v>0</v>
      </c>
      <c r="N116" s="60">
        <v>0</v>
      </c>
      <c r="O116" s="60">
        <v>0</v>
      </c>
      <c r="Q116" s="60">
        <v>271</v>
      </c>
      <c r="R116" s="60">
        <v>437.7</v>
      </c>
      <c r="AH116" s="59" t="s">
        <v>1040</v>
      </c>
      <c r="AI116" s="60">
        <v>0</v>
      </c>
      <c r="AJ116" s="60">
        <v>0</v>
      </c>
      <c r="AK116" s="60">
        <v>0</v>
      </c>
      <c r="AL116" s="60">
        <v>0</v>
      </c>
      <c r="AM116" s="60">
        <v>485.6</v>
      </c>
      <c r="AN116" s="60">
        <v>0</v>
      </c>
      <c r="AO116" s="60">
        <v>0</v>
      </c>
      <c r="AP116" s="60">
        <v>0</v>
      </c>
      <c r="AQ116" s="60">
        <v>283.10000000000002</v>
      </c>
      <c r="AR116" s="60">
        <v>0</v>
      </c>
      <c r="AS116" s="60">
        <v>0</v>
      </c>
      <c r="AT116" s="60">
        <v>0</v>
      </c>
      <c r="AU116" s="60">
        <v>0</v>
      </c>
      <c r="AV116" s="60">
        <v>0</v>
      </c>
    </row>
    <row r="117" spans="1:52" ht="19.5" thickBot="1" x14ac:dyDescent="0.3">
      <c r="A117" s="55"/>
      <c r="AH117" s="55"/>
    </row>
    <row r="118" spans="1:52" ht="15.75" thickBot="1" x14ac:dyDescent="0.3">
      <c r="A118" s="59" t="s">
        <v>1252</v>
      </c>
      <c r="B118" s="59" t="s">
        <v>927</v>
      </c>
      <c r="C118" s="59" t="s">
        <v>928</v>
      </c>
      <c r="D118" s="59" t="s">
        <v>929</v>
      </c>
      <c r="E118" s="59" t="s">
        <v>930</v>
      </c>
      <c r="F118" s="59" t="s">
        <v>931</v>
      </c>
      <c r="G118" s="59" t="s">
        <v>932</v>
      </c>
      <c r="H118" s="59" t="s">
        <v>933</v>
      </c>
      <c r="I118" s="59" t="s">
        <v>934</v>
      </c>
      <c r="J118" s="59" t="s">
        <v>935</v>
      </c>
      <c r="K118" s="59" t="s">
        <v>936</v>
      </c>
      <c r="L118" s="59" t="s">
        <v>937</v>
      </c>
      <c r="M118" s="59" t="s">
        <v>938</v>
      </c>
      <c r="N118" s="59" t="s">
        <v>939</v>
      </c>
      <c r="O118" s="59" t="s">
        <v>940</v>
      </c>
      <c r="P118" s="59" t="s">
        <v>1043</v>
      </c>
      <c r="Q118" s="59" t="s">
        <v>1044</v>
      </c>
      <c r="R118" s="59" t="s">
        <v>1045</v>
      </c>
      <c r="S118" s="59" t="s">
        <v>1046</v>
      </c>
      <c r="AH118" s="59" t="s">
        <v>1252</v>
      </c>
      <c r="AI118" s="59" t="s">
        <v>927</v>
      </c>
      <c r="AJ118" s="59" t="s">
        <v>928</v>
      </c>
      <c r="AK118" s="59" t="s">
        <v>929</v>
      </c>
      <c r="AL118" s="59" t="s">
        <v>930</v>
      </c>
      <c r="AM118" s="59" t="s">
        <v>931</v>
      </c>
      <c r="AN118" s="59" t="s">
        <v>932</v>
      </c>
      <c r="AO118" s="59" t="s">
        <v>933</v>
      </c>
      <c r="AP118" s="59" t="s">
        <v>934</v>
      </c>
      <c r="AQ118" s="59" t="s">
        <v>935</v>
      </c>
      <c r="AR118" s="59" t="s">
        <v>936</v>
      </c>
      <c r="AS118" s="59" t="s">
        <v>937</v>
      </c>
      <c r="AT118" s="59" t="s">
        <v>938</v>
      </c>
      <c r="AU118" s="59" t="s">
        <v>939</v>
      </c>
      <c r="AV118" s="59" t="s">
        <v>940</v>
      </c>
      <c r="AW118" s="59" t="s">
        <v>1043</v>
      </c>
      <c r="AX118" s="59" t="s">
        <v>1044</v>
      </c>
      <c r="AY118" s="59" t="s">
        <v>1045</v>
      </c>
      <c r="AZ118" s="59" t="s">
        <v>1046</v>
      </c>
    </row>
    <row r="119" spans="1:52" ht="15.75" thickBot="1" x14ac:dyDescent="0.3">
      <c r="A119" s="59" t="s">
        <v>942</v>
      </c>
      <c r="B119" s="60">
        <v>9.9</v>
      </c>
      <c r="C119" s="60">
        <v>34.700000000000003</v>
      </c>
      <c r="D119" s="60">
        <v>4</v>
      </c>
      <c r="E119" s="60">
        <v>13.9</v>
      </c>
      <c r="F119" s="60">
        <v>271</v>
      </c>
      <c r="G119" s="60">
        <v>437.7</v>
      </c>
      <c r="H119" s="60">
        <v>1</v>
      </c>
      <c r="I119" s="60">
        <v>0</v>
      </c>
      <c r="J119" s="60">
        <v>0</v>
      </c>
      <c r="K119" s="60">
        <v>0</v>
      </c>
      <c r="L119" s="60">
        <v>10.9</v>
      </c>
      <c r="M119" s="60">
        <v>0</v>
      </c>
      <c r="N119" s="60">
        <v>3</v>
      </c>
      <c r="O119" s="60">
        <v>0</v>
      </c>
      <c r="P119" s="60">
        <v>786.1</v>
      </c>
      <c r="Q119" s="60">
        <v>1000</v>
      </c>
      <c r="R119" s="60">
        <v>213.9</v>
      </c>
      <c r="S119" s="60">
        <v>21.39</v>
      </c>
      <c r="AH119" s="59" t="s">
        <v>942</v>
      </c>
      <c r="AI119" s="60">
        <v>24.2</v>
      </c>
      <c r="AJ119" s="60">
        <v>29.2</v>
      </c>
      <c r="AK119" s="60">
        <v>30.2</v>
      </c>
      <c r="AL119" s="60">
        <v>20.2</v>
      </c>
      <c r="AM119" s="60">
        <v>519.9</v>
      </c>
      <c r="AN119" s="60">
        <v>34.299999999999997</v>
      </c>
      <c r="AO119" s="60">
        <v>36.299999999999997</v>
      </c>
      <c r="AP119" s="60">
        <v>34.299999999999997</v>
      </c>
      <c r="AQ119" s="60">
        <v>317.39999999999998</v>
      </c>
      <c r="AR119" s="60">
        <v>34.299999999999997</v>
      </c>
      <c r="AS119" s="60">
        <v>37.299999999999997</v>
      </c>
      <c r="AT119" s="60">
        <v>34.299999999999997</v>
      </c>
      <c r="AU119" s="60">
        <v>31.2</v>
      </c>
      <c r="AV119" s="60">
        <v>34.299999999999997</v>
      </c>
      <c r="AW119" s="60">
        <v>1217.0999999999999</v>
      </c>
      <c r="AX119" s="60">
        <v>1000</v>
      </c>
      <c r="AY119" s="60">
        <v>-217.1</v>
      </c>
      <c r="AZ119" s="60">
        <v>-21.71</v>
      </c>
    </row>
    <row r="120" spans="1:52" ht="15.75" thickBot="1" x14ac:dyDescent="0.3">
      <c r="A120" s="59" t="s">
        <v>943</v>
      </c>
      <c r="B120" s="60">
        <v>9.9</v>
      </c>
      <c r="C120" s="60">
        <v>36.700000000000003</v>
      </c>
      <c r="D120" s="60">
        <v>4</v>
      </c>
      <c r="E120" s="60">
        <v>13.9</v>
      </c>
      <c r="F120" s="60">
        <v>273</v>
      </c>
      <c r="G120" s="60">
        <v>439.7</v>
      </c>
      <c r="H120" s="60">
        <v>2</v>
      </c>
      <c r="I120" s="60">
        <v>4</v>
      </c>
      <c r="J120" s="60">
        <v>1</v>
      </c>
      <c r="K120" s="60">
        <v>2</v>
      </c>
      <c r="L120" s="60">
        <v>11.9</v>
      </c>
      <c r="M120" s="60">
        <v>2</v>
      </c>
      <c r="N120" s="60">
        <v>9.9</v>
      </c>
      <c r="O120" s="60">
        <v>2</v>
      </c>
      <c r="P120" s="60">
        <v>811.9</v>
      </c>
      <c r="Q120" s="60">
        <v>1000</v>
      </c>
      <c r="R120" s="60">
        <v>188.1</v>
      </c>
      <c r="S120" s="60">
        <v>18.809999999999999</v>
      </c>
      <c r="AH120" s="59" t="s">
        <v>943</v>
      </c>
      <c r="AI120" s="60">
        <v>24.2</v>
      </c>
      <c r="AJ120" s="60">
        <v>27.2</v>
      </c>
      <c r="AK120" s="60">
        <v>30.2</v>
      </c>
      <c r="AL120" s="60">
        <v>20.2</v>
      </c>
      <c r="AM120" s="60">
        <v>517.9</v>
      </c>
      <c r="AN120" s="60">
        <v>32.200000000000003</v>
      </c>
      <c r="AO120" s="60">
        <v>35.299999999999997</v>
      </c>
      <c r="AP120" s="60">
        <v>30.2</v>
      </c>
      <c r="AQ120" s="60">
        <v>316.39999999999998</v>
      </c>
      <c r="AR120" s="60">
        <v>32.200000000000003</v>
      </c>
      <c r="AS120" s="60">
        <v>36.299999999999997</v>
      </c>
      <c r="AT120" s="60">
        <v>32.200000000000003</v>
      </c>
      <c r="AU120" s="60">
        <v>24.2</v>
      </c>
      <c r="AV120" s="60">
        <v>32.200000000000003</v>
      </c>
      <c r="AW120" s="60">
        <v>1190.9000000000001</v>
      </c>
      <c r="AX120" s="60">
        <v>1000</v>
      </c>
      <c r="AY120" s="60">
        <v>-190.9</v>
      </c>
      <c r="AZ120" s="60">
        <v>-19.09</v>
      </c>
    </row>
    <row r="121" spans="1:52" ht="15.75" thickBot="1" x14ac:dyDescent="0.3">
      <c r="A121" s="59" t="s">
        <v>944</v>
      </c>
      <c r="B121" s="60">
        <v>9.9</v>
      </c>
      <c r="C121" s="60">
        <v>38.700000000000003</v>
      </c>
      <c r="D121" s="60">
        <v>4</v>
      </c>
      <c r="E121" s="60">
        <v>13.9</v>
      </c>
      <c r="F121" s="60">
        <v>272</v>
      </c>
      <c r="G121" s="60">
        <v>438.7</v>
      </c>
      <c r="H121" s="60">
        <v>1</v>
      </c>
      <c r="I121" s="60">
        <v>4</v>
      </c>
      <c r="J121" s="60">
        <v>2</v>
      </c>
      <c r="K121" s="60">
        <v>1</v>
      </c>
      <c r="L121" s="60">
        <v>0</v>
      </c>
      <c r="M121" s="60">
        <v>1</v>
      </c>
      <c r="N121" s="60">
        <v>8.9</v>
      </c>
      <c r="O121" s="60">
        <v>1</v>
      </c>
      <c r="P121" s="60">
        <v>796.1</v>
      </c>
      <c r="Q121" s="60">
        <v>1000</v>
      </c>
      <c r="R121" s="60">
        <v>203.9</v>
      </c>
      <c r="S121" s="60">
        <v>20.39</v>
      </c>
      <c r="AH121" s="59" t="s">
        <v>944</v>
      </c>
      <c r="AI121" s="60">
        <v>24.2</v>
      </c>
      <c r="AJ121" s="60">
        <v>25.2</v>
      </c>
      <c r="AK121" s="60">
        <v>30.2</v>
      </c>
      <c r="AL121" s="60">
        <v>20.2</v>
      </c>
      <c r="AM121" s="60">
        <v>518.9</v>
      </c>
      <c r="AN121" s="60">
        <v>33.200000000000003</v>
      </c>
      <c r="AO121" s="60">
        <v>36.299999999999997</v>
      </c>
      <c r="AP121" s="60">
        <v>30.2</v>
      </c>
      <c r="AQ121" s="60">
        <v>315.39999999999998</v>
      </c>
      <c r="AR121" s="60">
        <v>33.200000000000003</v>
      </c>
      <c r="AS121" s="60">
        <v>48.4</v>
      </c>
      <c r="AT121" s="60">
        <v>33.200000000000003</v>
      </c>
      <c r="AU121" s="60">
        <v>25.2</v>
      </c>
      <c r="AV121" s="60">
        <v>33.200000000000003</v>
      </c>
      <c r="AW121" s="60">
        <v>1207.0999999999999</v>
      </c>
      <c r="AX121" s="60">
        <v>1000</v>
      </c>
      <c r="AY121" s="60">
        <v>-207.1</v>
      </c>
      <c r="AZ121" s="60">
        <v>-20.71</v>
      </c>
    </row>
    <row r="122" spans="1:52" ht="15.75" thickBot="1" x14ac:dyDescent="0.3">
      <c r="A122" s="59" t="s">
        <v>945</v>
      </c>
      <c r="B122" s="60">
        <v>9.9</v>
      </c>
      <c r="C122" s="60">
        <v>41.7</v>
      </c>
      <c r="D122" s="60">
        <v>4</v>
      </c>
      <c r="E122" s="60">
        <v>13.9</v>
      </c>
      <c r="F122" s="60">
        <v>274.89999999999998</v>
      </c>
      <c r="G122" s="60">
        <v>440.7</v>
      </c>
      <c r="H122" s="60">
        <v>3</v>
      </c>
      <c r="I122" s="60">
        <v>4</v>
      </c>
      <c r="J122" s="60">
        <v>4</v>
      </c>
      <c r="K122" s="60">
        <v>3</v>
      </c>
      <c r="L122" s="60">
        <v>12.9</v>
      </c>
      <c r="M122" s="60">
        <v>3</v>
      </c>
      <c r="N122" s="60">
        <v>10.9</v>
      </c>
      <c r="O122" s="60">
        <v>3</v>
      </c>
      <c r="P122" s="60">
        <v>828.8</v>
      </c>
      <c r="Q122" s="60">
        <v>1000</v>
      </c>
      <c r="R122" s="60">
        <v>171.2</v>
      </c>
      <c r="S122" s="60">
        <v>17.12</v>
      </c>
      <c r="AH122" s="59" t="s">
        <v>945</v>
      </c>
      <c r="AI122" s="60">
        <v>24.2</v>
      </c>
      <c r="AJ122" s="60">
        <v>22.2</v>
      </c>
      <c r="AK122" s="60">
        <v>30.2</v>
      </c>
      <c r="AL122" s="60">
        <v>20.2</v>
      </c>
      <c r="AM122" s="60">
        <v>515.9</v>
      </c>
      <c r="AN122" s="60">
        <v>31.2</v>
      </c>
      <c r="AO122" s="60">
        <v>34.299999999999997</v>
      </c>
      <c r="AP122" s="60">
        <v>30.2</v>
      </c>
      <c r="AQ122" s="60">
        <v>313.39999999999998</v>
      </c>
      <c r="AR122" s="60">
        <v>31.2</v>
      </c>
      <c r="AS122" s="60">
        <v>35.299999999999997</v>
      </c>
      <c r="AT122" s="60">
        <v>31.2</v>
      </c>
      <c r="AU122" s="60">
        <v>23.2</v>
      </c>
      <c r="AV122" s="60">
        <v>31.2</v>
      </c>
      <c r="AW122" s="60">
        <v>1173.8</v>
      </c>
      <c r="AX122" s="60">
        <v>1000</v>
      </c>
      <c r="AY122" s="60">
        <v>-173.8</v>
      </c>
      <c r="AZ122" s="60">
        <v>-17.38</v>
      </c>
    </row>
    <row r="123" spans="1:52" ht="15.75" thickBot="1" x14ac:dyDescent="0.3">
      <c r="A123" s="59" t="s">
        <v>946</v>
      </c>
      <c r="B123" s="60">
        <v>9.9</v>
      </c>
      <c r="C123" s="60">
        <v>3</v>
      </c>
      <c r="D123" s="60">
        <v>17.899999999999999</v>
      </c>
      <c r="E123" s="60">
        <v>13.9</v>
      </c>
      <c r="F123" s="60">
        <v>279.89999999999998</v>
      </c>
      <c r="G123" s="60">
        <v>447.7</v>
      </c>
      <c r="H123" s="60">
        <v>12.9</v>
      </c>
      <c r="I123" s="60">
        <v>10.9</v>
      </c>
      <c r="J123" s="60">
        <v>8.9</v>
      </c>
      <c r="K123" s="60">
        <v>9.9</v>
      </c>
      <c r="L123" s="60">
        <v>19.899999999999999</v>
      </c>
      <c r="M123" s="60">
        <v>9.9</v>
      </c>
      <c r="N123" s="60">
        <v>4</v>
      </c>
      <c r="O123" s="60">
        <v>8.9</v>
      </c>
      <c r="P123" s="60">
        <v>857.6</v>
      </c>
      <c r="Q123" s="60">
        <v>1000</v>
      </c>
      <c r="R123" s="60">
        <v>142.4</v>
      </c>
      <c r="S123" s="60">
        <v>14.24</v>
      </c>
      <c r="AH123" s="59" t="s">
        <v>946</v>
      </c>
      <c r="AI123" s="60">
        <v>24.2</v>
      </c>
      <c r="AJ123" s="60">
        <v>61.5</v>
      </c>
      <c r="AK123" s="60">
        <v>16.100000000000001</v>
      </c>
      <c r="AL123" s="60">
        <v>20.2</v>
      </c>
      <c r="AM123" s="60">
        <v>510.8</v>
      </c>
      <c r="AN123" s="60">
        <v>24.2</v>
      </c>
      <c r="AO123" s="60">
        <v>24.2</v>
      </c>
      <c r="AP123" s="60">
        <v>23.2</v>
      </c>
      <c r="AQ123" s="60">
        <v>308.3</v>
      </c>
      <c r="AR123" s="60">
        <v>24.2</v>
      </c>
      <c r="AS123" s="60">
        <v>28.2</v>
      </c>
      <c r="AT123" s="60">
        <v>24.2</v>
      </c>
      <c r="AU123" s="60">
        <v>30.2</v>
      </c>
      <c r="AV123" s="60">
        <v>25.2</v>
      </c>
      <c r="AW123" s="60">
        <v>1144.5999999999999</v>
      </c>
      <c r="AX123" s="60">
        <v>1000</v>
      </c>
      <c r="AY123" s="60">
        <v>-144.6</v>
      </c>
      <c r="AZ123" s="60">
        <v>-14.46</v>
      </c>
    </row>
    <row r="124" spans="1:52" ht="15.75" thickBot="1" x14ac:dyDescent="0.3">
      <c r="A124" s="59" t="s">
        <v>947</v>
      </c>
      <c r="B124" s="60">
        <v>9.9</v>
      </c>
      <c r="C124" s="60">
        <v>34.700000000000003</v>
      </c>
      <c r="D124" s="60">
        <v>17.899999999999999</v>
      </c>
      <c r="E124" s="60">
        <v>13.9</v>
      </c>
      <c r="F124" s="60">
        <v>280.89999999999998</v>
      </c>
      <c r="G124" s="60">
        <v>448.7</v>
      </c>
      <c r="H124" s="60">
        <v>19.899999999999999</v>
      </c>
      <c r="I124" s="60">
        <v>10.9</v>
      </c>
      <c r="J124" s="60">
        <v>9.9</v>
      </c>
      <c r="K124" s="60">
        <v>10.9</v>
      </c>
      <c r="L124" s="60">
        <v>22.8</v>
      </c>
      <c r="M124" s="60">
        <v>11.9</v>
      </c>
      <c r="N124" s="60">
        <v>7.9</v>
      </c>
      <c r="O124" s="60">
        <v>9.9</v>
      </c>
      <c r="P124" s="60">
        <v>910.2</v>
      </c>
      <c r="Q124" s="60">
        <v>1000</v>
      </c>
      <c r="R124" s="60">
        <v>89.8</v>
      </c>
      <c r="S124" s="60">
        <v>8.98</v>
      </c>
      <c r="AH124" s="59" t="s">
        <v>947</v>
      </c>
      <c r="AI124" s="60">
        <v>24.2</v>
      </c>
      <c r="AJ124" s="60">
        <v>29.2</v>
      </c>
      <c r="AK124" s="60">
        <v>16.100000000000001</v>
      </c>
      <c r="AL124" s="60">
        <v>20.2</v>
      </c>
      <c r="AM124" s="60">
        <v>509.8</v>
      </c>
      <c r="AN124" s="60">
        <v>23.2</v>
      </c>
      <c r="AO124" s="60">
        <v>17.100000000000001</v>
      </c>
      <c r="AP124" s="60">
        <v>23.2</v>
      </c>
      <c r="AQ124" s="60">
        <v>307.3</v>
      </c>
      <c r="AR124" s="60">
        <v>23.2</v>
      </c>
      <c r="AS124" s="60">
        <v>25.2</v>
      </c>
      <c r="AT124" s="60">
        <v>22.2</v>
      </c>
      <c r="AU124" s="60">
        <v>26.2</v>
      </c>
      <c r="AV124" s="60">
        <v>24.2</v>
      </c>
      <c r="AW124" s="60">
        <v>1091.2</v>
      </c>
      <c r="AX124" s="60">
        <v>1000</v>
      </c>
      <c r="AY124" s="60">
        <v>-91.2</v>
      </c>
      <c r="AZ124" s="60">
        <v>-9.1199999999999992</v>
      </c>
    </row>
    <row r="125" spans="1:52" ht="15.75" thickBot="1" x14ac:dyDescent="0.3">
      <c r="A125" s="59" t="s">
        <v>948</v>
      </c>
      <c r="B125" s="60">
        <v>9.9</v>
      </c>
      <c r="C125" s="60">
        <v>47.6</v>
      </c>
      <c r="D125" s="60">
        <v>17.899999999999999</v>
      </c>
      <c r="E125" s="60">
        <v>13.9</v>
      </c>
      <c r="F125" s="60">
        <v>282.89999999999998</v>
      </c>
      <c r="G125" s="60">
        <v>451.6</v>
      </c>
      <c r="H125" s="60">
        <v>12.9</v>
      </c>
      <c r="I125" s="60">
        <v>12.9</v>
      </c>
      <c r="J125" s="60">
        <v>11.9</v>
      </c>
      <c r="K125" s="60">
        <v>12.9</v>
      </c>
      <c r="L125" s="60">
        <v>15.9</v>
      </c>
      <c r="M125" s="60">
        <v>13.9</v>
      </c>
      <c r="N125" s="60">
        <v>16.899999999999999</v>
      </c>
      <c r="O125" s="60">
        <v>11.9</v>
      </c>
      <c r="P125" s="60">
        <v>933</v>
      </c>
      <c r="Q125" s="60">
        <v>1000</v>
      </c>
      <c r="R125" s="60">
        <v>67</v>
      </c>
      <c r="S125" s="60">
        <v>6.7</v>
      </c>
      <c r="AH125" s="59" t="s">
        <v>948</v>
      </c>
      <c r="AI125" s="60">
        <v>24.2</v>
      </c>
      <c r="AJ125" s="60">
        <v>16.100000000000001</v>
      </c>
      <c r="AK125" s="60">
        <v>16.100000000000001</v>
      </c>
      <c r="AL125" s="60">
        <v>20.2</v>
      </c>
      <c r="AM125" s="60">
        <v>507.8</v>
      </c>
      <c r="AN125" s="60">
        <v>20.2</v>
      </c>
      <c r="AO125" s="60">
        <v>24.2</v>
      </c>
      <c r="AP125" s="60">
        <v>21.2</v>
      </c>
      <c r="AQ125" s="60">
        <v>305.3</v>
      </c>
      <c r="AR125" s="60">
        <v>21.2</v>
      </c>
      <c r="AS125" s="60">
        <v>32.200000000000003</v>
      </c>
      <c r="AT125" s="60">
        <v>20.2</v>
      </c>
      <c r="AU125" s="60">
        <v>17.100000000000001</v>
      </c>
      <c r="AV125" s="60">
        <v>22.2</v>
      </c>
      <c r="AW125" s="60">
        <v>1068</v>
      </c>
      <c r="AX125" s="60">
        <v>1000</v>
      </c>
      <c r="AY125" s="60">
        <v>-68</v>
      </c>
      <c r="AZ125" s="60">
        <v>-6.8</v>
      </c>
    </row>
    <row r="126" spans="1:52" ht="15.75" thickBot="1" x14ac:dyDescent="0.3">
      <c r="A126" s="59" t="s">
        <v>949</v>
      </c>
      <c r="B126" s="60">
        <v>9.9</v>
      </c>
      <c r="C126" s="60">
        <v>51.6</v>
      </c>
      <c r="D126" s="60">
        <v>17.899999999999999</v>
      </c>
      <c r="E126" s="60">
        <v>13.9</v>
      </c>
      <c r="F126" s="60">
        <v>284.89999999999998</v>
      </c>
      <c r="G126" s="60">
        <v>450.6</v>
      </c>
      <c r="H126" s="60">
        <v>35.700000000000003</v>
      </c>
      <c r="I126" s="60">
        <v>13.9</v>
      </c>
      <c r="J126" s="60">
        <v>12.9</v>
      </c>
      <c r="K126" s="60">
        <v>13.9</v>
      </c>
      <c r="L126" s="60">
        <v>35.700000000000003</v>
      </c>
      <c r="M126" s="60">
        <v>15.9</v>
      </c>
      <c r="N126" s="60">
        <v>20.8</v>
      </c>
      <c r="O126" s="60">
        <v>13.9</v>
      </c>
      <c r="P126" s="60">
        <v>991.6</v>
      </c>
      <c r="Q126" s="60">
        <v>1000</v>
      </c>
      <c r="R126" s="60">
        <v>8.4</v>
      </c>
      <c r="S126" s="60">
        <v>0.84</v>
      </c>
      <c r="AH126" s="59" t="s">
        <v>949</v>
      </c>
      <c r="AI126" s="60">
        <v>24.2</v>
      </c>
      <c r="AJ126" s="60">
        <v>12.1</v>
      </c>
      <c r="AK126" s="60">
        <v>16.100000000000001</v>
      </c>
      <c r="AL126" s="60">
        <v>20.2</v>
      </c>
      <c r="AM126" s="60">
        <v>505.8</v>
      </c>
      <c r="AN126" s="60">
        <v>21.2</v>
      </c>
      <c r="AO126" s="60">
        <v>1</v>
      </c>
      <c r="AP126" s="60">
        <v>20.2</v>
      </c>
      <c r="AQ126" s="60">
        <v>304.3</v>
      </c>
      <c r="AR126" s="60">
        <v>20.2</v>
      </c>
      <c r="AS126" s="60">
        <v>12.1</v>
      </c>
      <c r="AT126" s="60">
        <v>18.100000000000001</v>
      </c>
      <c r="AU126" s="60">
        <v>13.1</v>
      </c>
      <c r="AV126" s="60">
        <v>20.2</v>
      </c>
      <c r="AW126" s="60">
        <v>1008.6</v>
      </c>
      <c r="AX126" s="60">
        <v>1000</v>
      </c>
      <c r="AY126" s="60">
        <v>-8.6</v>
      </c>
      <c r="AZ126" s="60">
        <v>-0.86</v>
      </c>
    </row>
    <row r="127" spans="1:52" ht="15.75" thickBot="1" x14ac:dyDescent="0.3">
      <c r="A127" s="59" t="s">
        <v>950</v>
      </c>
      <c r="B127" s="60">
        <v>9.9</v>
      </c>
      <c r="C127" s="60">
        <v>51.6</v>
      </c>
      <c r="D127" s="60">
        <v>17.899999999999999</v>
      </c>
      <c r="E127" s="60">
        <v>24.8</v>
      </c>
      <c r="F127" s="60">
        <v>292.8</v>
      </c>
      <c r="G127" s="60">
        <v>454.6</v>
      </c>
      <c r="H127" s="60">
        <v>12.9</v>
      </c>
      <c r="I127" s="60">
        <v>21.8</v>
      </c>
      <c r="J127" s="60">
        <v>20.8</v>
      </c>
      <c r="K127" s="60">
        <v>16.899999999999999</v>
      </c>
      <c r="L127" s="60">
        <v>30.8</v>
      </c>
      <c r="M127" s="60">
        <v>16.899999999999999</v>
      </c>
      <c r="N127" s="60">
        <v>21.8</v>
      </c>
      <c r="O127" s="60">
        <v>16.899999999999999</v>
      </c>
      <c r="P127" s="60">
        <v>1010.5</v>
      </c>
      <c r="Q127" s="60">
        <v>1000</v>
      </c>
      <c r="R127" s="60">
        <v>-10.5</v>
      </c>
      <c r="S127" s="60">
        <v>-1.05</v>
      </c>
      <c r="AH127" s="59" t="s">
        <v>950</v>
      </c>
      <c r="AI127" s="60">
        <v>24.2</v>
      </c>
      <c r="AJ127" s="60">
        <v>12.1</v>
      </c>
      <c r="AK127" s="60">
        <v>16.100000000000001</v>
      </c>
      <c r="AL127" s="60">
        <v>9.1</v>
      </c>
      <c r="AM127" s="60">
        <v>497.7</v>
      </c>
      <c r="AN127" s="60">
        <v>17.100000000000001</v>
      </c>
      <c r="AO127" s="60">
        <v>24.2</v>
      </c>
      <c r="AP127" s="60">
        <v>12.1</v>
      </c>
      <c r="AQ127" s="60">
        <v>296.2</v>
      </c>
      <c r="AR127" s="60">
        <v>17.100000000000001</v>
      </c>
      <c r="AS127" s="60">
        <v>17.100000000000001</v>
      </c>
      <c r="AT127" s="60">
        <v>17.100000000000001</v>
      </c>
      <c r="AU127" s="60">
        <v>12.1</v>
      </c>
      <c r="AV127" s="60">
        <v>17.100000000000001</v>
      </c>
      <c r="AW127" s="60">
        <v>989.4</v>
      </c>
      <c r="AX127" s="60">
        <v>1000</v>
      </c>
      <c r="AY127" s="60">
        <v>10.6</v>
      </c>
      <c r="AZ127" s="60">
        <v>1.06</v>
      </c>
    </row>
    <row r="128" spans="1:52" ht="15.75" thickBot="1" x14ac:dyDescent="0.3">
      <c r="A128" s="59" t="s">
        <v>951</v>
      </c>
      <c r="B128" s="60">
        <v>9.9</v>
      </c>
      <c r="C128" s="60">
        <v>55.6</v>
      </c>
      <c r="D128" s="60">
        <v>17.899999999999999</v>
      </c>
      <c r="E128" s="60">
        <v>24.8</v>
      </c>
      <c r="F128" s="60">
        <v>293.8</v>
      </c>
      <c r="G128" s="60">
        <v>455.6</v>
      </c>
      <c r="H128" s="60">
        <v>14.9</v>
      </c>
      <c r="I128" s="60">
        <v>21.8</v>
      </c>
      <c r="J128" s="60">
        <v>21.8</v>
      </c>
      <c r="K128" s="60">
        <v>18.899999999999999</v>
      </c>
      <c r="L128" s="60">
        <v>28.8</v>
      </c>
      <c r="M128" s="60">
        <v>17.899999999999999</v>
      </c>
      <c r="N128" s="60">
        <v>23.8</v>
      </c>
      <c r="O128" s="60">
        <v>18.899999999999999</v>
      </c>
      <c r="P128" s="60">
        <v>1024.4000000000001</v>
      </c>
      <c r="Q128" s="60">
        <v>1000</v>
      </c>
      <c r="R128" s="60">
        <v>-24.4</v>
      </c>
      <c r="S128" s="60">
        <v>-2.44</v>
      </c>
      <c r="AH128" s="59" t="s">
        <v>951</v>
      </c>
      <c r="AI128" s="60">
        <v>24.2</v>
      </c>
      <c r="AJ128" s="60">
        <v>8.1</v>
      </c>
      <c r="AK128" s="60">
        <v>16.100000000000001</v>
      </c>
      <c r="AL128" s="60">
        <v>9.1</v>
      </c>
      <c r="AM128" s="60">
        <v>496.7</v>
      </c>
      <c r="AN128" s="60">
        <v>16.100000000000001</v>
      </c>
      <c r="AO128" s="60">
        <v>22.2</v>
      </c>
      <c r="AP128" s="60">
        <v>12.1</v>
      </c>
      <c r="AQ128" s="60">
        <v>295.2</v>
      </c>
      <c r="AR128" s="60">
        <v>15.1</v>
      </c>
      <c r="AS128" s="60">
        <v>19.100000000000001</v>
      </c>
      <c r="AT128" s="60">
        <v>16.100000000000001</v>
      </c>
      <c r="AU128" s="60">
        <v>10.1</v>
      </c>
      <c r="AV128" s="60">
        <v>15.1</v>
      </c>
      <c r="AW128" s="60">
        <v>975.3</v>
      </c>
      <c r="AX128" s="60">
        <v>1000</v>
      </c>
      <c r="AY128" s="60">
        <v>24.7</v>
      </c>
      <c r="AZ128" s="60">
        <v>2.4700000000000002</v>
      </c>
    </row>
    <row r="129" spans="1:52" ht="15.75" thickBot="1" x14ac:dyDescent="0.3">
      <c r="A129" s="59" t="s">
        <v>952</v>
      </c>
      <c r="B129" s="60">
        <v>9.9</v>
      </c>
      <c r="C129" s="60">
        <v>45.7</v>
      </c>
      <c r="D129" s="60">
        <v>4</v>
      </c>
      <c r="E129" s="60">
        <v>13.9</v>
      </c>
      <c r="F129" s="60">
        <v>283.89999999999998</v>
      </c>
      <c r="G129" s="60">
        <v>441.7</v>
      </c>
      <c r="H129" s="60">
        <v>6.9</v>
      </c>
      <c r="I129" s="60">
        <v>4</v>
      </c>
      <c r="J129" s="60">
        <v>23.8</v>
      </c>
      <c r="K129" s="60">
        <v>4</v>
      </c>
      <c r="L129" s="60">
        <v>17.899999999999999</v>
      </c>
      <c r="M129" s="60">
        <v>4</v>
      </c>
      <c r="N129" s="60">
        <v>25.8</v>
      </c>
      <c r="O129" s="60">
        <v>10.9</v>
      </c>
      <c r="P129" s="60">
        <v>896.3</v>
      </c>
      <c r="Q129" s="60">
        <v>1000</v>
      </c>
      <c r="R129" s="60">
        <v>103.7</v>
      </c>
      <c r="S129" s="60">
        <v>10.37</v>
      </c>
      <c r="AH129" s="59" t="s">
        <v>952</v>
      </c>
      <c r="AI129" s="60">
        <v>24.2</v>
      </c>
      <c r="AJ129" s="60">
        <v>18.100000000000001</v>
      </c>
      <c r="AK129" s="60">
        <v>30.2</v>
      </c>
      <c r="AL129" s="60">
        <v>20.2</v>
      </c>
      <c r="AM129" s="60">
        <v>506.8</v>
      </c>
      <c r="AN129" s="60">
        <v>30.2</v>
      </c>
      <c r="AO129" s="60">
        <v>30.2</v>
      </c>
      <c r="AP129" s="60">
        <v>30.2</v>
      </c>
      <c r="AQ129" s="60">
        <v>293.2</v>
      </c>
      <c r="AR129" s="60">
        <v>30.2</v>
      </c>
      <c r="AS129" s="60">
        <v>30.2</v>
      </c>
      <c r="AT129" s="60">
        <v>30.2</v>
      </c>
      <c r="AU129" s="60">
        <v>8.1</v>
      </c>
      <c r="AV129" s="60">
        <v>23.2</v>
      </c>
      <c r="AW129" s="60">
        <v>1105.3</v>
      </c>
      <c r="AX129" s="60">
        <v>1000</v>
      </c>
      <c r="AY129" s="60">
        <v>-105.3</v>
      </c>
      <c r="AZ129" s="60">
        <v>-10.53</v>
      </c>
    </row>
    <row r="130" spans="1:52" ht="15.75" thickBot="1" x14ac:dyDescent="0.3">
      <c r="A130" s="59" t="s">
        <v>953</v>
      </c>
      <c r="B130" s="60">
        <v>27.8</v>
      </c>
      <c r="C130" s="60">
        <v>0</v>
      </c>
      <c r="D130" s="60">
        <v>17.899999999999999</v>
      </c>
      <c r="E130" s="60">
        <v>13.9</v>
      </c>
      <c r="F130" s="60">
        <v>274</v>
      </c>
      <c r="G130" s="60">
        <v>442.7</v>
      </c>
      <c r="H130" s="60">
        <v>4</v>
      </c>
      <c r="I130" s="60">
        <v>5</v>
      </c>
      <c r="J130" s="60">
        <v>3</v>
      </c>
      <c r="K130" s="60">
        <v>5</v>
      </c>
      <c r="L130" s="60">
        <v>13.9</v>
      </c>
      <c r="M130" s="60">
        <v>5</v>
      </c>
      <c r="N130" s="60">
        <v>0</v>
      </c>
      <c r="O130" s="60">
        <v>4</v>
      </c>
      <c r="P130" s="60">
        <v>815.9</v>
      </c>
      <c r="Q130" s="60">
        <v>1000</v>
      </c>
      <c r="R130" s="60">
        <v>184.1</v>
      </c>
      <c r="S130" s="60">
        <v>18.41</v>
      </c>
      <c r="AH130" s="59" t="s">
        <v>953</v>
      </c>
      <c r="AI130" s="60">
        <v>6</v>
      </c>
      <c r="AJ130" s="60">
        <v>64.5</v>
      </c>
      <c r="AK130" s="60">
        <v>16.100000000000001</v>
      </c>
      <c r="AL130" s="60">
        <v>20.2</v>
      </c>
      <c r="AM130" s="60">
        <v>516.9</v>
      </c>
      <c r="AN130" s="60">
        <v>29.2</v>
      </c>
      <c r="AO130" s="60">
        <v>33.200000000000003</v>
      </c>
      <c r="AP130" s="60">
        <v>29.2</v>
      </c>
      <c r="AQ130" s="60">
        <v>314.39999999999998</v>
      </c>
      <c r="AR130" s="60">
        <v>29.2</v>
      </c>
      <c r="AS130" s="60">
        <v>34.299999999999997</v>
      </c>
      <c r="AT130" s="60">
        <v>29.2</v>
      </c>
      <c r="AU130" s="60">
        <v>34.299999999999997</v>
      </c>
      <c r="AV130" s="60">
        <v>30.2</v>
      </c>
      <c r="AW130" s="60">
        <v>1186.9000000000001</v>
      </c>
      <c r="AX130" s="60">
        <v>1000</v>
      </c>
      <c r="AY130" s="60">
        <v>-186.9</v>
      </c>
      <c r="AZ130" s="60">
        <v>-18.690000000000001</v>
      </c>
    </row>
    <row r="131" spans="1:52" ht="15.75" thickBot="1" x14ac:dyDescent="0.3">
      <c r="A131" s="59" t="s">
        <v>954</v>
      </c>
      <c r="B131" s="60">
        <v>27.8</v>
      </c>
      <c r="C131" s="60">
        <v>3</v>
      </c>
      <c r="D131" s="60">
        <v>17.899999999999999</v>
      </c>
      <c r="E131" s="60">
        <v>13.9</v>
      </c>
      <c r="F131" s="60">
        <v>276.89999999999998</v>
      </c>
      <c r="G131" s="60">
        <v>444.7</v>
      </c>
      <c r="H131" s="60">
        <v>12.9</v>
      </c>
      <c r="I131" s="60">
        <v>8.9</v>
      </c>
      <c r="J131" s="60">
        <v>6</v>
      </c>
      <c r="K131" s="60">
        <v>6.9</v>
      </c>
      <c r="L131" s="60">
        <v>16.899999999999999</v>
      </c>
      <c r="M131" s="60">
        <v>6.9</v>
      </c>
      <c r="N131" s="60">
        <v>2</v>
      </c>
      <c r="O131" s="60">
        <v>6</v>
      </c>
      <c r="P131" s="60">
        <v>850.7</v>
      </c>
      <c r="Q131" s="60">
        <v>1000</v>
      </c>
      <c r="R131" s="60">
        <v>149.30000000000001</v>
      </c>
      <c r="S131" s="60">
        <v>14.93</v>
      </c>
      <c r="AH131" s="59" t="s">
        <v>954</v>
      </c>
      <c r="AI131" s="60">
        <v>6</v>
      </c>
      <c r="AJ131" s="60">
        <v>61.5</v>
      </c>
      <c r="AK131" s="60">
        <v>16.100000000000001</v>
      </c>
      <c r="AL131" s="60">
        <v>20.2</v>
      </c>
      <c r="AM131" s="60">
        <v>513.9</v>
      </c>
      <c r="AN131" s="60">
        <v>27.2</v>
      </c>
      <c r="AO131" s="60">
        <v>24.2</v>
      </c>
      <c r="AP131" s="60">
        <v>25.2</v>
      </c>
      <c r="AQ131" s="60">
        <v>311.3</v>
      </c>
      <c r="AR131" s="60">
        <v>27.2</v>
      </c>
      <c r="AS131" s="60">
        <v>31.2</v>
      </c>
      <c r="AT131" s="60">
        <v>27.2</v>
      </c>
      <c r="AU131" s="60">
        <v>32.200000000000003</v>
      </c>
      <c r="AV131" s="60">
        <v>28.2</v>
      </c>
      <c r="AW131" s="60">
        <v>1151.7</v>
      </c>
      <c r="AX131" s="60">
        <v>1000</v>
      </c>
      <c r="AY131" s="60">
        <v>-151.69999999999999</v>
      </c>
      <c r="AZ131" s="60">
        <v>-15.17</v>
      </c>
    </row>
    <row r="132" spans="1:52" ht="15.75" thickBot="1" x14ac:dyDescent="0.3">
      <c r="A132" s="59" t="s">
        <v>955</v>
      </c>
      <c r="B132" s="60">
        <v>27.8</v>
      </c>
      <c r="C132" s="60">
        <v>38.700000000000003</v>
      </c>
      <c r="D132" s="60">
        <v>17.899999999999999</v>
      </c>
      <c r="E132" s="60">
        <v>13.9</v>
      </c>
      <c r="F132" s="60">
        <v>278.89999999999998</v>
      </c>
      <c r="G132" s="60">
        <v>446.7</v>
      </c>
      <c r="H132" s="60">
        <v>13.9</v>
      </c>
      <c r="I132" s="60">
        <v>8.9</v>
      </c>
      <c r="J132" s="60">
        <v>7.9</v>
      </c>
      <c r="K132" s="60">
        <v>8.9</v>
      </c>
      <c r="L132" s="60">
        <v>20.8</v>
      </c>
      <c r="M132" s="60">
        <v>7.9</v>
      </c>
      <c r="N132" s="60">
        <v>5</v>
      </c>
      <c r="O132" s="60">
        <v>7.9</v>
      </c>
      <c r="P132" s="60">
        <v>905.2</v>
      </c>
      <c r="Q132" s="60">
        <v>1000</v>
      </c>
      <c r="R132" s="60">
        <v>94.8</v>
      </c>
      <c r="S132" s="60">
        <v>9.48</v>
      </c>
      <c r="AH132" s="59" t="s">
        <v>955</v>
      </c>
      <c r="AI132" s="60">
        <v>6</v>
      </c>
      <c r="AJ132" s="60">
        <v>25.2</v>
      </c>
      <c r="AK132" s="60">
        <v>16.100000000000001</v>
      </c>
      <c r="AL132" s="60">
        <v>20.2</v>
      </c>
      <c r="AM132" s="60">
        <v>511.8</v>
      </c>
      <c r="AN132" s="60">
        <v>25.2</v>
      </c>
      <c r="AO132" s="60">
        <v>23.2</v>
      </c>
      <c r="AP132" s="60">
        <v>25.2</v>
      </c>
      <c r="AQ132" s="60">
        <v>309.3</v>
      </c>
      <c r="AR132" s="60">
        <v>25.2</v>
      </c>
      <c r="AS132" s="60">
        <v>27.2</v>
      </c>
      <c r="AT132" s="60">
        <v>26.2</v>
      </c>
      <c r="AU132" s="60">
        <v>29.2</v>
      </c>
      <c r="AV132" s="60">
        <v>26.2</v>
      </c>
      <c r="AW132" s="60">
        <v>1096.2</v>
      </c>
      <c r="AX132" s="60">
        <v>1000</v>
      </c>
      <c r="AY132" s="60">
        <v>-96.2</v>
      </c>
      <c r="AZ132" s="60">
        <v>-9.6199999999999992</v>
      </c>
    </row>
    <row r="133" spans="1:52" ht="15.75" thickBot="1" x14ac:dyDescent="0.3">
      <c r="A133" s="59" t="s">
        <v>956</v>
      </c>
      <c r="B133" s="60">
        <v>27.8</v>
      </c>
      <c r="C133" s="60">
        <v>1</v>
      </c>
      <c r="D133" s="60">
        <v>17.899999999999999</v>
      </c>
      <c r="E133" s="60">
        <v>13.9</v>
      </c>
      <c r="F133" s="60">
        <v>275.89999999999998</v>
      </c>
      <c r="G133" s="60">
        <v>443.7</v>
      </c>
      <c r="H133" s="60">
        <v>6.9</v>
      </c>
      <c r="I133" s="60">
        <v>8.9</v>
      </c>
      <c r="J133" s="60">
        <v>5</v>
      </c>
      <c r="K133" s="60">
        <v>6</v>
      </c>
      <c r="L133" s="60">
        <v>14.9</v>
      </c>
      <c r="M133" s="60">
        <v>6</v>
      </c>
      <c r="N133" s="60">
        <v>1</v>
      </c>
      <c r="O133" s="60">
        <v>5</v>
      </c>
      <c r="P133" s="60">
        <v>833.8</v>
      </c>
      <c r="Q133" s="60">
        <v>1000</v>
      </c>
      <c r="R133" s="60">
        <v>166.2</v>
      </c>
      <c r="S133" s="60">
        <v>16.62</v>
      </c>
      <c r="AH133" s="59" t="s">
        <v>956</v>
      </c>
      <c r="AI133" s="60">
        <v>6</v>
      </c>
      <c r="AJ133" s="60">
        <v>63.5</v>
      </c>
      <c r="AK133" s="60">
        <v>16.100000000000001</v>
      </c>
      <c r="AL133" s="60">
        <v>20.2</v>
      </c>
      <c r="AM133" s="60">
        <v>514.9</v>
      </c>
      <c r="AN133" s="60">
        <v>28.2</v>
      </c>
      <c r="AO133" s="60">
        <v>30.2</v>
      </c>
      <c r="AP133" s="60">
        <v>25.2</v>
      </c>
      <c r="AQ133" s="60">
        <v>312.3</v>
      </c>
      <c r="AR133" s="60">
        <v>28.2</v>
      </c>
      <c r="AS133" s="60">
        <v>33.200000000000003</v>
      </c>
      <c r="AT133" s="60">
        <v>28.2</v>
      </c>
      <c r="AU133" s="60">
        <v>33.200000000000003</v>
      </c>
      <c r="AV133" s="60">
        <v>29.2</v>
      </c>
      <c r="AW133" s="60">
        <v>1168.8</v>
      </c>
      <c r="AX133" s="60">
        <v>1000</v>
      </c>
      <c r="AY133" s="60">
        <v>-168.8</v>
      </c>
      <c r="AZ133" s="60">
        <v>-16.88</v>
      </c>
    </row>
    <row r="134" spans="1:52" ht="15.75" thickBot="1" x14ac:dyDescent="0.3">
      <c r="A134" s="59" t="s">
        <v>957</v>
      </c>
      <c r="B134" s="60">
        <v>27.8</v>
      </c>
      <c r="C134" s="60">
        <v>36.700000000000003</v>
      </c>
      <c r="D134" s="60">
        <v>17.899999999999999</v>
      </c>
      <c r="E134" s="60">
        <v>13.9</v>
      </c>
      <c r="F134" s="60">
        <v>277.89999999999998</v>
      </c>
      <c r="G134" s="60">
        <v>445.7</v>
      </c>
      <c r="H134" s="60">
        <v>12.9</v>
      </c>
      <c r="I134" s="60">
        <v>8.9</v>
      </c>
      <c r="J134" s="60">
        <v>6.9</v>
      </c>
      <c r="K134" s="60">
        <v>7.9</v>
      </c>
      <c r="L134" s="60">
        <v>19.899999999999999</v>
      </c>
      <c r="M134" s="60">
        <v>8.9</v>
      </c>
      <c r="N134" s="60">
        <v>6</v>
      </c>
      <c r="O134" s="60">
        <v>6.9</v>
      </c>
      <c r="P134" s="60">
        <v>898.3</v>
      </c>
      <c r="Q134" s="60">
        <v>1000</v>
      </c>
      <c r="R134" s="60">
        <v>101.7</v>
      </c>
      <c r="S134" s="60">
        <v>10.17</v>
      </c>
      <c r="AH134" s="59" t="s">
        <v>957</v>
      </c>
      <c r="AI134" s="60">
        <v>6</v>
      </c>
      <c r="AJ134" s="60">
        <v>27.2</v>
      </c>
      <c r="AK134" s="60">
        <v>16.100000000000001</v>
      </c>
      <c r="AL134" s="60">
        <v>20.2</v>
      </c>
      <c r="AM134" s="60">
        <v>512.9</v>
      </c>
      <c r="AN134" s="60">
        <v>26.2</v>
      </c>
      <c r="AO134" s="60">
        <v>24.2</v>
      </c>
      <c r="AP134" s="60">
        <v>25.2</v>
      </c>
      <c r="AQ134" s="60">
        <v>310.3</v>
      </c>
      <c r="AR134" s="60">
        <v>26.2</v>
      </c>
      <c r="AS134" s="60">
        <v>28.2</v>
      </c>
      <c r="AT134" s="60">
        <v>25.2</v>
      </c>
      <c r="AU134" s="60">
        <v>28.2</v>
      </c>
      <c r="AV134" s="60">
        <v>27.2</v>
      </c>
      <c r="AW134" s="60">
        <v>1103.3</v>
      </c>
      <c r="AX134" s="60">
        <v>1000</v>
      </c>
      <c r="AY134" s="60">
        <v>-103.3</v>
      </c>
      <c r="AZ134" s="60">
        <v>-10.33</v>
      </c>
    </row>
    <row r="135" spans="1:52" ht="15.75" thickBot="1" x14ac:dyDescent="0.3">
      <c r="A135" s="59" t="s">
        <v>958</v>
      </c>
      <c r="B135" s="60">
        <v>27.8</v>
      </c>
      <c r="C135" s="60">
        <v>45.7</v>
      </c>
      <c r="D135" s="60">
        <v>17.899999999999999</v>
      </c>
      <c r="E135" s="60">
        <v>13.9</v>
      </c>
      <c r="F135" s="60">
        <v>281.89999999999998</v>
      </c>
      <c r="G135" s="60">
        <v>449.6</v>
      </c>
      <c r="H135" s="60">
        <v>15.9</v>
      </c>
      <c r="I135" s="60">
        <v>12.9</v>
      </c>
      <c r="J135" s="60">
        <v>10.9</v>
      </c>
      <c r="K135" s="60">
        <v>11.9</v>
      </c>
      <c r="L135" s="60">
        <v>21.8</v>
      </c>
      <c r="M135" s="60">
        <v>12.9</v>
      </c>
      <c r="N135" s="60">
        <v>13.9</v>
      </c>
      <c r="O135" s="60">
        <v>12.9</v>
      </c>
      <c r="P135" s="60">
        <v>949.9</v>
      </c>
      <c r="Q135" s="60">
        <v>1000</v>
      </c>
      <c r="R135" s="60">
        <v>50.1</v>
      </c>
      <c r="S135" s="60">
        <v>5.01</v>
      </c>
      <c r="AH135" s="59" t="s">
        <v>958</v>
      </c>
      <c r="AI135" s="60">
        <v>6</v>
      </c>
      <c r="AJ135" s="60">
        <v>18.100000000000001</v>
      </c>
      <c r="AK135" s="60">
        <v>16.100000000000001</v>
      </c>
      <c r="AL135" s="60">
        <v>20.2</v>
      </c>
      <c r="AM135" s="60">
        <v>508.8</v>
      </c>
      <c r="AN135" s="60">
        <v>22.2</v>
      </c>
      <c r="AO135" s="60">
        <v>21.2</v>
      </c>
      <c r="AP135" s="60">
        <v>21.2</v>
      </c>
      <c r="AQ135" s="60">
        <v>306.3</v>
      </c>
      <c r="AR135" s="60">
        <v>22.2</v>
      </c>
      <c r="AS135" s="60">
        <v>26.2</v>
      </c>
      <c r="AT135" s="60">
        <v>21.2</v>
      </c>
      <c r="AU135" s="60">
        <v>20.2</v>
      </c>
      <c r="AV135" s="60">
        <v>21.2</v>
      </c>
      <c r="AW135" s="60">
        <v>1050.9000000000001</v>
      </c>
      <c r="AX135" s="60">
        <v>1000</v>
      </c>
      <c r="AY135" s="60">
        <v>-50.9</v>
      </c>
      <c r="AZ135" s="60">
        <v>-5.09</v>
      </c>
    </row>
    <row r="136" spans="1:52" ht="15.75" thickBot="1" x14ac:dyDescent="0.3">
      <c r="A136" s="59" t="s">
        <v>959</v>
      </c>
      <c r="B136" s="60">
        <v>27.8</v>
      </c>
      <c r="C136" s="60">
        <v>41.7</v>
      </c>
      <c r="D136" s="60">
        <v>30.8</v>
      </c>
      <c r="E136" s="60">
        <v>19.899999999999999</v>
      </c>
      <c r="F136" s="60">
        <v>286.89999999999998</v>
      </c>
      <c r="G136" s="60">
        <v>456.6</v>
      </c>
      <c r="H136" s="60">
        <v>23.8</v>
      </c>
      <c r="I136" s="60">
        <v>21.8</v>
      </c>
      <c r="J136" s="60">
        <v>13.9</v>
      </c>
      <c r="K136" s="60">
        <v>17.899999999999999</v>
      </c>
      <c r="L136" s="60">
        <v>29.8</v>
      </c>
      <c r="M136" s="60">
        <v>19.899999999999999</v>
      </c>
      <c r="N136" s="60">
        <v>11.9</v>
      </c>
      <c r="O136" s="60">
        <v>17.899999999999999</v>
      </c>
      <c r="P136" s="60">
        <v>1020.4</v>
      </c>
      <c r="Q136" s="60">
        <v>1000</v>
      </c>
      <c r="R136" s="60">
        <v>-20.399999999999999</v>
      </c>
      <c r="S136" s="60">
        <v>-2.04</v>
      </c>
      <c r="AH136" s="59" t="s">
        <v>959</v>
      </c>
      <c r="AI136" s="60">
        <v>6</v>
      </c>
      <c r="AJ136" s="60">
        <v>22.2</v>
      </c>
      <c r="AK136" s="60">
        <v>3</v>
      </c>
      <c r="AL136" s="60">
        <v>14.1</v>
      </c>
      <c r="AM136" s="60">
        <v>503.8</v>
      </c>
      <c r="AN136" s="60">
        <v>15.1</v>
      </c>
      <c r="AO136" s="60">
        <v>13.1</v>
      </c>
      <c r="AP136" s="60">
        <v>12.1</v>
      </c>
      <c r="AQ136" s="60">
        <v>303.3</v>
      </c>
      <c r="AR136" s="60">
        <v>16.100000000000001</v>
      </c>
      <c r="AS136" s="60">
        <v>18.100000000000001</v>
      </c>
      <c r="AT136" s="60">
        <v>14.1</v>
      </c>
      <c r="AU136" s="60">
        <v>22.2</v>
      </c>
      <c r="AV136" s="60">
        <v>16.100000000000001</v>
      </c>
      <c r="AW136" s="60">
        <v>979.4</v>
      </c>
      <c r="AX136" s="60">
        <v>1000</v>
      </c>
      <c r="AY136" s="60">
        <v>20.6</v>
      </c>
      <c r="AZ136" s="60">
        <v>2.06</v>
      </c>
    </row>
    <row r="137" spans="1:52" ht="15.75" thickBot="1" x14ac:dyDescent="0.3">
      <c r="A137" s="59" t="s">
        <v>960</v>
      </c>
      <c r="B137" s="60">
        <v>27.8</v>
      </c>
      <c r="C137" s="60">
        <v>45.7</v>
      </c>
      <c r="D137" s="60">
        <v>30.8</v>
      </c>
      <c r="E137" s="60">
        <v>19.899999999999999</v>
      </c>
      <c r="F137" s="60">
        <v>288.8</v>
      </c>
      <c r="G137" s="60">
        <v>457.6</v>
      </c>
      <c r="H137" s="60">
        <v>22.8</v>
      </c>
      <c r="I137" s="60">
        <v>21.8</v>
      </c>
      <c r="J137" s="60">
        <v>16.899999999999999</v>
      </c>
      <c r="K137" s="60">
        <v>20.8</v>
      </c>
      <c r="L137" s="60">
        <v>27.8</v>
      </c>
      <c r="M137" s="60">
        <v>20.8</v>
      </c>
      <c r="N137" s="60">
        <v>15.9</v>
      </c>
      <c r="O137" s="60">
        <v>20.8</v>
      </c>
      <c r="P137" s="60">
        <v>1038.3</v>
      </c>
      <c r="Q137" s="60">
        <v>1000</v>
      </c>
      <c r="R137" s="60">
        <v>-38.299999999999997</v>
      </c>
      <c r="S137" s="60">
        <v>-3.83</v>
      </c>
      <c r="AH137" s="59" t="s">
        <v>960</v>
      </c>
      <c r="AI137" s="60">
        <v>6</v>
      </c>
      <c r="AJ137" s="60">
        <v>18.100000000000001</v>
      </c>
      <c r="AK137" s="60">
        <v>3</v>
      </c>
      <c r="AL137" s="60">
        <v>14.1</v>
      </c>
      <c r="AM137" s="60">
        <v>501.8</v>
      </c>
      <c r="AN137" s="60">
        <v>14.1</v>
      </c>
      <c r="AO137" s="60">
        <v>14.1</v>
      </c>
      <c r="AP137" s="60">
        <v>12.1</v>
      </c>
      <c r="AQ137" s="60">
        <v>300.3</v>
      </c>
      <c r="AR137" s="60">
        <v>13.1</v>
      </c>
      <c r="AS137" s="60">
        <v>20.2</v>
      </c>
      <c r="AT137" s="60">
        <v>13.1</v>
      </c>
      <c r="AU137" s="60">
        <v>18.100000000000001</v>
      </c>
      <c r="AV137" s="60">
        <v>13.1</v>
      </c>
      <c r="AW137" s="60">
        <v>961.2</v>
      </c>
      <c r="AX137" s="60">
        <v>1000</v>
      </c>
      <c r="AY137" s="60">
        <v>38.799999999999997</v>
      </c>
      <c r="AZ137" s="60">
        <v>3.88</v>
      </c>
    </row>
    <row r="138" spans="1:52" ht="15.75" thickBot="1" x14ac:dyDescent="0.3">
      <c r="A138" s="59" t="s">
        <v>961</v>
      </c>
      <c r="B138" s="60">
        <v>27.8</v>
      </c>
      <c r="C138" s="60">
        <v>51.6</v>
      </c>
      <c r="D138" s="60">
        <v>30.8</v>
      </c>
      <c r="E138" s="60">
        <v>19.899999999999999</v>
      </c>
      <c r="F138" s="60">
        <v>290.8</v>
      </c>
      <c r="G138" s="60">
        <v>459.6</v>
      </c>
      <c r="H138" s="60">
        <v>25.8</v>
      </c>
      <c r="I138" s="60">
        <v>21.8</v>
      </c>
      <c r="J138" s="60">
        <v>19.899999999999999</v>
      </c>
      <c r="K138" s="60">
        <v>22.8</v>
      </c>
      <c r="L138" s="60">
        <v>32.799999999999997</v>
      </c>
      <c r="M138" s="60">
        <v>18.899999999999999</v>
      </c>
      <c r="N138" s="60">
        <v>17.899999999999999</v>
      </c>
      <c r="O138" s="60">
        <v>22.8</v>
      </c>
      <c r="P138" s="60">
        <v>1063.0999999999999</v>
      </c>
      <c r="Q138" s="60">
        <v>1000</v>
      </c>
      <c r="R138" s="60">
        <v>-63.1</v>
      </c>
      <c r="S138" s="60">
        <v>-6.31</v>
      </c>
      <c r="AH138" s="59" t="s">
        <v>961</v>
      </c>
      <c r="AI138" s="60">
        <v>6</v>
      </c>
      <c r="AJ138" s="60">
        <v>12.1</v>
      </c>
      <c r="AK138" s="60">
        <v>3</v>
      </c>
      <c r="AL138" s="60">
        <v>14.1</v>
      </c>
      <c r="AM138" s="60">
        <v>499.8</v>
      </c>
      <c r="AN138" s="60">
        <v>12.1</v>
      </c>
      <c r="AO138" s="60">
        <v>11.1</v>
      </c>
      <c r="AP138" s="60">
        <v>12.1</v>
      </c>
      <c r="AQ138" s="60">
        <v>297.2</v>
      </c>
      <c r="AR138" s="60">
        <v>11.1</v>
      </c>
      <c r="AS138" s="60">
        <v>15.1</v>
      </c>
      <c r="AT138" s="60">
        <v>15.1</v>
      </c>
      <c r="AU138" s="60">
        <v>16.100000000000001</v>
      </c>
      <c r="AV138" s="60">
        <v>11.1</v>
      </c>
      <c r="AW138" s="60">
        <v>936</v>
      </c>
      <c r="AX138" s="60">
        <v>1000</v>
      </c>
      <c r="AY138" s="60">
        <v>64</v>
      </c>
      <c r="AZ138" s="60">
        <v>6.4</v>
      </c>
    </row>
    <row r="139" spans="1:52" ht="15.75" thickBot="1" x14ac:dyDescent="0.3">
      <c r="A139" s="59" t="s">
        <v>962</v>
      </c>
      <c r="B139" s="60">
        <v>27.8</v>
      </c>
      <c r="C139" s="60">
        <v>45.7</v>
      </c>
      <c r="D139" s="60">
        <v>30.8</v>
      </c>
      <c r="E139" s="60">
        <v>19.899999999999999</v>
      </c>
      <c r="F139" s="60">
        <v>287.89999999999998</v>
      </c>
      <c r="G139" s="60">
        <v>458.6</v>
      </c>
      <c r="H139" s="60">
        <v>22.8</v>
      </c>
      <c r="I139" s="60">
        <v>21.8</v>
      </c>
      <c r="J139" s="60">
        <v>15.9</v>
      </c>
      <c r="K139" s="60">
        <v>19.899999999999999</v>
      </c>
      <c r="L139" s="60">
        <v>26.8</v>
      </c>
      <c r="M139" s="60">
        <v>21.8</v>
      </c>
      <c r="N139" s="60">
        <v>14.9</v>
      </c>
      <c r="O139" s="60">
        <v>19.899999999999999</v>
      </c>
      <c r="P139" s="60">
        <v>1034.3</v>
      </c>
      <c r="Q139" s="60">
        <v>1000</v>
      </c>
      <c r="R139" s="60">
        <v>-34.299999999999997</v>
      </c>
      <c r="S139" s="60">
        <v>-3.43</v>
      </c>
      <c r="AH139" s="59" t="s">
        <v>962</v>
      </c>
      <c r="AI139" s="60">
        <v>6</v>
      </c>
      <c r="AJ139" s="60">
        <v>18.100000000000001</v>
      </c>
      <c r="AK139" s="60">
        <v>3</v>
      </c>
      <c r="AL139" s="60">
        <v>14.1</v>
      </c>
      <c r="AM139" s="60">
        <v>502.8</v>
      </c>
      <c r="AN139" s="60">
        <v>13.1</v>
      </c>
      <c r="AO139" s="60">
        <v>14.1</v>
      </c>
      <c r="AP139" s="60">
        <v>12.1</v>
      </c>
      <c r="AQ139" s="60">
        <v>301.3</v>
      </c>
      <c r="AR139" s="60">
        <v>14.1</v>
      </c>
      <c r="AS139" s="60">
        <v>21.2</v>
      </c>
      <c r="AT139" s="60">
        <v>12.1</v>
      </c>
      <c r="AU139" s="60">
        <v>19.100000000000001</v>
      </c>
      <c r="AV139" s="60">
        <v>14.1</v>
      </c>
      <c r="AW139" s="60">
        <v>965.3</v>
      </c>
      <c r="AX139" s="60">
        <v>1000</v>
      </c>
      <c r="AY139" s="60">
        <v>34.700000000000003</v>
      </c>
      <c r="AZ139" s="60">
        <v>3.47</v>
      </c>
    </row>
    <row r="140" spans="1:52" ht="15.75" thickBot="1" x14ac:dyDescent="0.3">
      <c r="A140" s="59" t="s">
        <v>963</v>
      </c>
      <c r="B140" s="60">
        <v>27.8</v>
      </c>
      <c r="C140" s="60">
        <v>55.6</v>
      </c>
      <c r="D140" s="60">
        <v>30.8</v>
      </c>
      <c r="E140" s="60">
        <v>19.899999999999999</v>
      </c>
      <c r="F140" s="60">
        <v>291.8</v>
      </c>
      <c r="G140" s="60">
        <v>460.6</v>
      </c>
      <c r="H140" s="60">
        <v>18.899999999999999</v>
      </c>
      <c r="I140" s="60">
        <v>22.8</v>
      </c>
      <c r="J140" s="60">
        <v>18.899999999999999</v>
      </c>
      <c r="K140" s="60">
        <v>21.8</v>
      </c>
      <c r="L140" s="60">
        <v>24.8</v>
      </c>
      <c r="M140" s="60">
        <v>22.8</v>
      </c>
      <c r="N140" s="60">
        <v>19.899999999999999</v>
      </c>
      <c r="O140" s="60">
        <v>21.8</v>
      </c>
      <c r="P140" s="60">
        <v>1058.0999999999999</v>
      </c>
      <c r="Q140" s="60">
        <v>1000</v>
      </c>
      <c r="R140" s="60">
        <v>-58.1</v>
      </c>
      <c r="S140" s="60">
        <v>-5.81</v>
      </c>
      <c r="AH140" s="59" t="s">
        <v>963</v>
      </c>
      <c r="AI140" s="60">
        <v>6</v>
      </c>
      <c r="AJ140" s="60">
        <v>8.1</v>
      </c>
      <c r="AK140" s="60">
        <v>3</v>
      </c>
      <c r="AL140" s="60">
        <v>14.1</v>
      </c>
      <c r="AM140" s="60">
        <v>498.7</v>
      </c>
      <c r="AN140" s="60">
        <v>11.1</v>
      </c>
      <c r="AO140" s="60">
        <v>18.100000000000001</v>
      </c>
      <c r="AP140" s="60">
        <v>11.1</v>
      </c>
      <c r="AQ140" s="60">
        <v>298.2</v>
      </c>
      <c r="AR140" s="60">
        <v>12.1</v>
      </c>
      <c r="AS140" s="60">
        <v>23.2</v>
      </c>
      <c r="AT140" s="60">
        <v>11.1</v>
      </c>
      <c r="AU140" s="60">
        <v>14.1</v>
      </c>
      <c r="AV140" s="60">
        <v>12.1</v>
      </c>
      <c r="AW140" s="60">
        <v>941.1</v>
      </c>
      <c r="AX140" s="60">
        <v>1000</v>
      </c>
      <c r="AY140" s="60">
        <v>58.9</v>
      </c>
      <c r="AZ140" s="60">
        <v>5.89</v>
      </c>
    </row>
    <row r="141" spans="1:52" ht="15.75" thickBot="1" x14ac:dyDescent="0.3">
      <c r="A141" s="59" t="s">
        <v>964</v>
      </c>
      <c r="B141" s="60">
        <v>27.8</v>
      </c>
      <c r="C141" s="60">
        <v>59.6</v>
      </c>
      <c r="D141" s="60">
        <v>30.8</v>
      </c>
      <c r="E141" s="60">
        <v>19.899999999999999</v>
      </c>
      <c r="F141" s="60">
        <v>294.8</v>
      </c>
      <c r="G141" s="60">
        <v>461.6</v>
      </c>
      <c r="H141" s="60">
        <v>26.8</v>
      </c>
      <c r="I141" s="60">
        <v>23.8</v>
      </c>
      <c r="J141" s="60">
        <v>22.8</v>
      </c>
      <c r="K141" s="60">
        <v>23.8</v>
      </c>
      <c r="L141" s="60">
        <v>34.700000000000003</v>
      </c>
      <c r="M141" s="60">
        <v>23.8</v>
      </c>
      <c r="N141" s="60">
        <v>24.8</v>
      </c>
      <c r="O141" s="60">
        <v>23.8</v>
      </c>
      <c r="P141" s="60">
        <v>1098.8</v>
      </c>
      <c r="Q141" s="60">
        <v>1000</v>
      </c>
      <c r="R141" s="60">
        <v>-98.8</v>
      </c>
      <c r="S141" s="60">
        <v>-9.8800000000000008</v>
      </c>
      <c r="AH141" s="59" t="s">
        <v>964</v>
      </c>
      <c r="AI141" s="60">
        <v>6</v>
      </c>
      <c r="AJ141" s="60">
        <v>4</v>
      </c>
      <c r="AK141" s="60">
        <v>3</v>
      </c>
      <c r="AL141" s="60">
        <v>14.1</v>
      </c>
      <c r="AM141" s="60">
        <v>495.7</v>
      </c>
      <c r="AN141" s="60">
        <v>10.1</v>
      </c>
      <c r="AO141" s="60">
        <v>10.1</v>
      </c>
      <c r="AP141" s="60">
        <v>10.1</v>
      </c>
      <c r="AQ141" s="60">
        <v>294.2</v>
      </c>
      <c r="AR141" s="60">
        <v>10.1</v>
      </c>
      <c r="AS141" s="60">
        <v>13.1</v>
      </c>
      <c r="AT141" s="60">
        <v>10.1</v>
      </c>
      <c r="AU141" s="60">
        <v>9.1</v>
      </c>
      <c r="AV141" s="60">
        <v>10.1</v>
      </c>
      <c r="AW141" s="60">
        <v>899.8</v>
      </c>
      <c r="AX141" s="60">
        <v>1000</v>
      </c>
      <c r="AY141" s="60">
        <v>100.2</v>
      </c>
      <c r="AZ141" s="60">
        <v>10.02</v>
      </c>
    </row>
    <row r="142" spans="1:52" ht="15.75" thickBot="1" x14ac:dyDescent="0.3">
      <c r="A142" s="59" t="s">
        <v>965</v>
      </c>
      <c r="B142" s="60">
        <v>27.8</v>
      </c>
      <c r="C142" s="60">
        <v>51.6</v>
      </c>
      <c r="D142" s="60">
        <v>30.8</v>
      </c>
      <c r="E142" s="60">
        <v>31.8</v>
      </c>
      <c r="F142" s="60">
        <v>296.8</v>
      </c>
      <c r="G142" s="60">
        <v>462.6</v>
      </c>
      <c r="H142" s="60">
        <v>18.899999999999999</v>
      </c>
      <c r="I142" s="60">
        <v>24.8</v>
      </c>
      <c r="J142" s="60">
        <v>25.8</v>
      </c>
      <c r="K142" s="60">
        <v>24.8</v>
      </c>
      <c r="L142" s="60">
        <v>31.8</v>
      </c>
      <c r="M142" s="60">
        <v>25.8</v>
      </c>
      <c r="N142" s="60">
        <v>18.899999999999999</v>
      </c>
      <c r="O142" s="60">
        <v>24.8</v>
      </c>
      <c r="P142" s="60">
        <v>1096.8</v>
      </c>
      <c r="Q142" s="60">
        <v>1000</v>
      </c>
      <c r="R142" s="60">
        <v>-96.8</v>
      </c>
      <c r="S142" s="60">
        <v>-9.68</v>
      </c>
      <c r="AH142" s="59" t="s">
        <v>965</v>
      </c>
      <c r="AI142" s="60">
        <v>6</v>
      </c>
      <c r="AJ142" s="60">
        <v>12.1</v>
      </c>
      <c r="AK142" s="60">
        <v>3</v>
      </c>
      <c r="AL142" s="60">
        <v>2</v>
      </c>
      <c r="AM142" s="60">
        <v>493.7</v>
      </c>
      <c r="AN142" s="60">
        <v>9.1</v>
      </c>
      <c r="AO142" s="60">
        <v>18.100000000000001</v>
      </c>
      <c r="AP142" s="60">
        <v>9.1</v>
      </c>
      <c r="AQ142" s="60">
        <v>291.2</v>
      </c>
      <c r="AR142" s="60">
        <v>9.1</v>
      </c>
      <c r="AS142" s="60">
        <v>16.100000000000001</v>
      </c>
      <c r="AT142" s="60">
        <v>8.1</v>
      </c>
      <c r="AU142" s="60">
        <v>15.1</v>
      </c>
      <c r="AV142" s="60">
        <v>9.1</v>
      </c>
      <c r="AW142" s="60">
        <v>901.8</v>
      </c>
      <c r="AX142" s="60">
        <v>1000</v>
      </c>
      <c r="AY142" s="60">
        <v>98.2</v>
      </c>
      <c r="AZ142" s="60">
        <v>9.82</v>
      </c>
    </row>
    <row r="143" spans="1:52" ht="15.75" thickBot="1" x14ac:dyDescent="0.3">
      <c r="A143" s="59" t="s">
        <v>966</v>
      </c>
      <c r="B143" s="60">
        <v>27.8</v>
      </c>
      <c r="C143" s="60">
        <v>56.6</v>
      </c>
      <c r="D143" s="60">
        <v>30.8</v>
      </c>
      <c r="E143" s="60">
        <v>31.8</v>
      </c>
      <c r="F143" s="60">
        <v>298.8</v>
      </c>
      <c r="G143" s="60">
        <v>463.5</v>
      </c>
      <c r="H143" s="60">
        <v>18.899999999999999</v>
      </c>
      <c r="I143" s="60">
        <v>29.8</v>
      </c>
      <c r="J143" s="60">
        <v>27.8</v>
      </c>
      <c r="K143" s="60">
        <v>27.8</v>
      </c>
      <c r="L143" s="60">
        <v>33.700000000000003</v>
      </c>
      <c r="M143" s="60">
        <v>27.8</v>
      </c>
      <c r="N143" s="60">
        <v>26.8</v>
      </c>
      <c r="O143" s="60">
        <v>26.8</v>
      </c>
      <c r="P143" s="60">
        <v>1128.5999999999999</v>
      </c>
      <c r="Q143" s="60">
        <v>1000</v>
      </c>
      <c r="R143" s="60">
        <v>-128.6</v>
      </c>
      <c r="S143" s="60">
        <v>-12.86</v>
      </c>
      <c r="AH143" s="59" t="s">
        <v>966</v>
      </c>
      <c r="AI143" s="60">
        <v>6</v>
      </c>
      <c r="AJ143" s="60">
        <v>7.1</v>
      </c>
      <c r="AK143" s="60">
        <v>3</v>
      </c>
      <c r="AL143" s="60">
        <v>2</v>
      </c>
      <c r="AM143" s="60">
        <v>491.7</v>
      </c>
      <c r="AN143" s="60">
        <v>8.1</v>
      </c>
      <c r="AO143" s="60">
        <v>18.100000000000001</v>
      </c>
      <c r="AP143" s="60">
        <v>4</v>
      </c>
      <c r="AQ143" s="60">
        <v>289.2</v>
      </c>
      <c r="AR143" s="60">
        <v>6</v>
      </c>
      <c r="AS143" s="60">
        <v>14.1</v>
      </c>
      <c r="AT143" s="60">
        <v>6</v>
      </c>
      <c r="AU143" s="60">
        <v>7.1</v>
      </c>
      <c r="AV143" s="60">
        <v>7.1</v>
      </c>
      <c r="AW143" s="60">
        <v>869.5</v>
      </c>
      <c r="AX143" s="60">
        <v>1000</v>
      </c>
      <c r="AY143" s="60">
        <v>130.5</v>
      </c>
      <c r="AZ143" s="60">
        <v>13.05</v>
      </c>
    </row>
    <row r="144" spans="1:52" ht="15.75" thickBot="1" x14ac:dyDescent="0.3">
      <c r="A144" s="59" t="s">
        <v>967</v>
      </c>
      <c r="B144" s="60">
        <v>27.8</v>
      </c>
      <c r="C144" s="60">
        <v>63.5</v>
      </c>
      <c r="D144" s="60">
        <v>30.8</v>
      </c>
      <c r="E144" s="60">
        <v>31.8</v>
      </c>
      <c r="F144" s="60">
        <v>299.8</v>
      </c>
      <c r="G144" s="60">
        <v>465.5</v>
      </c>
      <c r="H144" s="60">
        <v>25.8</v>
      </c>
      <c r="I144" s="60">
        <v>31.8</v>
      </c>
      <c r="J144" s="60">
        <v>28.8</v>
      </c>
      <c r="K144" s="60">
        <v>29.8</v>
      </c>
      <c r="L144" s="60">
        <v>39.700000000000003</v>
      </c>
      <c r="M144" s="60">
        <v>26.8</v>
      </c>
      <c r="N144" s="60">
        <v>28.8</v>
      </c>
      <c r="O144" s="60">
        <v>28.8</v>
      </c>
      <c r="P144" s="60">
        <v>1159.4000000000001</v>
      </c>
      <c r="Q144" s="60">
        <v>1000</v>
      </c>
      <c r="R144" s="60">
        <v>-159.4</v>
      </c>
      <c r="S144" s="60">
        <v>-15.94</v>
      </c>
      <c r="AH144" s="59" t="s">
        <v>967</v>
      </c>
      <c r="AI144" s="60">
        <v>6</v>
      </c>
      <c r="AJ144" s="60">
        <v>0</v>
      </c>
      <c r="AK144" s="60">
        <v>3</v>
      </c>
      <c r="AL144" s="60">
        <v>2</v>
      </c>
      <c r="AM144" s="60">
        <v>490.7</v>
      </c>
      <c r="AN144" s="60">
        <v>6</v>
      </c>
      <c r="AO144" s="60">
        <v>11.1</v>
      </c>
      <c r="AP144" s="60">
        <v>2</v>
      </c>
      <c r="AQ144" s="60">
        <v>288.2</v>
      </c>
      <c r="AR144" s="60">
        <v>4</v>
      </c>
      <c r="AS144" s="60">
        <v>8.1</v>
      </c>
      <c r="AT144" s="60">
        <v>7.1</v>
      </c>
      <c r="AU144" s="60">
        <v>5</v>
      </c>
      <c r="AV144" s="60">
        <v>5</v>
      </c>
      <c r="AW144" s="60">
        <v>838.3</v>
      </c>
      <c r="AX144" s="60">
        <v>1000</v>
      </c>
      <c r="AY144" s="60">
        <v>161.69999999999999</v>
      </c>
      <c r="AZ144" s="60">
        <v>16.170000000000002</v>
      </c>
    </row>
    <row r="145" spans="1:52" ht="15.75" thickBot="1" x14ac:dyDescent="0.3">
      <c r="A145" s="59" t="s">
        <v>968</v>
      </c>
      <c r="B145" s="60">
        <v>27.8</v>
      </c>
      <c r="C145" s="60">
        <v>55.6</v>
      </c>
      <c r="D145" s="60">
        <v>30.8</v>
      </c>
      <c r="E145" s="60">
        <v>31.8</v>
      </c>
      <c r="F145" s="60">
        <v>301.7</v>
      </c>
      <c r="G145" s="60">
        <v>467.5</v>
      </c>
      <c r="H145" s="60">
        <v>33.700000000000003</v>
      </c>
      <c r="I145" s="60">
        <v>29.8</v>
      </c>
      <c r="J145" s="60">
        <v>30.8</v>
      </c>
      <c r="K145" s="60">
        <v>30.8</v>
      </c>
      <c r="L145" s="60">
        <v>40.700000000000003</v>
      </c>
      <c r="M145" s="60">
        <v>28.8</v>
      </c>
      <c r="N145" s="60">
        <v>31.8</v>
      </c>
      <c r="O145" s="60">
        <v>30.8</v>
      </c>
      <c r="P145" s="60">
        <v>1172.3</v>
      </c>
      <c r="Q145" s="60">
        <v>1000</v>
      </c>
      <c r="R145" s="60">
        <v>-172.3</v>
      </c>
      <c r="S145" s="60">
        <v>-17.23</v>
      </c>
      <c r="AH145" s="59" t="s">
        <v>968</v>
      </c>
      <c r="AI145" s="60">
        <v>6</v>
      </c>
      <c r="AJ145" s="60">
        <v>8.1</v>
      </c>
      <c r="AK145" s="60">
        <v>3</v>
      </c>
      <c r="AL145" s="60">
        <v>2</v>
      </c>
      <c r="AM145" s="60">
        <v>488.7</v>
      </c>
      <c r="AN145" s="60">
        <v>4</v>
      </c>
      <c r="AO145" s="60">
        <v>3</v>
      </c>
      <c r="AP145" s="60">
        <v>4</v>
      </c>
      <c r="AQ145" s="60">
        <v>286.2</v>
      </c>
      <c r="AR145" s="60">
        <v>3</v>
      </c>
      <c r="AS145" s="60">
        <v>7.1</v>
      </c>
      <c r="AT145" s="60">
        <v>5</v>
      </c>
      <c r="AU145" s="60">
        <v>2</v>
      </c>
      <c r="AV145" s="60">
        <v>3</v>
      </c>
      <c r="AW145" s="60">
        <v>825.2</v>
      </c>
      <c r="AX145" s="60">
        <v>1000</v>
      </c>
      <c r="AY145" s="60">
        <v>174.8</v>
      </c>
      <c r="AZ145" s="60">
        <v>17.48</v>
      </c>
    </row>
    <row r="146" spans="1:52" ht="15.75" thickBot="1" x14ac:dyDescent="0.3">
      <c r="A146" s="59" t="s">
        <v>969</v>
      </c>
      <c r="B146" s="60">
        <v>27.8</v>
      </c>
      <c r="C146" s="60">
        <v>59.6</v>
      </c>
      <c r="D146" s="60">
        <v>30.8</v>
      </c>
      <c r="E146" s="60">
        <v>31.8</v>
      </c>
      <c r="F146" s="60">
        <v>302.7</v>
      </c>
      <c r="G146" s="60">
        <v>469.5</v>
      </c>
      <c r="H146" s="60">
        <v>35.700000000000003</v>
      </c>
      <c r="I146" s="60">
        <v>29.8</v>
      </c>
      <c r="J146" s="60">
        <v>31.8</v>
      </c>
      <c r="K146" s="60">
        <v>28.8</v>
      </c>
      <c r="L146" s="60">
        <v>47.6</v>
      </c>
      <c r="M146" s="60">
        <v>31.8</v>
      </c>
      <c r="N146" s="60">
        <v>32.799999999999997</v>
      </c>
      <c r="O146" s="60">
        <v>31.8</v>
      </c>
      <c r="P146" s="60">
        <v>1192.0999999999999</v>
      </c>
      <c r="Q146" s="60">
        <v>1000</v>
      </c>
      <c r="R146" s="60">
        <v>-192.1</v>
      </c>
      <c r="S146" s="60">
        <v>-19.21</v>
      </c>
      <c r="AH146" s="59" t="s">
        <v>969</v>
      </c>
      <c r="AI146" s="60">
        <v>6</v>
      </c>
      <c r="AJ146" s="60">
        <v>4</v>
      </c>
      <c r="AK146" s="60">
        <v>3</v>
      </c>
      <c r="AL146" s="60">
        <v>2</v>
      </c>
      <c r="AM146" s="60">
        <v>487.7</v>
      </c>
      <c r="AN146" s="60">
        <v>2</v>
      </c>
      <c r="AO146" s="60">
        <v>1</v>
      </c>
      <c r="AP146" s="60">
        <v>4</v>
      </c>
      <c r="AQ146" s="60">
        <v>285.10000000000002</v>
      </c>
      <c r="AR146" s="60">
        <v>5</v>
      </c>
      <c r="AS146" s="60">
        <v>0</v>
      </c>
      <c r="AT146" s="60">
        <v>2</v>
      </c>
      <c r="AU146" s="60">
        <v>1</v>
      </c>
      <c r="AV146" s="60">
        <v>2</v>
      </c>
      <c r="AW146" s="60">
        <v>805</v>
      </c>
      <c r="AX146" s="60">
        <v>1000</v>
      </c>
      <c r="AY146" s="60">
        <v>195</v>
      </c>
      <c r="AZ146" s="60">
        <v>19.5</v>
      </c>
    </row>
    <row r="147" spans="1:52" ht="15.75" thickBot="1" x14ac:dyDescent="0.3">
      <c r="A147" s="59" t="s">
        <v>970</v>
      </c>
      <c r="B147" s="60">
        <v>27.8</v>
      </c>
      <c r="C147" s="60">
        <v>63.5</v>
      </c>
      <c r="D147" s="60">
        <v>30.8</v>
      </c>
      <c r="E147" s="60">
        <v>31.8</v>
      </c>
      <c r="F147" s="60">
        <v>300.8</v>
      </c>
      <c r="G147" s="60">
        <v>468.5</v>
      </c>
      <c r="H147" s="60">
        <v>36.700000000000003</v>
      </c>
      <c r="I147" s="60">
        <v>31.8</v>
      </c>
      <c r="J147" s="60">
        <v>32.799999999999997</v>
      </c>
      <c r="K147" s="60">
        <v>31.8</v>
      </c>
      <c r="L147" s="60">
        <v>42.7</v>
      </c>
      <c r="M147" s="60">
        <v>30.8</v>
      </c>
      <c r="N147" s="60">
        <v>33.700000000000003</v>
      </c>
      <c r="O147" s="60">
        <v>32.799999999999997</v>
      </c>
      <c r="P147" s="60">
        <v>1196.0999999999999</v>
      </c>
      <c r="Q147" s="60">
        <v>1000</v>
      </c>
      <c r="R147" s="60">
        <v>-196.1</v>
      </c>
      <c r="S147" s="60">
        <v>-19.61</v>
      </c>
      <c r="AH147" s="59" t="s">
        <v>970</v>
      </c>
      <c r="AI147" s="60">
        <v>6</v>
      </c>
      <c r="AJ147" s="60">
        <v>0</v>
      </c>
      <c r="AK147" s="60">
        <v>3</v>
      </c>
      <c r="AL147" s="60">
        <v>2</v>
      </c>
      <c r="AM147" s="60">
        <v>489.7</v>
      </c>
      <c r="AN147" s="60">
        <v>3</v>
      </c>
      <c r="AO147" s="60">
        <v>0</v>
      </c>
      <c r="AP147" s="60">
        <v>2</v>
      </c>
      <c r="AQ147" s="60">
        <v>284.10000000000002</v>
      </c>
      <c r="AR147" s="60">
        <v>2</v>
      </c>
      <c r="AS147" s="60">
        <v>5</v>
      </c>
      <c r="AT147" s="60">
        <v>3</v>
      </c>
      <c r="AU147" s="60">
        <v>0</v>
      </c>
      <c r="AV147" s="60">
        <v>1</v>
      </c>
      <c r="AW147" s="60">
        <v>801</v>
      </c>
      <c r="AX147" s="60">
        <v>1000</v>
      </c>
      <c r="AY147" s="60">
        <v>199</v>
      </c>
      <c r="AZ147" s="60">
        <v>19.899999999999999</v>
      </c>
    </row>
    <row r="148" spans="1:52" ht="15.75" thickBot="1" x14ac:dyDescent="0.3">
      <c r="A148" s="59" t="s">
        <v>971</v>
      </c>
      <c r="B148" s="60">
        <v>33.700000000000003</v>
      </c>
      <c r="C148" s="60">
        <v>41.7</v>
      </c>
      <c r="D148" s="60">
        <v>17.899999999999999</v>
      </c>
      <c r="E148" s="60">
        <v>24.8</v>
      </c>
      <c r="F148" s="60">
        <v>285.89999999999998</v>
      </c>
      <c r="G148" s="60">
        <v>452.6</v>
      </c>
      <c r="H148" s="60">
        <v>6.9</v>
      </c>
      <c r="I148" s="60">
        <v>14.9</v>
      </c>
      <c r="J148" s="60">
        <v>14.9</v>
      </c>
      <c r="K148" s="60">
        <v>14.9</v>
      </c>
      <c r="L148" s="60">
        <v>23.8</v>
      </c>
      <c r="M148" s="60">
        <v>10.9</v>
      </c>
      <c r="N148" s="60">
        <v>6.9</v>
      </c>
      <c r="O148" s="60">
        <v>14.9</v>
      </c>
      <c r="P148" s="60">
        <v>964.8</v>
      </c>
      <c r="Q148" s="60">
        <v>1000</v>
      </c>
      <c r="R148" s="60">
        <v>35.200000000000003</v>
      </c>
      <c r="S148" s="60">
        <v>3.52</v>
      </c>
      <c r="AH148" s="59" t="s">
        <v>971</v>
      </c>
      <c r="AI148" s="60">
        <v>0</v>
      </c>
      <c r="AJ148" s="60">
        <v>22.2</v>
      </c>
      <c r="AK148" s="60">
        <v>16.100000000000001</v>
      </c>
      <c r="AL148" s="60">
        <v>9.1</v>
      </c>
      <c r="AM148" s="60">
        <v>504.8</v>
      </c>
      <c r="AN148" s="60">
        <v>19.100000000000001</v>
      </c>
      <c r="AO148" s="60">
        <v>30.2</v>
      </c>
      <c r="AP148" s="60">
        <v>19.100000000000001</v>
      </c>
      <c r="AQ148" s="60">
        <v>302.3</v>
      </c>
      <c r="AR148" s="60">
        <v>19.100000000000001</v>
      </c>
      <c r="AS148" s="60">
        <v>24.2</v>
      </c>
      <c r="AT148" s="60">
        <v>23.2</v>
      </c>
      <c r="AU148" s="60">
        <v>27.2</v>
      </c>
      <c r="AV148" s="60">
        <v>19.100000000000001</v>
      </c>
      <c r="AW148" s="60">
        <v>1035.8</v>
      </c>
      <c r="AX148" s="60">
        <v>1000</v>
      </c>
      <c r="AY148" s="60">
        <v>-35.799999999999997</v>
      </c>
      <c r="AZ148" s="60">
        <v>-3.58</v>
      </c>
    </row>
    <row r="149" spans="1:52" ht="15.75" thickBot="1" x14ac:dyDescent="0.3">
      <c r="A149" s="59" t="s">
        <v>972</v>
      </c>
      <c r="B149" s="60">
        <v>33.700000000000003</v>
      </c>
      <c r="C149" s="60">
        <v>47.6</v>
      </c>
      <c r="D149" s="60">
        <v>17.899999999999999</v>
      </c>
      <c r="E149" s="60">
        <v>24.8</v>
      </c>
      <c r="F149" s="60">
        <v>289.8</v>
      </c>
      <c r="G149" s="60">
        <v>453.6</v>
      </c>
      <c r="H149" s="60">
        <v>12.9</v>
      </c>
      <c r="I149" s="60">
        <v>15.9</v>
      </c>
      <c r="J149" s="60">
        <v>17.899999999999999</v>
      </c>
      <c r="K149" s="60">
        <v>15.9</v>
      </c>
      <c r="L149" s="60">
        <v>25.8</v>
      </c>
      <c r="M149" s="60">
        <v>14.9</v>
      </c>
      <c r="N149" s="60">
        <v>12.9</v>
      </c>
      <c r="O149" s="60">
        <v>15.9</v>
      </c>
      <c r="P149" s="60">
        <v>999.5</v>
      </c>
      <c r="Q149" s="60">
        <v>1000</v>
      </c>
      <c r="R149" s="60">
        <v>0.5</v>
      </c>
      <c r="S149" s="60">
        <v>0.05</v>
      </c>
      <c r="AH149" s="59" t="s">
        <v>972</v>
      </c>
      <c r="AI149" s="60">
        <v>0</v>
      </c>
      <c r="AJ149" s="60">
        <v>16.100000000000001</v>
      </c>
      <c r="AK149" s="60">
        <v>16.100000000000001</v>
      </c>
      <c r="AL149" s="60">
        <v>9.1</v>
      </c>
      <c r="AM149" s="60">
        <v>500.8</v>
      </c>
      <c r="AN149" s="60">
        <v>18.100000000000001</v>
      </c>
      <c r="AO149" s="60">
        <v>24.2</v>
      </c>
      <c r="AP149" s="60">
        <v>18.100000000000001</v>
      </c>
      <c r="AQ149" s="60">
        <v>299.2</v>
      </c>
      <c r="AR149" s="60">
        <v>18.100000000000001</v>
      </c>
      <c r="AS149" s="60">
        <v>22.2</v>
      </c>
      <c r="AT149" s="60">
        <v>19.100000000000001</v>
      </c>
      <c r="AU149" s="60">
        <v>21.2</v>
      </c>
      <c r="AV149" s="60">
        <v>18.100000000000001</v>
      </c>
      <c r="AW149" s="60">
        <v>1000.5</v>
      </c>
      <c r="AX149" s="60">
        <v>1000</v>
      </c>
      <c r="AY149" s="60">
        <v>-0.5</v>
      </c>
      <c r="AZ149" s="60">
        <v>-0.05</v>
      </c>
    </row>
    <row r="150" spans="1:52" ht="15.75" thickBot="1" x14ac:dyDescent="0.3">
      <c r="A150" s="59" t="s">
        <v>973</v>
      </c>
      <c r="B150" s="60">
        <v>33.700000000000003</v>
      </c>
      <c r="C150" s="60">
        <v>59.6</v>
      </c>
      <c r="D150" s="60">
        <v>30.8</v>
      </c>
      <c r="E150" s="60">
        <v>31.8</v>
      </c>
      <c r="F150" s="60">
        <v>297.8</v>
      </c>
      <c r="G150" s="60">
        <v>464.5</v>
      </c>
      <c r="H150" s="60">
        <v>20.8</v>
      </c>
      <c r="I150" s="60">
        <v>29.8</v>
      </c>
      <c r="J150" s="60">
        <v>26.8</v>
      </c>
      <c r="K150" s="60">
        <v>25.8</v>
      </c>
      <c r="L150" s="60">
        <v>36.700000000000003</v>
      </c>
      <c r="M150" s="60">
        <v>24.8</v>
      </c>
      <c r="N150" s="60">
        <v>22.8</v>
      </c>
      <c r="O150" s="60">
        <v>25.8</v>
      </c>
      <c r="P150" s="60">
        <v>1131.5999999999999</v>
      </c>
      <c r="Q150" s="60">
        <v>1000</v>
      </c>
      <c r="R150" s="60">
        <v>-131.6</v>
      </c>
      <c r="S150" s="60">
        <v>-13.16</v>
      </c>
      <c r="AH150" s="59" t="s">
        <v>973</v>
      </c>
      <c r="AI150" s="60">
        <v>0</v>
      </c>
      <c r="AJ150" s="60">
        <v>4</v>
      </c>
      <c r="AK150" s="60">
        <v>3</v>
      </c>
      <c r="AL150" s="60">
        <v>2</v>
      </c>
      <c r="AM150" s="60">
        <v>492.7</v>
      </c>
      <c r="AN150" s="60">
        <v>7.1</v>
      </c>
      <c r="AO150" s="60">
        <v>16.100000000000001</v>
      </c>
      <c r="AP150" s="60">
        <v>4</v>
      </c>
      <c r="AQ150" s="60">
        <v>290.2</v>
      </c>
      <c r="AR150" s="60">
        <v>8.1</v>
      </c>
      <c r="AS150" s="60">
        <v>11.1</v>
      </c>
      <c r="AT150" s="60">
        <v>9.1</v>
      </c>
      <c r="AU150" s="60">
        <v>11.1</v>
      </c>
      <c r="AV150" s="60">
        <v>8.1</v>
      </c>
      <c r="AW150" s="60">
        <v>866.5</v>
      </c>
      <c r="AX150" s="60">
        <v>1000</v>
      </c>
      <c r="AY150" s="60">
        <v>133.5</v>
      </c>
      <c r="AZ150" s="60">
        <v>13.35</v>
      </c>
    </row>
    <row r="151" spans="1:52" ht="15.75" thickBot="1" x14ac:dyDescent="0.3">
      <c r="A151" s="59" t="s">
        <v>974</v>
      </c>
      <c r="B151" s="60">
        <v>33.700000000000003</v>
      </c>
      <c r="C151" s="60">
        <v>60.5</v>
      </c>
      <c r="D151" s="60">
        <v>33.700000000000003</v>
      </c>
      <c r="E151" s="60">
        <v>24.8</v>
      </c>
      <c r="F151" s="60">
        <v>295.8</v>
      </c>
      <c r="G151" s="60">
        <v>466.5</v>
      </c>
      <c r="H151" s="60">
        <v>28.8</v>
      </c>
      <c r="I151" s="60">
        <v>29.8</v>
      </c>
      <c r="J151" s="60">
        <v>24.8</v>
      </c>
      <c r="K151" s="60">
        <v>26.8</v>
      </c>
      <c r="L151" s="60">
        <v>38.700000000000003</v>
      </c>
      <c r="M151" s="60">
        <v>29.8</v>
      </c>
      <c r="N151" s="60">
        <v>27.8</v>
      </c>
      <c r="O151" s="60">
        <v>27.8</v>
      </c>
      <c r="P151" s="60">
        <v>1149.4000000000001</v>
      </c>
      <c r="Q151" s="60">
        <v>1000</v>
      </c>
      <c r="R151" s="60">
        <v>-149.4</v>
      </c>
      <c r="S151" s="60">
        <v>-14.94</v>
      </c>
      <c r="AH151" s="59" t="s">
        <v>974</v>
      </c>
      <c r="AI151" s="60">
        <v>0</v>
      </c>
      <c r="AJ151" s="60">
        <v>3</v>
      </c>
      <c r="AK151" s="60">
        <v>0</v>
      </c>
      <c r="AL151" s="60">
        <v>9.1</v>
      </c>
      <c r="AM151" s="60">
        <v>494.7</v>
      </c>
      <c r="AN151" s="60">
        <v>5</v>
      </c>
      <c r="AO151" s="60">
        <v>8.1</v>
      </c>
      <c r="AP151" s="60">
        <v>4</v>
      </c>
      <c r="AQ151" s="60">
        <v>292.2</v>
      </c>
      <c r="AR151" s="60">
        <v>7.1</v>
      </c>
      <c r="AS151" s="60">
        <v>9.1</v>
      </c>
      <c r="AT151" s="60">
        <v>4</v>
      </c>
      <c r="AU151" s="60">
        <v>6</v>
      </c>
      <c r="AV151" s="60">
        <v>6</v>
      </c>
      <c r="AW151" s="60">
        <v>848.4</v>
      </c>
      <c r="AX151" s="60">
        <v>1000</v>
      </c>
      <c r="AY151" s="60">
        <v>151.6</v>
      </c>
      <c r="AZ151" s="60">
        <v>15.16</v>
      </c>
    </row>
    <row r="152" spans="1:52" ht="15.75" thickBot="1" x14ac:dyDescent="0.3">
      <c r="A152" s="59" t="s">
        <v>975</v>
      </c>
      <c r="B152" s="60">
        <v>33.700000000000003</v>
      </c>
      <c r="C152" s="60">
        <v>63.5</v>
      </c>
      <c r="D152" s="60">
        <v>33.700000000000003</v>
      </c>
      <c r="E152" s="60">
        <v>33.700000000000003</v>
      </c>
      <c r="F152" s="60">
        <v>303.7</v>
      </c>
      <c r="G152" s="60">
        <v>470.5</v>
      </c>
      <c r="H152" s="60">
        <v>29.8</v>
      </c>
      <c r="I152" s="60">
        <v>33.700000000000003</v>
      </c>
      <c r="J152" s="60">
        <v>29.8</v>
      </c>
      <c r="K152" s="60">
        <v>32.799999999999997</v>
      </c>
      <c r="L152" s="60">
        <v>41.7</v>
      </c>
      <c r="M152" s="60">
        <v>32.799999999999997</v>
      </c>
      <c r="N152" s="60">
        <v>29.8</v>
      </c>
      <c r="O152" s="60">
        <v>29.8</v>
      </c>
      <c r="P152" s="60">
        <v>1199.0999999999999</v>
      </c>
      <c r="Q152" s="60">
        <v>1000</v>
      </c>
      <c r="R152" s="60">
        <v>-199.1</v>
      </c>
      <c r="S152" s="60">
        <v>-19.91</v>
      </c>
      <c r="AH152" s="59" t="s">
        <v>975</v>
      </c>
      <c r="AI152" s="60">
        <v>0</v>
      </c>
      <c r="AJ152" s="60">
        <v>0</v>
      </c>
      <c r="AK152" s="60">
        <v>0</v>
      </c>
      <c r="AL152" s="60">
        <v>0</v>
      </c>
      <c r="AM152" s="60">
        <v>486.7</v>
      </c>
      <c r="AN152" s="60">
        <v>1</v>
      </c>
      <c r="AO152" s="60">
        <v>7.1</v>
      </c>
      <c r="AP152" s="60">
        <v>0</v>
      </c>
      <c r="AQ152" s="60">
        <v>287.2</v>
      </c>
      <c r="AR152" s="60">
        <v>1</v>
      </c>
      <c r="AS152" s="60">
        <v>6</v>
      </c>
      <c r="AT152" s="60">
        <v>1</v>
      </c>
      <c r="AU152" s="60">
        <v>4</v>
      </c>
      <c r="AV152" s="60">
        <v>4</v>
      </c>
      <c r="AW152" s="60">
        <v>798</v>
      </c>
      <c r="AX152" s="60">
        <v>1000</v>
      </c>
      <c r="AY152" s="60">
        <v>202</v>
      </c>
      <c r="AZ152" s="60">
        <v>20.2</v>
      </c>
    </row>
    <row r="153" spans="1:52" ht="15.75" thickBot="1" x14ac:dyDescent="0.3">
      <c r="A153" s="59" t="s">
        <v>976</v>
      </c>
      <c r="B153" s="60">
        <v>33.700000000000003</v>
      </c>
      <c r="C153" s="60">
        <v>55.6</v>
      </c>
      <c r="D153" s="60">
        <v>33.700000000000003</v>
      </c>
      <c r="E153" s="60">
        <v>33.700000000000003</v>
      </c>
      <c r="F153" s="60">
        <v>304.7</v>
      </c>
      <c r="G153" s="60">
        <v>471.5</v>
      </c>
      <c r="H153" s="60">
        <v>28.8</v>
      </c>
      <c r="I153" s="60">
        <v>33.700000000000003</v>
      </c>
      <c r="J153" s="60">
        <v>33.700000000000003</v>
      </c>
      <c r="K153" s="60">
        <v>33.700000000000003</v>
      </c>
      <c r="L153" s="60">
        <v>37.700000000000003</v>
      </c>
      <c r="M153" s="60">
        <v>33.700000000000003</v>
      </c>
      <c r="N153" s="60">
        <v>30.8</v>
      </c>
      <c r="O153" s="60">
        <v>33.700000000000003</v>
      </c>
      <c r="P153" s="60">
        <v>1199.0999999999999</v>
      </c>
      <c r="Q153" s="60">
        <v>1000</v>
      </c>
      <c r="R153" s="60">
        <v>-199.1</v>
      </c>
      <c r="S153" s="60">
        <v>-19.91</v>
      </c>
      <c r="AH153" s="59" t="s">
        <v>976</v>
      </c>
      <c r="AI153" s="60">
        <v>0</v>
      </c>
      <c r="AJ153" s="60">
        <v>8.1</v>
      </c>
      <c r="AK153" s="60">
        <v>0</v>
      </c>
      <c r="AL153" s="60">
        <v>0</v>
      </c>
      <c r="AM153" s="60">
        <v>485.6</v>
      </c>
      <c r="AN153" s="60">
        <v>0</v>
      </c>
      <c r="AO153" s="60">
        <v>8.1</v>
      </c>
      <c r="AP153" s="60">
        <v>0</v>
      </c>
      <c r="AQ153" s="60">
        <v>283.10000000000002</v>
      </c>
      <c r="AR153" s="60">
        <v>0</v>
      </c>
      <c r="AS153" s="60">
        <v>10.1</v>
      </c>
      <c r="AT153" s="60">
        <v>0</v>
      </c>
      <c r="AU153" s="60">
        <v>3</v>
      </c>
      <c r="AV153" s="60">
        <v>0</v>
      </c>
      <c r="AW153" s="60">
        <v>798</v>
      </c>
      <c r="AX153" s="60">
        <v>1000</v>
      </c>
      <c r="AY153" s="60">
        <v>202</v>
      </c>
      <c r="AZ153" s="60">
        <v>20.2</v>
      </c>
    </row>
    <row r="154" spans="1:52" ht="15.75" thickBot="1" x14ac:dyDescent="0.3"/>
    <row r="155" spans="1:52" ht="15.75" thickBot="1" x14ac:dyDescent="0.3">
      <c r="A155" s="61" t="s">
        <v>1047</v>
      </c>
      <c r="B155" s="62">
        <v>1227.3</v>
      </c>
      <c r="AH155" s="61" t="s">
        <v>1047</v>
      </c>
      <c r="AI155" s="62">
        <v>1296.2</v>
      </c>
    </row>
    <row r="156" spans="1:52" ht="18.75" thickBot="1" x14ac:dyDescent="0.3">
      <c r="A156" s="61" t="s">
        <v>1048</v>
      </c>
      <c r="B156" s="62">
        <v>708.7</v>
      </c>
      <c r="AH156" s="61" t="s">
        <v>1048</v>
      </c>
      <c r="AI156" s="62">
        <v>768.7</v>
      </c>
    </row>
    <row r="157" spans="1:52" ht="18.75" thickBot="1" x14ac:dyDescent="0.3">
      <c r="A157" s="61" t="s">
        <v>1049</v>
      </c>
      <c r="B157" s="62">
        <v>35002.1</v>
      </c>
      <c r="AH157" s="61" t="s">
        <v>1049</v>
      </c>
      <c r="AI157" s="62">
        <v>34999.9</v>
      </c>
    </row>
    <row r="158" spans="1:52" ht="18.75" thickBot="1" x14ac:dyDescent="0.3">
      <c r="A158" s="61" t="s">
        <v>1050</v>
      </c>
      <c r="B158" s="62">
        <v>35000</v>
      </c>
      <c r="AH158" s="61" t="s">
        <v>1050</v>
      </c>
      <c r="AI158" s="62">
        <v>35000</v>
      </c>
    </row>
    <row r="159" spans="1:52" ht="27.75" thickBot="1" x14ac:dyDescent="0.3">
      <c r="A159" s="61" t="s">
        <v>1051</v>
      </c>
      <c r="B159" s="62">
        <v>2.1</v>
      </c>
      <c r="AH159" s="61" t="s">
        <v>1051</v>
      </c>
      <c r="AI159" s="62">
        <v>-0.1</v>
      </c>
    </row>
    <row r="160" spans="1:52" ht="27.75" thickBot="1" x14ac:dyDescent="0.3">
      <c r="A160" s="61" t="s">
        <v>1052</v>
      </c>
      <c r="B160" s="62"/>
      <c r="AH160" s="61" t="s">
        <v>1052</v>
      </c>
      <c r="AI160" s="62"/>
    </row>
    <row r="161" spans="1:35" ht="27.75" thickBot="1" x14ac:dyDescent="0.3">
      <c r="A161" s="61" t="s">
        <v>1053</v>
      </c>
      <c r="B161" s="62"/>
      <c r="AH161" s="61" t="s">
        <v>1053</v>
      </c>
      <c r="AI161" s="62"/>
    </row>
    <row r="162" spans="1:35" ht="18.75" thickBot="1" x14ac:dyDescent="0.3">
      <c r="A162" s="61" t="s">
        <v>1054</v>
      </c>
      <c r="B162" s="62">
        <v>0</v>
      </c>
      <c r="AH162" s="61" t="s">
        <v>1054</v>
      </c>
      <c r="AI162" s="62">
        <v>0</v>
      </c>
    </row>
    <row r="164" spans="1:35" x14ac:dyDescent="0.25">
      <c r="A164" s="63" t="s">
        <v>1055</v>
      </c>
      <c r="AH164" s="63" t="s">
        <v>1055</v>
      </c>
    </row>
    <row r="166" spans="1:35" x14ac:dyDescent="0.25">
      <c r="A166" s="64" t="s">
        <v>1056</v>
      </c>
      <c r="AH166" s="64" t="s">
        <v>1056</v>
      </c>
    </row>
    <row r="167" spans="1:35" x14ac:dyDescent="0.25">
      <c r="A167" s="64" t="s">
        <v>1253</v>
      </c>
      <c r="AH167" s="64" t="s">
        <v>1426</v>
      </c>
    </row>
  </sheetData>
  <conditionalFormatting sqref="B82:O1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64" r:id="rId1" display="https://miau.my-x.hu/myx-free/coco/test/848693620210927110251.html"/>
    <hyperlink ref="AH164" r:id="rId2" display="https://miau.my-x.hu/myx-free/coco/test/686216620210927111806.html"/>
  </hyperlinks>
  <pageMargins left="0.7" right="0.7" top="0.75" bottom="0.75" header="0.3" footer="0.3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topLeftCell="K1" workbookViewId="0">
      <selection activeCell="P1" sqref="P1"/>
    </sheetView>
  </sheetViews>
  <sheetFormatPr defaultRowHeight="15" x14ac:dyDescent="0.25"/>
  <cols>
    <col min="1" max="1" width="19" bestFit="1" customWidth="1"/>
    <col min="2" max="2" width="14.28515625" bestFit="1" customWidth="1"/>
    <col min="18" max="18" width="18" bestFit="1" customWidth="1"/>
  </cols>
  <sheetData>
    <row r="1" spans="1:32" x14ac:dyDescent="0.25">
      <c r="P1">
        <f>PEARSON(O6:O40,P6:P40)</f>
        <v>-0.94902120004316581</v>
      </c>
    </row>
    <row r="2" spans="1:32" x14ac:dyDescent="0.25">
      <c r="A2" s="47"/>
      <c r="B2" s="47" t="s">
        <v>900</v>
      </c>
      <c r="C2" s="51" t="s">
        <v>902</v>
      </c>
      <c r="D2" s="47" t="s">
        <v>903</v>
      </c>
      <c r="E2" s="47" t="s">
        <v>904</v>
      </c>
      <c r="F2" s="47" t="s">
        <v>905</v>
      </c>
      <c r="G2" s="47" t="s">
        <v>906</v>
      </c>
      <c r="H2" s="47" t="s">
        <v>907</v>
      </c>
      <c r="I2" s="47" t="s">
        <v>908</v>
      </c>
      <c r="J2" s="47" t="s">
        <v>909</v>
      </c>
      <c r="K2" s="47" t="s">
        <v>910</v>
      </c>
      <c r="L2" s="47" t="s">
        <v>911</v>
      </c>
      <c r="M2" s="47" t="s">
        <v>912</v>
      </c>
      <c r="N2" s="47" t="s">
        <v>913</v>
      </c>
      <c r="O2" s="47" t="s">
        <v>914</v>
      </c>
      <c r="P2" s="47" t="s">
        <v>899</v>
      </c>
      <c r="Q2" s="47" t="s">
        <v>917</v>
      </c>
      <c r="R2" s="47" t="s">
        <v>918</v>
      </c>
    </row>
    <row r="3" spans="1:32" x14ac:dyDescent="0.25">
      <c r="A3" s="47" t="s">
        <v>916</v>
      </c>
      <c r="B3" s="49">
        <f>CORREL(B6:B40,$P$6:$P$40)</f>
        <v>-0.55268894354567033</v>
      </c>
      <c r="C3" s="49">
        <f>CORREL(C6:C40,$P$6:$P$40)</f>
        <v>-0.81932642630874519</v>
      </c>
      <c r="D3" s="49">
        <f>CORREL(D6:D40,$P$6:$P$40)</f>
        <v>-0.7934954452097992</v>
      </c>
      <c r="E3" s="49">
        <f>CORREL(E6:E40,$P$6:$P$40)</f>
        <v>-0.91463595500159667</v>
      </c>
      <c r="F3" s="49">
        <f>CORREL(F6:F40,$P$6:$P$40)</f>
        <v>-0.94179752126517524</v>
      </c>
      <c r="G3" s="49">
        <f>CORREL(G6:G40,$P$6:$P$40)</f>
        <v>-0.94381019197530813</v>
      </c>
      <c r="H3" s="49">
        <f>CORREL(H6:H40,$P$6:$P$40)</f>
        <v>-0.80342386095449492</v>
      </c>
      <c r="I3" s="49">
        <f>CORREL(I6:I40,$P$6:$P$40)</f>
        <v>-0.92604801101093248</v>
      </c>
      <c r="J3" s="49">
        <f>CORREL(J6:J40,$P$6:$P$40)</f>
        <v>-0.92412913416682629</v>
      </c>
      <c r="K3" s="49">
        <f>CORREL(K6:K40,$P$6:$P$40)</f>
        <v>-0.94218580975795363</v>
      </c>
      <c r="L3" s="49">
        <f>CORREL(L6:L40,$P$6:$P$40)</f>
        <v>-0.90000521910060738</v>
      </c>
      <c r="M3" s="49">
        <f>CORREL(M6:M40,$P$6:$P$40)</f>
        <v>-0.93571601578087737</v>
      </c>
      <c r="N3" s="49">
        <f>CORREL(N6:N40,$P$6:$P$40)</f>
        <v>-0.85166290318663984</v>
      </c>
      <c r="O3" s="49">
        <f>CORREL(O6:O40,$P$6:$P$40)</f>
        <v>-0.94902120004316581</v>
      </c>
      <c r="P3" s="49">
        <f>CORREL(P6:P40,$P$6:$P$40)</f>
        <v>0.99999999999999978</v>
      </c>
      <c r="Q3" s="54">
        <f>MIN(B3:P3)</f>
        <v>-0.94902120004316581</v>
      </c>
      <c r="R3" s="54">
        <f>MAX(B3:O3)</f>
        <v>-0.55268894354567033</v>
      </c>
    </row>
    <row r="4" spans="1:32" x14ac:dyDescent="0.25">
      <c r="A4" s="47" t="s">
        <v>877</v>
      </c>
      <c r="B4" s="47">
        <v>0</v>
      </c>
      <c r="C4" s="47">
        <v>0</v>
      </c>
      <c r="D4" s="47">
        <v>0</v>
      </c>
      <c r="E4" s="47">
        <v>0</v>
      </c>
      <c r="F4" s="47">
        <v>0</v>
      </c>
      <c r="G4" s="47">
        <v>0</v>
      </c>
      <c r="H4" s="47">
        <v>0</v>
      </c>
      <c r="I4" s="47">
        <v>0</v>
      </c>
      <c r="J4" s="47">
        <v>0</v>
      </c>
      <c r="K4" s="47">
        <v>0</v>
      </c>
      <c r="L4" s="47">
        <v>0</v>
      </c>
      <c r="M4" s="47">
        <v>0</v>
      </c>
      <c r="N4" s="47">
        <v>0</v>
      </c>
      <c r="O4" s="47">
        <v>0</v>
      </c>
      <c r="P4" s="47" t="s">
        <v>915</v>
      </c>
      <c r="Q4" t="s">
        <v>1075</v>
      </c>
      <c r="R4" s="65">
        <f>CORREL(P6:P40,Q6:Q40)</f>
        <v>0.99999999605911194</v>
      </c>
      <c r="S4" t="s">
        <v>1075</v>
      </c>
      <c r="W4" t="s">
        <v>1076</v>
      </c>
      <c r="X4" t="s">
        <v>1076</v>
      </c>
      <c r="Y4">
        <f>SUM(Y6:Y40)</f>
        <v>27</v>
      </c>
      <c r="AB4" s="80">
        <f>CORREL(AA6:AA40,AB6:AB40)</f>
        <v>0.99999999605911194</v>
      </c>
    </row>
    <row r="5" spans="1:32" s="37" customFormat="1" ht="60" x14ac:dyDescent="0.25">
      <c r="A5" s="48" t="s">
        <v>895</v>
      </c>
      <c r="B5" s="48" t="str">
        <f>'db2'!B4</f>
        <v>Típus (i3_i5_i7)</v>
      </c>
      <c r="C5" s="52" t="str">
        <f>'db2'!D4</f>
        <v>Turbo Speed</v>
      </c>
      <c r="D5" s="48" t="str">
        <f>'db2'!E4</f>
        <v>Cores</v>
      </c>
      <c r="E5" s="48" t="str">
        <f>'db2'!F4</f>
        <v>Threads</v>
      </c>
      <c r="F5" s="48" t="str">
        <f>'db2'!G4</f>
        <v>Integer Math</v>
      </c>
      <c r="G5" s="48" t="str">
        <f>'db2'!H4</f>
        <v>Floating Point Math</v>
      </c>
      <c r="H5" s="48" t="str">
        <f>'db2'!I4</f>
        <v>Find Prime Numbers</v>
      </c>
      <c r="I5" s="48" t="str">
        <f>'db2'!J4</f>
        <v>Random String Sorting</v>
      </c>
      <c r="J5" s="48" t="str">
        <f>'db2'!K4</f>
        <v>Data Encryption</v>
      </c>
      <c r="K5" s="48" t="str">
        <f>'db2'!L4</f>
        <v>Data Compression</v>
      </c>
      <c r="L5" s="48" t="str">
        <f>'db2'!M4</f>
        <v>Physics</v>
      </c>
      <c r="M5" s="48" t="str">
        <f>'db2'!N4</f>
        <v>Extended Instructions</v>
      </c>
      <c r="N5" s="48" t="str">
        <f>'db2'!O4</f>
        <v>Single Thread</v>
      </c>
      <c r="O5" s="48" t="str">
        <f>'db2'!P4</f>
        <v>Average CPU Mark</v>
      </c>
      <c r="P5" s="48" t="s">
        <v>899</v>
      </c>
      <c r="Q5" s="37" t="str">
        <f>modell1!P118</f>
        <v>Becslés</v>
      </c>
      <c r="R5" s="37" t="s">
        <v>1058</v>
      </c>
      <c r="S5" s="37" t="s">
        <v>1059</v>
      </c>
      <c r="T5" s="37" t="str">
        <f>OAM1_2!B5</f>
        <v>Típus (i3_i5_i7)</v>
      </c>
      <c r="W5" s="37" t="str">
        <f>modell1!AX118</f>
        <v>Becslés</v>
      </c>
      <c r="X5" s="37" t="s">
        <v>1059</v>
      </c>
      <c r="Y5" s="37" t="s">
        <v>1077</v>
      </c>
      <c r="AA5" s="37" t="s">
        <v>1078</v>
      </c>
      <c r="AB5" s="37" t="s">
        <v>1427</v>
      </c>
      <c r="AD5" s="37" t="s">
        <v>1474</v>
      </c>
      <c r="AE5" s="37" t="s">
        <v>1475</v>
      </c>
      <c r="AF5" s="37" t="s">
        <v>1476</v>
      </c>
    </row>
    <row r="6" spans="1:32" x14ac:dyDescent="0.25">
      <c r="A6" s="47" t="str">
        <f>'db2'!A5</f>
        <v>Intel Core i3-6100</v>
      </c>
      <c r="B6" s="47">
        <f>RANK(OAM1_2!B6,OAM1_2!B$6:B$40,B$4)</f>
        <v>25</v>
      </c>
      <c r="C6" s="47">
        <f>RANK(OAM1_2!C6,OAM1_2!C$6:C$40,C$4)</f>
        <v>30</v>
      </c>
      <c r="D6" s="47">
        <f>RANK(OAM1_2!D6,OAM1_2!D$6:D$40,D$4)</f>
        <v>31</v>
      </c>
      <c r="E6" s="47">
        <f>RANK(OAM1_2!E6,OAM1_2!E$6:E$40,E$4)</f>
        <v>21</v>
      </c>
      <c r="F6" s="47">
        <f>RANK(OAM1_2!F6,OAM1_2!F$6:F$40,F$4)</f>
        <v>35</v>
      </c>
      <c r="G6" s="47">
        <f>RANK(OAM1_2!G6,OAM1_2!G$6:G$40,G$4)</f>
        <v>35</v>
      </c>
      <c r="H6" s="47">
        <f>RANK(OAM1_2!H6,OAM1_2!H$6:H$40,H$4)</f>
        <v>34</v>
      </c>
      <c r="I6" s="47">
        <f>RANK(OAM1_2!I6,OAM1_2!I$6:I$40,I$4)</f>
        <v>35</v>
      </c>
      <c r="J6" s="47">
        <f>RANK(OAM1_2!J6,OAM1_2!J$6:J$40,J$4)</f>
        <v>35</v>
      </c>
      <c r="K6" s="47">
        <f>RANK(OAM1_2!K6,OAM1_2!K$6:K$40,K$4)</f>
        <v>35</v>
      </c>
      <c r="L6" s="47">
        <f>RANK(OAM1_2!L6,OAM1_2!L$6:L$40,L$4)</f>
        <v>34</v>
      </c>
      <c r="M6" s="47">
        <f>RANK(OAM1_2!M6,OAM1_2!M$6:M$40,M$4)</f>
        <v>35</v>
      </c>
      <c r="N6" s="47">
        <f>RANK(OAM1_2!N6,OAM1_2!N$6:N$40,N$4)</f>
        <v>32</v>
      </c>
      <c r="O6" s="47">
        <f>RANK(OAM1_2!O6,OAM1_2!O$6:O$40,O$4)</f>
        <v>35</v>
      </c>
      <c r="P6" s="47">
        <f>'db2'!P5</f>
        <v>4161</v>
      </c>
      <c r="Q6" s="37">
        <f>modell3!P119</f>
        <v>4161</v>
      </c>
      <c r="R6" s="53" t="s">
        <v>1466</v>
      </c>
      <c r="S6" s="66">
        <f>(P6-Q6)/P6</f>
        <v>0</v>
      </c>
      <c r="T6" s="37">
        <f>OAM1_2!B6</f>
        <v>3</v>
      </c>
      <c r="W6" s="37">
        <f>modell3!AW119</f>
        <v>10333.299999999999</v>
      </c>
      <c r="X6" s="66">
        <f>(P6-W6)/P6</f>
        <v>-1.4833693823600094</v>
      </c>
      <c r="Y6">
        <f>IF(S6*X6&lt;=0,1,0)</f>
        <v>1</v>
      </c>
      <c r="AA6">
        <f>Q6</f>
        <v>4161</v>
      </c>
      <c r="AB6">
        <f>'db2'!P5</f>
        <v>4161</v>
      </c>
      <c r="AD6">
        <f>RANK(P6,P$6:P$40,0)</f>
        <v>35</v>
      </c>
      <c r="AE6">
        <f>O6</f>
        <v>35</v>
      </c>
      <c r="AF6">
        <f>AD6-AE6</f>
        <v>0</v>
      </c>
    </row>
    <row r="7" spans="1:32" x14ac:dyDescent="0.25">
      <c r="A7" s="47" t="str">
        <f>'db2'!A6</f>
        <v>Intel Core i3-6300</v>
      </c>
      <c r="B7" s="47">
        <f>RANK(OAM1_2!B7,OAM1_2!B$6:B$40,B$4)</f>
        <v>25</v>
      </c>
      <c r="C7" s="47">
        <f>RANK(OAM1_2!C7,OAM1_2!C$6:C$40,C$4)</f>
        <v>28</v>
      </c>
      <c r="D7" s="47">
        <f>RANK(OAM1_2!D7,OAM1_2!D$6:D$40,D$4)</f>
        <v>31</v>
      </c>
      <c r="E7" s="47">
        <f>RANK(OAM1_2!E7,OAM1_2!E$6:E$40,E$4)</f>
        <v>21</v>
      </c>
      <c r="F7" s="47">
        <f>RANK(OAM1_2!F7,OAM1_2!F$6:F$40,F$4)</f>
        <v>33</v>
      </c>
      <c r="G7" s="47">
        <f>RANK(OAM1_2!G7,OAM1_2!G$6:G$40,G$4)</f>
        <v>33</v>
      </c>
      <c r="H7" s="47">
        <f>RANK(OAM1_2!H7,OAM1_2!H$6:H$40,H$4)</f>
        <v>33</v>
      </c>
      <c r="I7" s="47">
        <f>RANK(OAM1_2!I7,OAM1_2!I$6:I$40,I$4)</f>
        <v>31</v>
      </c>
      <c r="J7" s="47">
        <f>RANK(OAM1_2!J7,OAM1_2!J$6:J$40,J$4)</f>
        <v>34</v>
      </c>
      <c r="K7" s="47">
        <f>RANK(OAM1_2!K7,OAM1_2!K$6:K$40,K$4)</f>
        <v>33</v>
      </c>
      <c r="L7" s="47">
        <f>RANK(OAM1_2!L7,OAM1_2!L$6:L$40,L$4)</f>
        <v>33</v>
      </c>
      <c r="M7" s="47">
        <f>RANK(OAM1_2!M7,OAM1_2!M$6:M$40,M$4)</f>
        <v>33</v>
      </c>
      <c r="N7" s="47">
        <f>RANK(OAM1_2!N7,OAM1_2!N$6:N$40,N$4)</f>
        <v>25</v>
      </c>
      <c r="O7" s="47">
        <f>RANK(OAM1_2!O7,OAM1_2!O$6:O$40,O$4)</f>
        <v>33</v>
      </c>
      <c r="P7" s="47">
        <f>'db2'!P6</f>
        <v>4411</v>
      </c>
      <c r="Q7" s="37">
        <f>modell3!P120</f>
        <v>4411</v>
      </c>
      <c r="R7" s="53" t="s">
        <v>1466</v>
      </c>
      <c r="S7" s="66">
        <f t="shared" ref="S7:S40" si="0">(P7-Q7)/P7</f>
        <v>0</v>
      </c>
      <c r="T7" s="37">
        <f>OAM1_2!B7</f>
        <v>3</v>
      </c>
      <c r="W7" s="37">
        <f>modell3!AW120</f>
        <v>10333.299999999999</v>
      </c>
      <c r="X7" s="66">
        <f t="shared" ref="X7:X40" si="1">(P7-W7)/P7</f>
        <v>-1.3426207209249601</v>
      </c>
      <c r="Y7">
        <f t="shared" ref="Y7:Y40" si="2">IF(S7*X7&lt;=0,1,0)</f>
        <v>1</v>
      </c>
      <c r="AA7">
        <f t="shared" ref="AA7:AA40" si="3">Q7</f>
        <v>4411</v>
      </c>
      <c r="AB7">
        <f>'db2'!P6</f>
        <v>4411</v>
      </c>
      <c r="AD7">
        <f t="shared" ref="AD7:AD40" si="4">RANK(P7,P$6:P$40,0)</f>
        <v>33</v>
      </c>
      <c r="AE7">
        <f t="shared" ref="AE7:AE40" si="5">O7</f>
        <v>33</v>
      </c>
      <c r="AF7">
        <f t="shared" ref="AF7:AF40" si="6">AD7-AE7</f>
        <v>0</v>
      </c>
    </row>
    <row r="8" spans="1:32" x14ac:dyDescent="0.25">
      <c r="A8" s="47" t="str">
        <f>'db2'!A7</f>
        <v>Intel Core i3-7100</v>
      </c>
      <c r="B8" s="47">
        <f>RANK(OAM1_2!B8,OAM1_2!B$6:B$40,B$4)</f>
        <v>25</v>
      </c>
      <c r="C8" s="47">
        <f>RANK(OAM1_2!C8,OAM1_2!C$6:C$40,C$4)</f>
        <v>26</v>
      </c>
      <c r="D8" s="47">
        <f>RANK(OAM1_2!D8,OAM1_2!D$6:D$40,D$4)</f>
        <v>31</v>
      </c>
      <c r="E8" s="47">
        <f>RANK(OAM1_2!E8,OAM1_2!E$6:E$40,E$4)</f>
        <v>21</v>
      </c>
      <c r="F8" s="47">
        <f>RANK(OAM1_2!F8,OAM1_2!F$6:F$40,F$4)</f>
        <v>34</v>
      </c>
      <c r="G8" s="47">
        <f>RANK(OAM1_2!G8,OAM1_2!G$6:G$40,G$4)</f>
        <v>34</v>
      </c>
      <c r="H8" s="47">
        <f>RANK(OAM1_2!H8,OAM1_2!H$6:H$40,H$4)</f>
        <v>34</v>
      </c>
      <c r="I8" s="47">
        <f>RANK(OAM1_2!I8,OAM1_2!I$6:I$40,I$4)</f>
        <v>31</v>
      </c>
      <c r="J8" s="47">
        <f>RANK(OAM1_2!J8,OAM1_2!J$6:J$40,J$4)</f>
        <v>33</v>
      </c>
      <c r="K8" s="47">
        <f>RANK(OAM1_2!K8,OAM1_2!K$6:K$40,K$4)</f>
        <v>34</v>
      </c>
      <c r="L8" s="47">
        <f>RANK(OAM1_2!L8,OAM1_2!L$6:L$40,L$4)</f>
        <v>35</v>
      </c>
      <c r="M8" s="47">
        <f>RANK(OAM1_2!M8,OAM1_2!M$6:M$40,M$4)</f>
        <v>34</v>
      </c>
      <c r="N8" s="47">
        <f>RANK(OAM1_2!N8,OAM1_2!N$6:N$40,N$4)</f>
        <v>26</v>
      </c>
      <c r="O8" s="47">
        <f>RANK(OAM1_2!O8,OAM1_2!O$6:O$40,O$4)</f>
        <v>34</v>
      </c>
      <c r="P8" s="47">
        <f>'db2'!P7</f>
        <v>4310</v>
      </c>
      <c r="Q8" s="37">
        <f>modell3!P121</f>
        <v>4310</v>
      </c>
      <c r="R8" s="53" t="s">
        <v>1466</v>
      </c>
      <c r="S8" s="66">
        <f t="shared" si="0"/>
        <v>0</v>
      </c>
      <c r="T8" s="37">
        <f>OAM1_2!B8</f>
        <v>3</v>
      </c>
      <c r="W8" s="37">
        <f>modell3!AW121</f>
        <v>10394.5</v>
      </c>
      <c r="X8" s="66">
        <f t="shared" si="1"/>
        <v>-1.4117169373549885</v>
      </c>
      <c r="Y8">
        <f t="shared" si="2"/>
        <v>1</v>
      </c>
      <c r="AA8">
        <f t="shared" si="3"/>
        <v>4310</v>
      </c>
      <c r="AB8">
        <f>'db2'!P7</f>
        <v>4310</v>
      </c>
      <c r="AD8">
        <f t="shared" si="4"/>
        <v>34</v>
      </c>
      <c r="AE8">
        <f t="shared" si="5"/>
        <v>34</v>
      </c>
      <c r="AF8">
        <f t="shared" si="6"/>
        <v>0</v>
      </c>
    </row>
    <row r="9" spans="1:32" x14ac:dyDescent="0.25">
      <c r="A9" s="47" t="str">
        <f>'db2'!A8</f>
        <v>Intel Core i3-7300</v>
      </c>
      <c r="B9" s="47">
        <f>RANK(OAM1_2!B9,OAM1_2!B$6:B$40,B$4)</f>
        <v>25</v>
      </c>
      <c r="C9" s="47">
        <f>RANK(OAM1_2!C9,OAM1_2!C$6:C$40,C$4)</f>
        <v>23</v>
      </c>
      <c r="D9" s="47">
        <f>RANK(OAM1_2!D9,OAM1_2!D$6:D$40,D$4)</f>
        <v>31</v>
      </c>
      <c r="E9" s="47">
        <f>RANK(OAM1_2!E9,OAM1_2!E$6:E$40,E$4)</f>
        <v>21</v>
      </c>
      <c r="F9" s="47">
        <f>RANK(OAM1_2!F9,OAM1_2!F$6:F$40,F$4)</f>
        <v>31</v>
      </c>
      <c r="G9" s="47">
        <f>RANK(OAM1_2!G9,OAM1_2!G$6:G$40,G$4)</f>
        <v>32</v>
      </c>
      <c r="H9" s="47">
        <f>RANK(OAM1_2!H9,OAM1_2!H$6:H$40,H$4)</f>
        <v>32</v>
      </c>
      <c r="I9" s="47">
        <f>RANK(OAM1_2!I9,OAM1_2!I$6:I$40,I$4)</f>
        <v>31</v>
      </c>
      <c r="J9" s="47">
        <f>RANK(OAM1_2!J9,OAM1_2!J$6:J$40,J$4)</f>
        <v>31</v>
      </c>
      <c r="K9" s="47">
        <f>RANK(OAM1_2!K9,OAM1_2!K$6:K$40,K$4)</f>
        <v>32</v>
      </c>
      <c r="L9" s="47">
        <f>RANK(OAM1_2!L9,OAM1_2!L$6:L$40,L$4)</f>
        <v>32</v>
      </c>
      <c r="M9" s="47">
        <f>RANK(OAM1_2!M9,OAM1_2!M$6:M$40,M$4)</f>
        <v>32</v>
      </c>
      <c r="N9" s="47">
        <f>RANK(OAM1_2!N9,OAM1_2!N$6:N$40,N$4)</f>
        <v>24</v>
      </c>
      <c r="O9" s="47">
        <f>RANK(OAM1_2!O9,OAM1_2!O$6:O$40,O$4)</f>
        <v>32</v>
      </c>
      <c r="P9" s="47">
        <f>'db2'!P8</f>
        <v>4761</v>
      </c>
      <c r="Q9" s="37">
        <f>modell3!P122</f>
        <v>4761</v>
      </c>
      <c r="R9" s="53" t="s">
        <v>1466</v>
      </c>
      <c r="S9" s="66">
        <f t="shared" si="0"/>
        <v>0</v>
      </c>
      <c r="T9" s="37">
        <f>OAM1_2!B9</f>
        <v>3</v>
      </c>
      <c r="W9" s="37">
        <f>modell3!AW122</f>
        <v>10333.299999999999</v>
      </c>
      <c r="X9" s="66">
        <f t="shared" si="1"/>
        <v>-1.1704053770216341</v>
      </c>
      <c r="Y9">
        <f t="shared" si="2"/>
        <v>1</v>
      </c>
      <c r="AA9">
        <f t="shared" si="3"/>
        <v>4761</v>
      </c>
      <c r="AB9">
        <f>'db2'!P8</f>
        <v>4761</v>
      </c>
      <c r="AD9">
        <f t="shared" si="4"/>
        <v>32</v>
      </c>
      <c r="AE9">
        <f t="shared" si="5"/>
        <v>32</v>
      </c>
      <c r="AF9">
        <f t="shared" si="6"/>
        <v>0</v>
      </c>
    </row>
    <row r="10" spans="1:32" x14ac:dyDescent="0.25">
      <c r="A10" s="47" t="str">
        <f>'db2'!A9</f>
        <v>Intel Core i3-8100</v>
      </c>
      <c r="B10" s="47">
        <f>RANK(OAM1_2!B10,OAM1_2!B$6:B$40,B$4)</f>
        <v>25</v>
      </c>
      <c r="C10" s="47">
        <f>RANK(OAM1_2!C10,OAM1_2!C$6:C$40,C$4)</f>
        <v>32</v>
      </c>
      <c r="D10" s="47">
        <f>RANK(OAM1_2!D10,OAM1_2!D$6:D$40,D$4)</f>
        <v>17</v>
      </c>
      <c r="E10" s="47">
        <f>RANK(OAM1_2!E10,OAM1_2!E$6:E$40,E$4)</f>
        <v>21</v>
      </c>
      <c r="F10" s="47">
        <f>RANK(OAM1_2!F10,OAM1_2!F$6:F$40,F$4)</f>
        <v>26</v>
      </c>
      <c r="G10" s="47">
        <f>RANK(OAM1_2!G10,OAM1_2!G$6:G$40,G$4)</f>
        <v>25</v>
      </c>
      <c r="H10" s="47">
        <f>RANK(OAM1_2!H10,OAM1_2!H$6:H$40,H$4)</f>
        <v>22</v>
      </c>
      <c r="I10" s="47">
        <f>RANK(OAM1_2!I10,OAM1_2!I$6:I$40,I$4)</f>
        <v>24</v>
      </c>
      <c r="J10" s="47">
        <f>RANK(OAM1_2!J10,OAM1_2!J$6:J$40,J$4)</f>
        <v>26</v>
      </c>
      <c r="K10" s="47">
        <f>RANK(OAM1_2!K10,OAM1_2!K$6:K$40,K$4)</f>
        <v>25</v>
      </c>
      <c r="L10" s="47">
        <f>RANK(OAM1_2!L10,OAM1_2!L$6:L$40,L$4)</f>
        <v>25</v>
      </c>
      <c r="M10" s="47">
        <f>RANK(OAM1_2!M10,OAM1_2!M$6:M$40,M$4)</f>
        <v>25</v>
      </c>
      <c r="N10" s="47">
        <f>RANK(OAM1_2!N10,OAM1_2!N$6:N$40,N$4)</f>
        <v>31</v>
      </c>
      <c r="O10" s="47">
        <f>RANK(OAM1_2!O10,OAM1_2!O$6:O$40,O$4)</f>
        <v>26</v>
      </c>
      <c r="P10" s="47">
        <f>'db2'!P9</f>
        <v>6132</v>
      </c>
      <c r="Q10" s="37">
        <f>modell3!P123</f>
        <v>6132</v>
      </c>
      <c r="R10" s="53" t="s">
        <v>1466</v>
      </c>
      <c r="S10" s="66">
        <f t="shared" si="0"/>
        <v>0</v>
      </c>
      <c r="T10" s="37">
        <f>OAM1_2!B10</f>
        <v>3</v>
      </c>
      <c r="W10" s="37">
        <f>modell3!AW123</f>
        <v>10740.9</v>
      </c>
      <c r="X10" s="66">
        <f t="shared" si="1"/>
        <v>-0.75161448140900189</v>
      </c>
      <c r="Y10">
        <f t="shared" si="2"/>
        <v>1</v>
      </c>
      <c r="AA10">
        <f t="shared" si="3"/>
        <v>6132</v>
      </c>
      <c r="AB10">
        <f>'db2'!P9</f>
        <v>6132</v>
      </c>
      <c r="AD10">
        <f t="shared" si="4"/>
        <v>26</v>
      </c>
      <c r="AE10">
        <f t="shared" si="5"/>
        <v>26</v>
      </c>
      <c r="AF10">
        <f t="shared" si="6"/>
        <v>0</v>
      </c>
    </row>
    <row r="11" spans="1:32" x14ac:dyDescent="0.25">
      <c r="A11" s="47" t="str">
        <f>'db2'!A10</f>
        <v>Intel Core i3-8300</v>
      </c>
      <c r="B11" s="47">
        <f>RANK(OAM1_2!B11,OAM1_2!B$6:B$40,B$4)</f>
        <v>25</v>
      </c>
      <c r="C11" s="47">
        <f>RANK(OAM1_2!C11,OAM1_2!C$6:C$40,C$4)</f>
        <v>30</v>
      </c>
      <c r="D11" s="47">
        <f>RANK(OAM1_2!D11,OAM1_2!D$6:D$40,D$4)</f>
        <v>17</v>
      </c>
      <c r="E11" s="47">
        <f>RANK(OAM1_2!E11,OAM1_2!E$6:E$40,E$4)</f>
        <v>21</v>
      </c>
      <c r="F11" s="47">
        <f>RANK(OAM1_2!F11,OAM1_2!F$6:F$40,F$4)</f>
        <v>25</v>
      </c>
      <c r="G11" s="47">
        <f>RANK(OAM1_2!G11,OAM1_2!G$6:G$40,G$4)</f>
        <v>24</v>
      </c>
      <c r="H11" s="47">
        <f>RANK(OAM1_2!H11,OAM1_2!H$6:H$40,H$4)</f>
        <v>15</v>
      </c>
      <c r="I11" s="47">
        <f>RANK(OAM1_2!I11,OAM1_2!I$6:I$40,I$4)</f>
        <v>24</v>
      </c>
      <c r="J11" s="47">
        <f>RANK(OAM1_2!J11,OAM1_2!J$6:J$40,J$4)</f>
        <v>25</v>
      </c>
      <c r="K11" s="47">
        <f>RANK(OAM1_2!K11,OAM1_2!K$6:K$40,K$4)</f>
        <v>24</v>
      </c>
      <c r="L11" s="47">
        <f>RANK(OAM1_2!L11,OAM1_2!L$6:L$40,L$4)</f>
        <v>22</v>
      </c>
      <c r="M11" s="47">
        <f>RANK(OAM1_2!M11,OAM1_2!M$6:M$40,M$4)</f>
        <v>23</v>
      </c>
      <c r="N11" s="47">
        <f>RANK(OAM1_2!N11,OAM1_2!N$6:N$40,N$4)</f>
        <v>27</v>
      </c>
      <c r="O11" s="47">
        <f>RANK(OAM1_2!O11,OAM1_2!O$6:O$40,O$4)</f>
        <v>25</v>
      </c>
      <c r="P11" s="47">
        <f>'db2'!P10</f>
        <v>6341</v>
      </c>
      <c r="Q11" s="37">
        <f>modell3!P124</f>
        <v>6341</v>
      </c>
      <c r="R11" s="53" t="s">
        <v>1466</v>
      </c>
      <c r="S11" s="66">
        <f t="shared" si="0"/>
        <v>0</v>
      </c>
      <c r="T11" s="37">
        <f>OAM1_2!B11</f>
        <v>3</v>
      </c>
      <c r="W11" s="37">
        <f>modell3!AW124</f>
        <v>10333.299999999999</v>
      </c>
      <c r="X11" s="66">
        <f t="shared" si="1"/>
        <v>-0.629601009304526</v>
      </c>
      <c r="Y11">
        <f t="shared" si="2"/>
        <v>1</v>
      </c>
      <c r="AA11">
        <f t="shared" si="3"/>
        <v>6341</v>
      </c>
      <c r="AB11">
        <f>'db2'!P10</f>
        <v>6341</v>
      </c>
      <c r="AD11">
        <f t="shared" si="4"/>
        <v>25</v>
      </c>
      <c r="AE11">
        <f t="shared" si="5"/>
        <v>25</v>
      </c>
      <c r="AF11">
        <f t="shared" si="6"/>
        <v>0</v>
      </c>
    </row>
    <row r="12" spans="1:32" x14ac:dyDescent="0.25">
      <c r="A12" s="47" t="str">
        <f>'db2'!A11</f>
        <v>Intel Core i3-9100</v>
      </c>
      <c r="B12" s="47">
        <f>RANK(OAM1_2!B12,OAM1_2!B$6:B$40,B$4)</f>
        <v>25</v>
      </c>
      <c r="C12" s="47">
        <f>RANK(OAM1_2!C12,OAM1_2!C$6:C$40,C$4)</f>
        <v>17</v>
      </c>
      <c r="D12" s="47">
        <f>RANK(OAM1_2!D12,OAM1_2!D$6:D$40,D$4)</f>
        <v>17</v>
      </c>
      <c r="E12" s="47">
        <f>RANK(OAM1_2!E12,OAM1_2!E$6:E$40,E$4)</f>
        <v>21</v>
      </c>
      <c r="F12" s="47">
        <f>RANK(OAM1_2!F12,OAM1_2!F$6:F$40,F$4)</f>
        <v>23</v>
      </c>
      <c r="G12" s="47">
        <f>RANK(OAM1_2!G12,OAM1_2!G$6:G$40,G$4)</f>
        <v>21</v>
      </c>
      <c r="H12" s="47">
        <f>RANK(OAM1_2!H12,OAM1_2!H$6:H$40,H$4)</f>
        <v>22</v>
      </c>
      <c r="I12" s="47">
        <f>RANK(OAM1_2!I12,OAM1_2!I$6:I$40,I$4)</f>
        <v>22</v>
      </c>
      <c r="J12" s="47">
        <f>RANK(OAM1_2!J12,OAM1_2!J$6:J$40,J$4)</f>
        <v>23</v>
      </c>
      <c r="K12" s="47">
        <f>RANK(OAM1_2!K12,OAM1_2!K$6:K$40,K$4)</f>
        <v>22</v>
      </c>
      <c r="L12" s="47">
        <f>RANK(OAM1_2!L12,OAM1_2!L$6:L$40,L$4)</f>
        <v>29</v>
      </c>
      <c r="M12" s="47">
        <f>RANK(OAM1_2!M12,OAM1_2!M$6:M$40,M$4)</f>
        <v>21</v>
      </c>
      <c r="N12" s="47">
        <f>RANK(OAM1_2!N12,OAM1_2!N$6:N$40,N$4)</f>
        <v>18</v>
      </c>
      <c r="O12" s="47">
        <f>RANK(OAM1_2!O12,OAM1_2!O$6:O$40,O$4)</f>
        <v>23</v>
      </c>
      <c r="P12" s="47">
        <f>'db2'!P11</f>
        <v>6637</v>
      </c>
      <c r="Q12" s="37">
        <f>modell3!P125</f>
        <v>6637</v>
      </c>
      <c r="R12" s="53" t="s">
        <v>1466</v>
      </c>
      <c r="S12" s="66">
        <f t="shared" si="0"/>
        <v>0</v>
      </c>
      <c r="T12" s="37">
        <f>OAM1_2!B12</f>
        <v>3</v>
      </c>
      <c r="W12" s="37">
        <f>modell3!AW125</f>
        <v>10333.299999999999</v>
      </c>
      <c r="X12" s="66">
        <f t="shared" si="1"/>
        <v>-0.5569233087238209</v>
      </c>
      <c r="Y12">
        <f t="shared" si="2"/>
        <v>1</v>
      </c>
      <c r="AA12">
        <f t="shared" si="3"/>
        <v>6637</v>
      </c>
      <c r="AB12">
        <f>'db2'!P11</f>
        <v>6637</v>
      </c>
      <c r="AD12">
        <f t="shared" si="4"/>
        <v>23</v>
      </c>
      <c r="AE12">
        <f t="shared" si="5"/>
        <v>23</v>
      </c>
      <c r="AF12">
        <f t="shared" si="6"/>
        <v>0</v>
      </c>
    </row>
    <row r="13" spans="1:32" x14ac:dyDescent="0.25">
      <c r="A13" s="47" t="str">
        <f>'db2'!A12</f>
        <v>Intel Core i3-9300</v>
      </c>
      <c r="B13" s="47">
        <f>RANK(OAM1_2!B13,OAM1_2!B$6:B$40,B$4)</f>
        <v>25</v>
      </c>
      <c r="C13" s="47">
        <f>RANK(OAM1_2!C13,OAM1_2!C$6:C$40,C$4)</f>
        <v>13</v>
      </c>
      <c r="D13" s="47">
        <f>RANK(OAM1_2!D13,OAM1_2!D$6:D$40,D$4)</f>
        <v>17</v>
      </c>
      <c r="E13" s="47">
        <f>RANK(OAM1_2!E13,OAM1_2!E$6:E$40,E$4)</f>
        <v>21</v>
      </c>
      <c r="F13" s="47">
        <f>RANK(OAM1_2!F13,OAM1_2!F$6:F$40,F$4)</f>
        <v>21</v>
      </c>
      <c r="G13" s="47">
        <f>RANK(OAM1_2!G13,OAM1_2!G$6:G$40,G$4)</f>
        <v>22</v>
      </c>
      <c r="H13" s="47">
        <f>RANK(OAM1_2!H13,OAM1_2!H$6:H$40,H$4)</f>
        <v>2</v>
      </c>
      <c r="I13" s="47">
        <f>RANK(OAM1_2!I13,OAM1_2!I$6:I$40,I$4)</f>
        <v>21</v>
      </c>
      <c r="J13" s="47">
        <f>RANK(OAM1_2!J13,OAM1_2!J$6:J$40,J$4)</f>
        <v>22</v>
      </c>
      <c r="K13" s="47">
        <f>RANK(OAM1_2!K13,OAM1_2!K$6:K$40,K$4)</f>
        <v>21</v>
      </c>
      <c r="L13" s="47">
        <f>RANK(OAM1_2!L13,OAM1_2!L$6:L$40,L$4)</f>
        <v>9</v>
      </c>
      <c r="M13" s="47">
        <f>RANK(OAM1_2!M13,OAM1_2!M$6:M$40,M$4)</f>
        <v>19</v>
      </c>
      <c r="N13" s="47">
        <f>RANK(OAM1_2!N13,OAM1_2!N$6:N$40,N$4)</f>
        <v>14</v>
      </c>
      <c r="O13" s="47">
        <f>RANK(OAM1_2!O13,OAM1_2!O$6:O$40,O$4)</f>
        <v>21</v>
      </c>
      <c r="P13" s="47">
        <f>'db2'!P12</f>
        <v>7279</v>
      </c>
      <c r="Q13" s="37">
        <f>modell3!P126</f>
        <v>7279</v>
      </c>
      <c r="R13" s="53" t="s">
        <v>1466</v>
      </c>
      <c r="S13" s="66">
        <f t="shared" si="0"/>
        <v>0</v>
      </c>
      <c r="T13" s="37">
        <f>OAM1_2!B13</f>
        <v>3</v>
      </c>
      <c r="W13" s="37">
        <f>modell3!AW126</f>
        <v>10333.299999999999</v>
      </c>
      <c r="X13" s="66">
        <f t="shared" si="1"/>
        <v>-0.41960434125566687</v>
      </c>
      <c r="Y13">
        <f t="shared" si="2"/>
        <v>1</v>
      </c>
      <c r="AA13">
        <f t="shared" si="3"/>
        <v>7279</v>
      </c>
      <c r="AB13">
        <f>'db2'!P12</f>
        <v>7279</v>
      </c>
      <c r="AD13">
        <f t="shared" si="4"/>
        <v>21</v>
      </c>
      <c r="AE13">
        <f t="shared" si="5"/>
        <v>21</v>
      </c>
      <c r="AF13">
        <f t="shared" si="6"/>
        <v>0</v>
      </c>
    </row>
    <row r="14" spans="1:32" x14ac:dyDescent="0.25">
      <c r="A14" s="47" t="str">
        <f>'db2'!A13</f>
        <v>Intel Core i3-10100</v>
      </c>
      <c r="B14" s="47">
        <f>RANK(OAM1_2!B14,OAM1_2!B$6:B$40,B$4)</f>
        <v>25</v>
      </c>
      <c r="C14" s="47">
        <f>RANK(OAM1_2!C14,OAM1_2!C$6:C$40,C$4)</f>
        <v>13</v>
      </c>
      <c r="D14" s="47">
        <f>RANK(OAM1_2!D14,OAM1_2!D$6:D$40,D$4)</f>
        <v>17</v>
      </c>
      <c r="E14" s="47">
        <f>RANK(OAM1_2!E14,OAM1_2!E$6:E$40,E$4)</f>
        <v>10</v>
      </c>
      <c r="F14" s="47">
        <f>RANK(OAM1_2!F14,OAM1_2!F$6:F$40,F$4)</f>
        <v>13</v>
      </c>
      <c r="G14" s="47">
        <f>RANK(OAM1_2!G14,OAM1_2!G$6:G$40,G$4)</f>
        <v>18</v>
      </c>
      <c r="H14" s="47">
        <f>RANK(OAM1_2!H14,OAM1_2!H$6:H$40,H$4)</f>
        <v>22</v>
      </c>
      <c r="I14" s="47">
        <f>RANK(OAM1_2!I14,OAM1_2!I$6:I$40,I$4)</f>
        <v>13</v>
      </c>
      <c r="J14" s="47">
        <f>RANK(OAM1_2!J14,OAM1_2!J$6:J$40,J$4)</f>
        <v>14</v>
      </c>
      <c r="K14" s="47">
        <f>RANK(OAM1_2!K14,OAM1_2!K$6:K$40,K$4)</f>
        <v>18</v>
      </c>
      <c r="L14" s="47">
        <f>RANK(OAM1_2!L14,OAM1_2!L$6:L$40,L$4)</f>
        <v>14</v>
      </c>
      <c r="M14" s="47">
        <f>RANK(OAM1_2!M14,OAM1_2!M$6:M$40,M$4)</f>
        <v>18</v>
      </c>
      <c r="N14" s="47">
        <f>RANK(OAM1_2!N14,OAM1_2!N$6:N$40,N$4)</f>
        <v>13</v>
      </c>
      <c r="O14" s="47">
        <f>RANK(OAM1_2!O14,OAM1_2!O$6:O$40,O$4)</f>
        <v>18</v>
      </c>
      <c r="P14" s="47">
        <f>'db2'!P13</f>
        <v>9161</v>
      </c>
      <c r="Q14" s="37">
        <f>modell3!P127</f>
        <v>9162</v>
      </c>
      <c r="R14" s="53" t="s">
        <v>1466</v>
      </c>
      <c r="S14" s="66">
        <f t="shared" si="0"/>
        <v>-1.0915838882218098E-4</v>
      </c>
      <c r="T14" s="37">
        <f>OAM1_2!B14</f>
        <v>3</v>
      </c>
      <c r="W14" s="37">
        <f>modell3!AW127</f>
        <v>10333.299999999999</v>
      </c>
      <c r="X14" s="66">
        <f t="shared" si="1"/>
        <v>-0.12796637921624268</v>
      </c>
      <c r="Y14">
        <f t="shared" si="2"/>
        <v>0</v>
      </c>
      <c r="AA14">
        <f t="shared" si="3"/>
        <v>9162</v>
      </c>
      <c r="AB14">
        <f>'db2'!P13</f>
        <v>9161</v>
      </c>
      <c r="AD14">
        <f t="shared" si="4"/>
        <v>18</v>
      </c>
      <c r="AE14">
        <f t="shared" si="5"/>
        <v>18</v>
      </c>
      <c r="AF14">
        <f t="shared" si="6"/>
        <v>0</v>
      </c>
    </row>
    <row r="15" spans="1:32" x14ac:dyDescent="0.25">
      <c r="A15" s="47" t="str">
        <f>'db2'!A14</f>
        <v>Intel Core i3-10300</v>
      </c>
      <c r="B15" s="47">
        <f>RANK(OAM1_2!B15,OAM1_2!B$6:B$40,B$4)</f>
        <v>25</v>
      </c>
      <c r="C15" s="47">
        <f>RANK(OAM1_2!C15,OAM1_2!C$6:C$40,C$4)</f>
        <v>9</v>
      </c>
      <c r="D15" s="47">
        <f>RANK(OAM1_2!D15,OAM1_2!D$6:D$40,D$4)</f>
        <v>17</v>
      </c>
      <c r="E15" s="47">
        <f>RANK(OAM1_2!E15,OAM1_2!E$6:E$40,E$4)</f>
        <v>10</v>
      </c>
      <c r="F15" s="47">
        <f>RANK(OAM1_2!F15,OAM1_2!F$6:F$40,F$4)</f>
        <v>12</v>
      </c>
      <c r="G15" s="47">
        <f>RANK(OAM1_2!G15,OAM1_2!G$6:G$40,G$4)</f>
        <v>17</v>
      </c>
      <c r="H15" s="47">
        <f>RANK(OAM1_2!H15,OAM1_2!H$6:H$40,H$4)</f>
        <v>20</v>
      </c>
      <c r="I15" s="47">
        <f>RANK(OAM1_2!I15,OAM1_2!I$6:I$40,I$4)</f>
        <v>13</v>
      </c>
      <c r="J15" s="47">
        <f>RANK(OAM1_2!J15,OAM1_2!J$6:J$40,J$4)</f>
        <v>13</v>
      </c>
      <c r="K15" s="47">
        <f>RANK(OAM1_2!K15,OAM1_2!K$6:K$40,K$4)</f>
        <v>16</v>
      </c>
      <c r="L15" s="47">
        <f>RANK(OAM1_2!L15,OAM1_2!L$6:L$40,L$4)</f>
        <v>16</v>
      </c>
      <c r="M15" s="47">
        <f>RANK(OAM1_2!M15,OAM1_2!M$6:M$40,M$4)</f>
        <v>17</v>
      </c>
      <c r="N15" s="47">
        <f>RANK(OAM1_2!N15,OAM1_2!N$6:N$40,N$4)</f>
        <v>11</v>
      </c>
      <c r="O15" s="47">
        <f>RANK(OAM1_2!O15,OAM1_2!O$6:O$40,O$4)</f>
        <v>16</v>
      </c>
      <c r="P15" s="47">
        <f>'db2'!P14</f>
        <v>9344</v>
      </c>
      <c r="Q15" s="37">
        <f>modell3!P128</f>
        <v>9345</v>
      </c>
      <c r="R15" s="53" t="s">
        <v>1466</v>
      </c>
      <c r="S15" s="66">
        <f t="shared" si="0"/>
        <v>-1.0702054794520547E-4</v>
      </c>
      <c r="T15" s="37">
        <f>OAM1_2!B15</f>
        <v>3</v>
      </c>
      <c r="W15" s="37">
        <f>modell3!AW128</f>
        <v>10333.299999999999</v>
      </c>
      <c r="X15" s="66">
        <f t="shared" si="1"/>
        <v>-0.10587542808219171</v>
      </c>
      <c r="Y15">
        <f t="shared" si="2"/>
        <v>0</v>
      </c>
      <c r="AA15">
        <f t="shared" si="3"/>
        <v>9345</v>
      </c>
      <c r="AB15">
        <f>'db2'!P14</f>
        <v>9344</v>
      </c>
      <c r="AD15">
        <f t="shared" si="4"/>
        <v>16</v>
      </c>
      <c r="AE15">
        <f t="shared" si="5"/>
        <v>16</v>
      </c>
      <c r="AF15">
        <f t="shared" si="6"/>
        <v>0</v>
      </c>
    </row>
    <row r="16" spans="1:32" x14ac:dyDescent="0.25">
      <c r="A16" s="47" t="str">
        <f>'db2'!A15</f>
        <v>Intel Core i3-1115G4</v>
      </c>
      <c r="B16" s="47">
        <f>RANK(OAM1_2!B16,OAM1_2!B$6:B$40,B$4)</f>
        <v>25</v>
      </c>
      <c r="C16" s="47">
        <f>RANK(OAM1_2!C16,OAM1_2!C$6:C$40,C$4)</f>
        <v>19</v>
      </c>
      <c r="D16" s="47">
        <f>RANK(OAM1_2!D16,OAM1_2!D$6:D$40,D$4)</f>
        <v>31</v>
      </c>
      <c r="E16" s="47">
        <f>RANK(OAM1_2!E16,OAM1_2!E$6:E$40,E$4)</f>
        <v>21</v>
      </c>
      <c r="F16" s="47">
        <f>RANK(OAM1_2!F16,OAM1_2!F$6:F$40,F$4)</f>
        <v>22</v>
      </c>
      <c r="G16" s="47">
        <f>RANK(OAM1_2!G16,OAM1_2!G$6:G$40,G$4)</f>
        <v>31</v>
      </c>
      <c r="H16" s="47">
        <f>RANK(OAM1_2!H16,OAM1_2!H$6:H$40,H$4)</f>
        <v>28</v>
      </c>
      <c r="I16" s="47">
        <f>RANK(OAM1_2!I16,OAM1_2!I$6:I$40,I$4)</f>
        <v>31</v>
      </c>
      <c r="J16" s="47">
        <f>RANK(OAM1_2!J16,OAM1_2!J$6:J$40,J$4)</f>
        <v>11</v>
      </c>
      <c r="K16" s="47">
        <f>RANK(OAM1_2!K16,OAM1_2!K$6:K$40,K$4)</f>
        <v>31</v>
      </c>
      <c r="L16" s="47">
        <f>RANK(OAM1_2!L16,OAM1_2!L$6:L$40,L$4)</f>
        <v>27</v>
      </c>
      <c r="M16" s="47">
        <f>RANK(OAM1_2!M16,OAM1_2!M$6:M$40,M$4)</f>
        <v>31</v>
      </c>
      <c r="N16" s="47">
        <f>RANK(OAM1_2!N16,OAM1_2!N$6:N$40,N$4)</f>
        <v>9</v>
      </c>
      <c r="O16" s="47">
        <f>RANK(OAM1_2!O16,OAM1_2!O$6:O$40,O$4)</f>
        <v>24</v>
      </c>
      <c r="P16" s="47">
        <f>'db2'!P15</f>
        <v>6477</v>
      </c>
      <c r="Q16" s="37">
        <f>modell3!P129</f>
        <v>6477</v>
      </c>
      <c r="R16" s="53" t="s">
        <v>1466</v>
      </c>
      <c r="S16" s="66">
        <f t="shared" si="0"/>
        <v>0</v>
      </c>
      <c r="T16" s="37">
        <f>OAM1_2!B16</f>
        <v>3</v>
      </c>
      <c r="U16" s="66">
        <f>AVERAGE(S6:S16)</f>
        <v>-1.9652630615216951E-5</v>
      </c>
      <c r="W16" s="37">
        <f>modell3!AW129</f>
        <v>10333.299999999999</v>
      </c>
      <c r="X16" s="66">
        <f t="shared" si="1"/>
        <v>-0.59538366527713438</v>
      </c>
      <c r="Y16">
        <f t="shared" si="2"/>
        <v>1</v>
      </c>
      <c r="AA16">
        <f t="shared" si="3"/>
        <v>6477</v>
      </c>
      <c r="AB16">
        <f>'db2'!P15</f>
        <v>6477</v>
      </c>
      <c r="AD16">
        <f t="shared" si="4"/>
        <v>24</v>
      </c>
      <c r="AE16">
        <f t="shared" si="5"/>
        <v>24</v>
      </c>
      <c r="AF16">
        <f t="shared" si="6"/>
        <v>0</v>
      </c>
    </row>
    <row r="17" spans="1:32" x14ac:dyDescent="0.25">
      <c r="A17" s="47" t="str">
        <f>'db2'!A16</f>
        <v>Intel Core i5-6400</v>
      </c>
      <c r="B17" s="47">
        <f>RANK(OAM1_2!B17,OAM1_2!B$6:B$40,B$4)</f>
        <v>7</v>
      </c>
      <c r="C17" s="47">
        <f>RANK(OAM1_2!C17,OAM1_2!C$6:C$40,C$4)</f>
        <v>35</v>
      </c>
      <c r="D17" s="47">
        <f>RANK(OAM1_2!D17,OAM1_2!D$6:D$40,D$4)</f>
        <v>17</v>
      </c>
      <c r="E17" s="47">
        <f>RANK(OAM1_2!E17,OAM1_2!E$6:E$40,E$4)</f>
        <v>21</v>
      </c>
      <c r="F17" s="47">
        <f>RANK(OAM1_2!F17,OAM1_2!F$6:F$40,F$4)</f>
        <v>32</v>
      </c>
      <c r="G17" s="47">
        <f>RANK(OAM1_2!G17,OAM1_2!G$6:G$40,G$4)</f>
        <v>30</v>
      </c>
      <c r="H17" s="47">
        <f>RANK(OAM1_2!H17,OAM1_2!H$6:H$40,H$4)</f>
        <v>31</v>
      </c>
      <c r="I17" s="47">
        <f>RANK(OAM1_2!I17,OAM1_2!I$6:I$40,I$4)</f>
        <v>30</v>
      </c>
      <c r="J17" s="47">
        <f>RANK(OAM1_2!J17,OAM1_2!J$6:J$40,J$4)</f>
        <v>32</v>
      </c>
      <c r="K17" s="47">
        <f>RANK(OAM1_2!K17,OAM1_2!K$6:K$40,K$4)</f>
        <v>30</v>
      </c>
      <c r="L17" s="47">
        <f>RANK(OAM1_2!L17,OAM1_2!L$6:L$40,L$4)</f>
        <v>31</v>
      </c>
      <c r="M17" s="47">
        <f>RANK(OAM1_2!M17,OAM1_2!M$6:M$40,M$4)</f>
        <v>30</v>
      </c>
      <c r="N17" s="47">
        <f>RANK(OAM1_2!N17,OAM1_2!N$6:N$40,N$4)</f>
        <v>35</v>
      </c>
      <c r="O17" s="47">
        <f>RANK(OAM1_2!O17,OAM1_2!O$6:O$40,O$4)</f>
        <v>31</v>
      </c>
      <c r="P17" s="47">
        <f>'db2'!P16</f>
        <v>5153</v>
      </c>
      <c r="Q17" s="37">
        <f>modell3!P130</f>
        <v>5153</v>
      </c>
      <c r="R17" s="53" t="s">
        <v>1466</v>
      </c>
      <c r="S17" s="66">
        <f t="shared" si="0"/>
        <v>0</v>
      </c>
      <c r="T17" s="37">
        <f>OAM1_2!B17</f>
        <v>5</v>
      </c>
      <c r="W17" s="37">
        <f>modell3!AW130</f>
        <v>10740.9</v>
      </c>
      <c r="X17" s="66">
        <f t="shared" si="1"/>
        <v>-1.0843974383854065</v>
      </c>
      <c r="Y17">
        <f t="shared" si="2"/>
        <v>1</v>
      </c>
      <c r="AA17">
        <f t="shared" si="3"/>
        <v>5153</v>
      </c>
      <c r="AB17">
        <f>'db2'!P16</f>
        <v>5153</v>
      </c>
      <c r="AD17">
        <f t="shared" si="4"/>
        <v>31</v>
      </c>
      <c r="AE17">
        <f t="shared" si="5"/>
        <v>31</v>
      </c>
      <c r="AF17">
        <f t="shared" si="6"/>
        <v>0</v>
      </c>
    </row>
    <row r="18" spans="1:32" x14ac:dyDescent="0.25">
      <c r="A18" s="47" t="str">
        <f>'db2'!A17</f>
        <v>Intel Core i5-6500</v>
      </c>
      <c r="B18" s="47">
        <f>RANK(OAM1_2!B18,OAM1_2!B$6:B$40,B$4)</f>
        <v>7</v>
      </c>
      <c r="C18" s="47">
        <f>RANK(OAM1_2!C18,OAM1_2!C$6:C$40,C$4)</f>
        <v>32</v>
      </c>
      <c r="D18" s="47">
        <f>RANK(OAM1_2!D18,OAM1_2!D$6:D$40,D$4)</f>
        <v>17</v>
      </c>
      <c r="E18" s="47">
        <f>RANK(OAM1_2!E18,OAM1_2!E$6:E$40,E$4)</f>
        <v>21</v>
      </c>
      <c r="F18" s="47">
        <f>RANK(OAM1_2!F18,OAM1_2!F$6:F$40,F$4)</f>
        <v>29</v>
      </c>
      <c r="G18" s="47">
        <f>RANK(OAM1_2!G18,OAM1_2!G$6:G$40,G$4)</f>
        <v>28</v>
      </c>
      <c r="H18" s="47">
        <f>RANK(OAM1_2!H18,OAM1_2!H$6:H$40,H$4)</f>
        <v>22</v>
      </c>
      <c r="I18" s="47">
        <f>RANK(OAM1_2!I18,OAM1_2!I$6:I$40,I$4)</f>
        <v>26</v>
      </c>
      <c r="J18" s="47">
        <f>RANK(OAM1_2!J18,OAM1_2!J$6:J$40,J$4)</f>
        <v>29</v>
      </c>
      <c r="K18" s="47">
        <f>RANK(OAM1_2!K18,OAM1_2!K$6:K$40,K$4)</f>
        <v>28</v>
      </c>
      <c r="L18" s="47">
        <f>RANK(OAM1_2!L18,OAM1_2!L$6:L$40,L$4)</f>
        <v>28</v>
      </c>
      <c r="M18" s="47">
        <f>RANK(OAM1_2!M18,OAM1_2!M$6:M$40,M$4)</f>
        <v>28</v>
      </c>
      <c r="N18" s="47">
        <f>RANK(OAM1_2!N18,OAM1_2!N$6:N$40,N$4)</f>
        <v>33</v>
      </c>
      <c r="O18" s="47">
        <f>RANK(OAM1_2!O18,OAM1_2!O$6:O$40,O$4)</f>
        <v>29</v>
      </c>
      <c r="P18" s="47">
        <f>'db2'!P17</f>
        <v>5641</v>
      </c>
      <c r="Q18" s="37">
        <f>modell3!P131</f>
        <v>5641</v>
      </c>
      <c r="R18" s="53" t="s">
        <v>1466</v>
      </c>
      <c r="S18" s="66">
        <f t="shared" si="0"/>
        <v>0</v>
      </c>
      <c r="T18" s="37">
        <f>OAM1_2!B18</f>
        <v>5</v>
      </c>
      <c r="W18" s="37">
        <f>modell3!AW131</f>
        <v>10740.9</v>
      </c>
      <c r="X18" s="66">
        <f t="shared" si="1"/>
        <v>-0.90407729126041481</v>
      </c>
      <c r="Y18">
        <f t="shared" si="2"/>
        <v>1</v>
      </c>
      <c r="AA18">
        <f t="shared" si="3"/>
        <v>5641</v>
      </c>
      <c r="AB18">
        <f>'db2'!P17</f>
        <v>5641</v>
      </c>
      <c r="AD18">
        <f t="shared" si="4"/>
        <v>29</v>
      </c>
      <c r="AE18">
        <f t="shared" si="5"/>
        <v>29</v>
      </c>
      <c r="AF18">
        <f t="shared" si="6"/>
        <v>0</v>
      </c>
    </row>
    <row r="19" spans="1:32" x14ac:dyDescent="0.25">
      <c r="A19" s="47" t="str">
        <f>'db2'!A18</f>
        <v>Intel Core i5-6600</v>
      </c>
      <c r="B19" s="47">
        <f>RANK(OAM1_2!B19,OAM1_2!B$6:B$40,B$4)</f>
        <v>7</v>
      </c>
      <c r="C19" s="47">
        <f>RANK(OAM1_2!C19,OAM1_2!C$6:C$40,C$4)</f>
        <v>26</v>
      </c>
      <c r="D19" s="47">
        <f>RANK(OAM1_2!D19,OAM1_2!D$6:D$40,D$4)</f>
        <v>17</v>
      </c>
      <c r="E19" s="47">
        <f>RANK(OAM1_2!E19,OAM1_2!E$6:E$40,E$4)</f>
        <v>21</v>
      </c>
      <c r="F19" s="47">
        <f>RANK(OAM1_2!F19,OAM1_2!F$6:F$40,F$4)</f>
        <v>27</v>
      </c>
      <c r="G19" s="47">
        <f>RANK(OAM1_2!G19,OAM1_2!G$6:G$40,G$4)</f>
        <v>26</v>
      </c>
      <c r="H19" s="47">
        <f>RANK(OAM1_2!H19,OAM1_2!H$6:H$40,H$4)</f>
        <v>21</v>
      </c>
      <c r="I19" s="47">
        <f>RANK(OAM1_2!I19,OAM1_2!I$6:I$40,I$4)</f>
        <v>26</v>
      </c>
      <c r="J19" s="47">
        <f>RANK(OAM1_2!J19,OAM1_2!J$6:J$40,J$4)</f>
        <v>27</v>
      </c>
      <c r="K19" s="47">
        <f>RANK(OAM1_2!K19,OAM1_2!K$6:K$40,K$4)</f>
        <v>26</v>
      </c>
      <c r="L19" s="47">
        <f>RANK(OAM1_2!L19,OAM1_2!L$6:L$40,L$4)</f>
        <v>24</v>
      </c>
      <c r="M19" s="47">
        <f>RANK(OAM1_2!M19,OAM1_2!M$6:M$40,M$4)</f>
        <v>27</v>
      </c>
      <c r="N19" s="47">
        <f>RANK(OAM1_2!N19,OAM1_2!N$6:N$40,N$4)</f>
        <v>30</v>
      </c>
      <c r="O19" s="47">
        <f>RANK(OAM1_2!O19,OAM1_2!O$6:O$40,O$4)</f>
        <v>27</v>
      </c>
      <c r="P19" s="47">
        <f>'db2'!P18</f>
        <v>6093</v>
      </c>
      <c r="Q19" s="37">
        <f>modell3!P132</f>
        <v>6093</v>
      </c>
      <c r="R19" s="53" t="s">
        <v>1466</v>
      </c>
      <c r="S19" s="66">
        <f t="shared" si="0"/>
        <v>0</v>
      </c>
      <c r="T19" s="37">
        <f>OAM1_2!B19</f>
        <v>5</v>
      </c>
      <c r="W19" s="37">
        <f>modell3!AW132</f>
        <v>10333.299999999999</v>
      </c>
      <c r="X19" s="66">
        <f t="shared" si="1"/>
        <v>-0.6959297554570818</v>
      </c>
      <c r="Y19">
        <f t="shared" si="2"/>
        <v>1</v>
      </c>
      <c r="AA19">
        <f t="shared" si="3"/>
        <v>6093</v>
      </c>
      <c r="AB19">
        <f>'db2'!P18</f>
        <v>6093</v>
      </c>
      <c r="AD19">
        <f t="shared" si="4"/>
        <v>27</v>
      </c>
      <c r="AE19">
        <f t="shared" si="5"/>
        <v>27</v>
      </c>
      <c r="AF19">
        <f t="shared" si="6"/>
        <v>0</v>
      </c>
    </row>
    <row r="20" spans="1:32" x14ac:dyDescent="0.25">
      <c r="A20" s="47" t="str">
        <f>'db2'!A19</f>
        <v>Intel Core i5-7400</v>
      </c>
      <c r="B20" s="47">
        <f>RANK(OAM1_2!B20,OAM1_2!B$6:B$40,B$4)</f>
        <v>7</v>
      </c>
      <c r="C20" s="47">
        <f>RANK(OAM1_2!C20,OAM1_2!C$6:C$40,C$4)</f>
        <v>34</v>
      </c>
      <c r="D20" s="47">
        <f>RANK(OAM1_2!D20,OAM1_2!D$6:D$40,D$4)</f>
        <v>17</v>
      </c>
      <c r="E20" s="47">
        <f>RANK(OAM1_2!E20,OAM1_2!E$6:E$40,E$4)</f>
        <v>21</v>
      </c>
      <c r="F20" s="47">
        <f>RANK(OAM1_2!F20,OAM1_2!F$6:F$40,F$4)</f>
        <v>30</v>
      </c>
      <c r="G20" s="47">
        <f>RANK(OAM1_2!G20,OAM1_2!G$6:G$40,G$4)</f>
        <v>29</v>
      </c>
      <c r="H20" s="47">
        <f>RANK(OAM1_2!H20,OAM1_2!H$6:H$40,H$4)</f>
        <v>28</v>
      </c>
      <c r="I20" s="47">
        <f>RANK(OAM1_2!I20,OAM1_2!I$6:I$40,I$4)</f>
        <v>26</v>
      </c>
      <c r="J20" s="47">
        <f>RANK(OAM1_2!J20,OAM1_2!J$6:J$40,J$4)</f>
        <v>30</v>
      </c>
      <c r="K20" s="47">
        <f>RANK(OAM1_2!K20,OAM1_2!K$6:K$40,K$4)</f>
        <v>29</v>
      </c>
      <c r="L20" s="47">
        <f>RANK(OAM1_2!L20,OAM1_2!L$6:L$40,L$4)</f>
        <v>30</v>
      </c>
      <c r="M20" s="47">
        <f>RANK(OAM1_2!M20,OAM1_2!M$6:M$40,M$4)</f>
        <v>29</v>
      </c>
      <c r="N20" s="47">
        <f>RANK(OAM1_2!N20,OAM1_2!N$6:N$40,N$4)</f>
        <v>34</v>
      </c>
      <c r="O20" s="47">
        <f>RANK(OAM1_2!O20,OAM1_2!O$6:O$40,O$4)</f>
        <v>30</v>
      </c>
      <c r="P20" s="47">
        <f>'db2'!P19</f>
        <v>5515</v>
      </c>
      <c r="Q20" s="37">
        <f>modell3!P133</f>
        <v>5515</v>
      </c>
      <c r="R20" s="53" t="s">
        <v>1466</v>
      </c>
      <c r="S20" s="66">
        <f t="shared" si="0"/>
        <v>0</v>
      </c>
      <c r="T20" s="37">
        <f>OAM1_2!B20</f>
        <v>5</v>
      </c>
      <c r="W20" s="37">
        <f>modell3!AW133</f>
        <v>10740.9</v>
      </c>
      <c r="X20" s="66">
        <f t="shared" si="1"/>
        <v>-0.9475793291024478</v>
      </c>
      <c r="Y20">
        <f t="shared" si="2"/>
        <v>1</v>
      </c>
      <c r="AA20">
        <f t="shared" si="3"/>
        <v>5515</v>
      </c>
      <c r="AB20">
        <f>'db2'!P19</f>
        <v>5515</v>
      </c>
      <c r="AD20">
        <f t="shared" si="4"/>
        <v>30</v>
      </c>
      <c r="AE20">
        <f t="shared" si="5"/>
        <v>30</v>
      </c>
      <c r="AF20">
        <f t="shared" si="6"/>
        <v>0</v>
      </c>
    </row>
    <row r="21" spans="1:32" x14ac:dyDescent="0.25">
      <c r="A21" s="47" t="str">
        <f>'db2'!A20</f>
        <v>Intel Core i5-7500</v>
      </c>
      <c r="B21" s="47">
        <f>RANK(OAM1_2!B21,OAM1_2!B$6:B$40,B$4)</f>
        <v>7</v>
      </c>
      <c r="C21" s="47">
        <f>RANK(OAM1_2!C21,OAM1_2!C$6:C$40,C$4)</f>
        <v>28</v>
      </c>
      <c r="D21" s="47">
        <f>RANK(OAM1_2!D21,OAM1_2!D$6:D$40,D$4)</f>
        <v>17</v>
      </c>
      <c r="E21" s="47">
        <f>RANK(OAM1_2!E21,OAM1_2!E$6:E$40,E$4)</f>
        <v>21</v>
      </c>
      <c r="F21" s="47">
        <f>RANK(OAM1_2!F21,OAM1_2!F$6:F$40,F$4)</f>
        <v>28</v>
      </c>
      <c r="G21" s="47">
        <f>RANK(OAM1_2!G21,OAM1_2!G$6:G$40,G$4)</f>
        <v>27</v>
      </c>
      <c r="H21" s="47">
        <f>RANK(OAM1_2!H21,OAM1_2!H$6:H$40,H$4)</f>
        <v>22</v>
      </c>
      <c r="I21" s="47">
        <f>RANK(OAM1_2!I21,OAM1_2!I$6:I$40,I$4)</f>
        <v>26</v>
      </c>
      <c r="J21" s="47">
        <f>RANK(OAM1_2!J21,OAM1_2!J$6:J$40,J$4)</f>
        <v>28</v>
      </c>
      <c r="K21" s="47">
        <f>RANK(OAM1_2!K21,OAM1_2!K$6:K$40,K$4)</f>
        <v>27</v>
      </c>
      <c r="L21" s="47">
        <f>RANK(OAM1_2!L21,OAM1_2!L$6:L$40,L$4)</f>
        <v>25</v>
      </c>
      <c r="M21" s="47">
        <f>RANK(OAM1_2!M21,OAM1_2!M$6:M$40,M$4)</f>
        <v>26</v>
      </c>
      <c r="N21" s="47">
        <f>RANK(OAM1_2!N21,OAM1_2!N$6:N$40,N$4)</f>
        <v>29</v>
      </c>
      <c r="O21" s="47">
        <f>RANK(OAM1_2!O21,OAM1_2!O$6:O$40,O$4)</f>
        <v>28</v>
      </c>
      <c r="P21" s="47">
        <f>'db2'!P20</f>
        <v>6064</v>
      </c>
      <c r="Q21" s="37">
        <f>modell3!P134</f>
        <v>6064</v>
      </c>
      <c r="R21" s="53" t="s">
        <v>1466</v>
      </c>
      <c r="S21" s="66">
        <f t="shared" si="0"/>
        <v>0</v>
      </c>
      <c r="T21" s="37">
        <f>OAM1_2!B21</f>
        <v>5</v>
      </c>
      <c r="W21" s="37">
        <f>modell3!AW134</f>
        <v>10333.299999999999</v>
      </c>
      <c r="X21" s="66">
        <f t="shared" si="1"/>
        <v>-0.70404023746701838</v>
      </c>
      <c r="Y21">
        <f t="shared" si="2"/>
        <v>1</v>
      </c>
      <c r="AA21">
        <f t="shared" si="3"/>
        <v>6064</v>
      </c>
      <c r="AB21">
        <f>'db2'!P20</f>
        <v>6064</v>
      </c>
      <c r="AD21">
        <f t="shared" si="4"/>
        <v>28</v>
      </c>
      <c r="AE21">
        <f t="shared" si="5"/>
        <v>28</v>
      </c>
      <c r="AF21">
        <f t="shared" si="6"/>
        <v>0</v>
      </c>
    </row>
    <row r="22" spans="1:32" x14ac:dyDescent="0.25">
      <c r="A22" s="47" t="str">
        <f>'db2'!A21</f>
        <v>Intel Core i5-7600</v>
      </c>
      <c r="B22" s="47">
        <f>RANK(OAM1_2!B22,OAM1_2!B$6:B$40,B$4)</f>
        <v>7</v>
      </c>
      <c r="C22" s="47">
        <f>RANK(OAM1_2!C22,OAM1_2!C$6:C$40,C$4)</f>
        <v>19</v>
      </c>
      <c r="D22" s="47">
        <f>RANK(OAM1_2!D22,OAM1_2!D$6:D$40,D$4)</f>
        <v>17</v>
      </c>
      <c r="E22" s="47">
        <f>RANK(OAM1_2!E22,OAM1_2!E$6:E$40,E$4)</f>
        <v>21</v>
      </c>
      <c r="F22" s="47">
        <f>RANK(OAM1_2!F22,OAM1_2!F$6:F$40,F$4)</f>
        <v>24</v>
      </c>
      <c r="G22" s="47">
        <f>RANK(OAM1_2!G22,OAM1_2!G$6:G$40,G$4)</f>
        <v>23</v>
      </c>
      <c r="H22" s="47">
        <f>RANK(OAM1_2!H22,OAM1_2!H$6:H$40,H$4)</f>
        <v>19</v>
      </c>
      <c r="I22" s="47">
        <f>RANK(OAM1_2!I22,OAM1_2!I$6:I$40,I$4)</f>
        <v>22</v>
      </c>
      <c r="J22" s="47">
        <f>RANK(OAM1_2!J22,OAM1_2!J$6:J$40,J$4)</f>
        <v>24</v>
      </c>
      <c r="K22" s="47">
        <f>RANK(OAM1_2!K22,OAM1_2!K$6:K$40,K$4)</f>
        <v>23</v>
      </c>
      <c r="L22" s="47">
        <f>RANK(OAM1_2!L22,OAM1_2!L$6:L$40,L$4)</f>
        <v>23</v>
      </c>
      <c r="M22" s="47">
        <f>RANK(OAM1_2!M22,OAM1_2!M$6:M$40,M$4)</f>
        <v>22</v>
      </c>
      <c r="N22" s="47">
        <f>RANK(OAM1_2!N22,OAM1_2!N$6:N$40,N$4)</f>
        <v>21</v>
      </c>
      <c r="O22" s="47">
        <f>RANK(OAM1_2!O22,OAM1_2!O$6:O$40,O$4)</f>
        <v>22</v>
      </c>
      <c r="P22" s="47">
        <f>'db2'!P21</f>
        <v>6657</v>
      </c>
      <c r="Q22" s="37">
        <f>modell3!P135</f>
        <v>6657</v>
      </c>
      <c r="R22" s="53" t="s">
        <v>1466</v>
      </c>
      <c r="S22" s="66">
        <f t="shared" si="0"/>
        <v>0</v>
      </c>
      <c r="T22" s="37">
        <f>OAM1_2!B22</f>
        <v>5</v>
      </c>
      <c r="W22" s="37">
        <f>modell3!AW135</f>
        <v>10333.299999999999</v>
      </c>
      <c r="X22" s="66">
        <f t="shared" si="1"/>
        <v>-0.55224575634670259</v>
      </c>
      <c r="Y22">
        <f t="shared" si="2"/>
        <v>1</v>
      </c>
      <c r="AA22">
        <f t="shared" si="3"/>
        <v>6657</v>
      </c>
      <c r="AB22">
        <f>'db2'!P21</f>
        <v>6657</v>
      </c>
      <c r="AD22">
        <f t="shared" si="4"/>
        <v>22</v>
      </c>
      <c r="AE22">
        <f t="shared" si="5"/>
        <v>22</v>
      </c>
      <c r="AF22">
        <f t="shared" si="6"/>
        <v>0</v>
      </c>
    </row>
    <row r="23" spans="1:32" x14ac:dyDescent="0.25">
      <c r="A23" s="47" t="str">
        <f>'db2'!A22</f>
        <v>Intel Core i5-8400</v>
      </c>
      <c r="B23" s="47">
        <f>RANK(OAM1_2!B23,OAM1_2!B$6:B$40,B$4)</f>
        <v>7</v>
      </c>
      <c r="C23" s="47">
        <f>RANK(OAM1_2!C23,OAM1_2!C$6:C$40,C$4)</f>
        <v>23</v>
      </c>
      <c r="D23" s="47">
        <f>RANK(OAM1_2!D23,OAM1_2!D$6:D$40,D$4)</f>
        <v>4</v>
      </c>
      <c r="E23" s="47">
        <f>RANK(OAM1_2!E23,OAM1_2!E$6:E$40,E$4)</f>
        <v>15</v>
      </c>
      <c r="F23" s="47">
        <f>RANK(OAM1_2!F23,OAM1_2!F$6:F$40,F$4)</f>
        <v>19</v>
      </c>
      <c r="G23" s="47">
        <f>RANK(OAM1_2!G23,OAM1_2!G$6:G$40,G$4)</f>
        <v>16</v>
      </c>
      <c r="H23" s="47">
        <f>RANK(OAM1_2!H23,OAM1_2!H$6:H$40,H$4)</f>
        <v>11</v>
      </c>
      <c r="I23" s="47">
        <f>RANK(OAM1_2!I23,OAM1_2!I$6:I$40,I$4)</f>
        <v>13</v>
      </c>
      <c r="J23" s="47">
        <f>RANK(OAM1_2!J23,OAM1_2!J$6:J$40,J$4)</f>
        <v>21</v>
      </c>
      <c r="K23" s="47">
        <f>RANK(OAM1_2!K23,OAM1_2!K$6:K$40,K$4)</f>
        <v>17</v>
      </c>
      <c r="L23" s="47">
        <f>RANK(OAM1_2!L23,OAM1_2!L$6:L$40,L$4)</f>
        <v>15</v>
      </c>
      <c r="M23" s="47">
        <f>RANK(OAM1_2!M23,OAM1_2!M$6:M$40,M$4)</f>
        <v>15</v>
      </c>
      <c r="N23" s="47">
        <f>RANK(OAM1_2!N23,OAM1_2!N$6:N$40,N$4)</f>
        <v>23</v>
      </c>
      <c r="O23" s="47">
        <f>RANK(OAM1_2!O23,OAM1_2!O$6:O$40,O$4)</f>
        <v>17</v>
      </c>
      <c r="P23" s="47">
        <f>'db2'!P22</f>
        <v>9216</v>
      </c>
      <c r="Q23" s="37">
        <f>modell3!P136</f>
        <v>9216</v>
      </c>
      <c r="R23" s="53" t="s">
        <v>1466</v>
      </c>
      <c r="S23" s="66">
        <f t="shared" si="0"/>
        <v>0</v>
      </c>
      <c r="T23" s="37">
        <f>OAM1_2!B23</f>
        <v>5</v>
      </c>
      <c r="W23" s="37">
        <f>modell3!AW136</f>
        <v>10333.299999999999</v>
      </c>
      <c r="X23" s="66">
        <f t="shared" si="1"/>
        <v>-0.1212348090277777</v>
      </c>
      <c r="Y23">
        <f t="shared" si="2"/>
        <v>1</v>
      </c>
      <c r="AA23">
        <f t="shared" si="3"/>
        <v>9216</v>
      </c>
      <c r="AB23">
        <f>'db2'!P22</f>
        <v>9216</v>
      </c>
      <c r="AD23">
        <f t="shared" si="4"/>
        <v>17</v>
      </c>
      <c r="AE23">
        <f t="shared" si="5"/>
        <v>17</v>
      </c>
      <c r="AF23">
        <f t="shared" si="6"/>
        <v>0</v>
      </c>
    </row>
    <row r="24" spans="1:32" x14ac:dyDescent="0.25">
      <c r="A24" s="47" t="str">
        <f>'db2'!A23</f>
        <v>Intel Core i5-8500</v>
      </c>
      <c r="B24" s="47">
        <f>RANK(OAM1_2!B24,OAM1_2!B$6:B$40,B$4)</f>
        <v>7</v>
      </c>
      <c r="C24" s="47">
        <f>RANK(OAM1_2!C24,OAM1_2!C$6:C$40,C$4)</f>
        <v>19</v>
      </c>
      <c r="D24" s="47">
        <f>RANK(OAM1_2!D24,OAM1_2!D$6:D$40,D$4)</f>
        <v>4</v>
      </c>
      <c r="E24" s="47">
        <f>RANK(OAM1_2!E24,OAM1_2!E$6:E$40,E$4)</f>
        <v>15</v>
      </c>
      <c r="F24" s="47">
        <f>RANK(OAM1_2!F24,OAM1_2!F$6:F$40,F$4)</f>
        <v>17</v>
      </c>
      <c r="G24" s="47">
        <f>RANK(OAM1_2!G24,OAM1_2!G$6:G$40,G$4)</f>
        <v>15</v>
      </c>
      <c r="H24" s="47">
        <f>RANK(OAM1_2!H24,OAM1_2!H$6:H$40,H$4)</f>
        <v>12</v>
      </c>
      <c r="I24" s="47">
        <f>RANK(OAM1_2!I24,OAM1_2!I$6:I$40,I$4)</f>
        <v>13</v>
      </c>
      <c r="J24" s="47">
        <f>RANK(OAM1_2!J24,OAM1_2!J$6:J$40,J$4)</f>
        <v>18</v>
      </c>
      <c r="K24" s="47">
        <f>RANK(OAM1_2!K24,OAM1_2!K$6:K$40,K$4)</f>
        <v>14</v>
      </c>
      <c r="L24" s="47">
        <f>RANK(OAM1_2!L24,OAM1_2!L$6:L$40,L$4)</f>
        <v>17</v>
      </c>
      <c r="M24" s="47">
        <f>RANK(OAM1_2!M24,OAM1_2!M$6:M$40,M$4)</f>
        <v>14</v>
      </c>
      <c r="N24" s="47">
        <f>RANK(OAM1_2!N24,OAM1_2!N$6:N$40,N$4)</f>
        <v>19</v>
      </c>
      <c r="O24" s="47">
        <f>RANK(OAM1_2!O24,OAM1_2!O$6:O$40,O$4)</f>
        <v>14</v>
      </c>
      <c r="P24" s="47">
        <f>'db2'!P23</f>
        <v>9591</v>
      </c>
      <c r="Q24" s="37">
        <f>modell3!P137</f>
        <v>9592</v>
      </c>
      <c r="R24" s="53" t="s">
        <v>1466</v>
      </c>
      <c r="S24" s="66">
        <f t="shared" si="0"/>
        <v>-1.0426441455531227E-4</v>
      </c>
      <c r="T24" s="37">
        <f>OAM1_2!B24</f>
        <v>5</v>
      </c>
      <c r="W24" s="37">
        <f>modell3!AW137</f>
        <v>10333.299999999999</v>
      </c>
      <c r="X24" s="66">
        <f t="shared" si="1"/>
        <v>-7.7395474924408222E-2</v>
      </c>
      <c r="Y24">
        <f t="shared" si="2"/>
        <v>0</v>
      </c>
      <c r="AA24">
        <f t="shared" si="3"/>
        <v>9592</v>
      </c>
      <c r="AB24">
        <f>'db2'!P23</f>
        <v>9591</v>
      </c>
      <c r="AD24">
        <f t="shared" si="4"/>
        <v>14</v>
      </c>
      <c r="AE24">
        <f t="shared" si="5"/>
        <v>14</v>
      </c>
      <c r="AF24">
        <f t="shared" si="6"/>
        <v>0</v>
      </c>
    </row>
    <row r="25" spans="1:32" x14ac:dyDescent="0.25">
      <c r="A25" s="47" t="str">
        <f>'db2'!A24</f>
        <v>Intel Core i5-8600</v>
      </c>
      <c r="B25" s="47">
        <f>RANK(OAM1_2!B25,OAM1_2!B$6:B$40,B$4)</f>
        <v>7</v>
      </c>
      <c r="C25" s="47">
        <f>RANK(OAM1_2!C25,OAM1_2!C$6:C$40,C$4)</f>
        <v>13</v>
      </c>
      <c r="D25" s="47">
        <f>RANK(OAM1_2!D25,OAM1_2!D$6:D$40,D$4)</f>
        <v>4</v>
      </c>
      <c r="E25" s="47">
        <f>RANK(OAM1_2!E25,OAM1_2!E$6:E$40,E$4)</f>
        <v>15</v>
      </c>
      <c r="F25" s="47">
        <f>RANK(OAM1_2!F25,OAM1_2!F$6:F$40,F$4)</f>
        <v>15</v>
      </c>
      <c r="G25" s="47">
        <f>RANK(OAM1_2!G25,OAM1_2!G$6:G$40,G$4)</f>
        <v>13</v>
      </c>
      <c r="H25" s="47">
        <f>RANK(OAM1_2!H25,OAM1_2!H$6:H$40,H$4)</f>
        <v>9</v>
      </c>
      <c r="I25" s="47">
        <f>RANK(OAM1_2!I25,OAM1_2!I$6:I$40,I$4)</f>
        <v>13</v>
      </c>
      <c r="J25" s="47">
        <f>RANK(OAM1_2!J25,OAM1_2!J$6:J$40,J$4)</f>
        <v>15</v>
      </c>
      <c r="K25" s="47">
        <f>RANK(OAM1_2!K25,OAM1_2!K$6:K$40,K$4)</f>
        <v>12</v>
      </c>
      <c r="L25" s="47">
        <f>RANK(OAM1_2!L25,OAM1_2!L$6:L$40,L$4)</f>
        <v>12</v>
      </c>
      <c r="M25" s="47">
        <f>RANK(OAM1_2!M25,OAM1_2!M$6:M$40,M$4)</f>
        <v>16</v>
      </c>
      <c r="N25" s="47">
        <f>RANK(OAM1_2!N25,OAM1_2!N$6:N$40,N$4)</f>
        <v>17</v>
      </c>
      <c r="O25" s="47">
        <f>RANK(OAM1_2!O25,OAM1_2!O$6:O$40,O$4)</f>
        <v>12</v>
      </c>
      <c r="P25" s="47">
        <f>'db2'!P24</f>
        <v>9903</v>
      </c>
      <c r="Q25" s="37">
        <f>modell3!P138</f>
        <v>9904</v>
      </c>
      <c r="R25" s="53" t="s">
        <v>1466</v>
      </c>
      <c r="S25" s="66">
        <f t="shared" si="0"/>
        <v>-1.0097950116126426E-4</v>
      </c>
      <c r="T25" s="37">
        <f>OAM1_2!B25</f>
        <v>5</v>
      </c>
      <c r="W25" s="37">
        <f>modell3!AW138</f>
        <v>10333.299999999999</v>
      </c>
      <c r="X25" s="66">
        <f t="shared" si="1"/>
        <v>-4.3451479349691936E-2</v>
      </c>
      <c r="Y25">
        <f t="shared" si="2"/>
        <v>0</v>
      </c>
      <c r="AA25">
        <f t="shared" si="3"/>
        <v>9904</v>
      </c>
      <c r="AB25">
        <f>'db2'!P24</f>
        <v>9903</v>
      </c>
      <c r="AD25">
        <f t="shared" si="4"/>
        <v>12</v>
      </c>
      <c r="AE25">
        <f t="shared" si="5"/>
        <v>12</v>
      </c>
      <c r="AF25">
        <f t="shared" si="6"/>
        <v>0</v>
      </c>
    </row>
    <row r="26" spans="1:32" x14ac:dyDescent="0.25">
      <c r="A26" s="47" t="str">
        <f>'db2'!A25</f>
        <v>Intel Core i5-9400</v>
      </c>
      <c r="B26" s="47">
        <f>RANK(OAM1_2!B26,OAM1_2!B$6:B$40,B$4)</f>
        <v>7</v>
      </c>
      <c r="C26" s="47">
        <f>RANK(OAM1_2!C26,OAM1_2!C$6:C$40,C$4)</f>
        <v>19</v>
      </c>
      <c r="D26" s="47">
        <f>RANK(OAM1_2!D26,OAM1_2!D$6:D$40,D$4)</f>
        <v>4</v>
      </c>
      <c r="E26" s="47">
        <f>RANK(OAM1_2!E26,OAM1_2!E$6:E$40,E$4)</f>
        <v>15</v>
      </c>
      <c r="F26" s="47">
        <f>RANK(OAM1_2!F26,OAM1_2!F$6:F$40,F$4)</f>
        <v>18</v>
      </c>
      <c r="G26" s="47">
        <f>RANK(OAM1_2!G26,OAM1_2!G$6:G$40,G$4)</f>
        <v>14</v>
      </c>
      <c r="H26" s="47">
        <f>RANK(OAM1_2!H26,OAM1_2!H$6:H$40,H$4)</f>
        <v>12</v>
      </c>
      <c r="I26" s="47">
        <f>RANK(OAM1_2!I26,OAM1_2!I$6:I$40,I$4)</f>
        <v>13</v>
      </c>
      <c r="J26" s="47">
        <f>RANK(OAM1_2!J26,OAM1_2!J$6:J$40,J$4)</f>
        <v>19</v>
      </c>
      <c r="K26" s="47">
        <f>RANK(OAM1_2!K26,OAM1_2!K$6:K$40,K$4)</f>
        <v>15</v>
      </c>
      <c r="L26" s="47">
        <f>RANK(OAM1_2!L26,OAM1_2!L$6:L$40,L$4)</f>
        <v>18</v>
      </c>
      <c r="M26" s="47">
        <f>RANK(OAM1_2!M26,OAM1_2!M$6:M$40,M$4)</f>
        <v>13</v>
      </c>
      <c r="N26" s="47">
        <f>RANK(OAM1_2!N26,OAM1_2!N$6:N$40,N$4)</f>
        <v>20</v>
      </c>
      <c r="O26" s="47">
        <f>RANK(OAM1_2!O26,OAM1_2!O$6:O$40,O$4)</f>
        <v>15</v>
      </c>
      <c r="P26" s="47">
        <f>'db2'!P25</f>
        <v>9502</v>
      </c>
      <c r="Q26" s="37">
        <f>modell3!P139</f>
        <v>9503</v>
      </c>
      <c r="R26" s="53" t="s">
        <v>1466</v>
      </c>
      <c r="S26" s="66">
        <f t="shared" si="0"/>
        <v>-1.0524100189433803E-4</v>
      </c>
      <c r="T26" s="37">
        <f>OAM1_2!B26</f>
        <v>5</v>
      </c>
      <c r="W26" s="37">
        <f>modell3!AW139</f>
        <v>10333.299999999999</v>
      </c>
      <c r="X26" s="66">
        <f t="shared" si="1"/>
        <v>-8.7486844874763131E-2</v>
      </c>
      <c r="Y26">
        <f t="shared" si="2"/>
        <v>0</v>
      </c>
      <c r="AA26">
        <f t="shared" si="3"/>
        <v>9503</v>
      </c>
      <c r="AB26">
        <f>'db2'!P25</f>
        <v>9502</v>
      </c>
      <c r="AD26">
        <f t="shared" si="4"/>
        <v>15</v>
      </c>
      <c r="AE26">
        <f t="shared" si="5"/>
        <v>15</v>
      </c>
      <c r="AF26">
        <f t="shared" si="6"/>
        <v>0</v>
      </c>
    </row>
    <row r="27" spans="1:32" x14ac:dyDescent="0.25">
      <c r="A27" s="47" t="str">
        <f>'db2'!A26</f>
        <v>Intel Core i5-9500</v>
      </c>
      <c r="B27" s="47">
        <f>RANK(OAM1_2!B27,OAM1_2!B$6:B$40,B$4)</f>
        <v>7</v>
      </c>
      <c r="C27" s="47">
        <f>RANK(OAM1_2!C27,OAM1_2!C$6:C$40,C$4)</f>
        <v>9</v>
      </c>
      <c r="D27" s="47">
        <f>RANK(OAM1_2!D27,OAM1_2!D$6:D$40,D$4)</f>
        <v>4</v>
      </c>
      <c r="E27" s="47">
        <f>RANK(OAM1_2!E27,OAM1_2!E$6:E$40,E$4)</f>
        <v>15</v>
      </c>
      <c r="F27" s="47">
        <f>RANK(OAM1_2!F27,OAM1_2!F$6:F$40,F$4)</f>
        <v>14</v>
      </c>
      <c r="G27" s="47">
        <f>RANK(OAM1_2!G27,OAM1_2!G$6:G$40,G$4)</f>
        <v>12</v>
      </c>
      <c r="H27" s="47">
        <f>RANK(OAM1_2!H27,OAM1_2!H$6:H$40,H$4)</f>
        <v>16</v>
      </c>
      <c r="I27" s="47">
        <f>RANK(OAM1_2!I27,OAM1_2!I$6:I$40,I$4)</f>
        <v>12</v>
      </c>
      <c r="J27" s="47">
        <f>RANK(OAM1_2!J27,OAM1_2!J$6:J$40,J$4)</f>
        <v>16</v>
      </c>
      <c r="K27" s="47">
        <f>RANK(OAM1_2!K27,OAM1_2!K$6:K$40,K$4)</f>
        <v>13</v>
      </c>
      <c r="L27" s="47">
        <f>RANK(OAM1_2!L27,OAM1_2!L$6:L$40,L$4)</f>
        <v>20</v>
      </c>
      <c r="M27" s="47">
        <f>RANK(OAM1_2!M27,OAM1_2!M$6:M$40,M$4)</f>
        <v>12</v>
      </c>
      <c r="N27" s="47">
        <f>RANK(OAM1_2!N27,OAM1_2!N$6:N$40,N$4)</f>
        <v>15</v>
      </c>
      <c r="O27" s="47">
        <f>RANK(OAM1_2!O27,OAM1_2!O$6:O$40,O$4)</f>
        <v>13</v>
      </c>
      <c r="P27" s="47">
        <f>'db2'!P26</f>
        <v>9734</v>
      </c>
      <c r="Q27" s="37">
        <f>modell3!P140</f>
        <v>9736</v>
      </c>
      <c r="R27" s="53" t="s">
        <v>1466</v>
      </c>
      <c r="S27" s="66">
        <f t="shared" si="0"/>
        <v>-2.0546537908362441E-4</v>
      </c>
      <c r="T27" s="37">
        <f>OAM1_2!B27</f>
        <v>5</v>
      </c>
      <c r="W27" s="37">
        <f>modell3!AW140</f>
        <v>10333.299999999999</v>
      </c>
      <c r="X27" s="66">
        <f t="shared" si="1"/>
        <v>-6.156770084240798E-2</v>
      </c>
      <c r="Y27">
        <f t="shared" si="2"/>
        <v>0</v>
      </c>
      <c r="AA27">
        <f t="shared" si="3"/>
        <v>9736</v>
      </c>
      <c r="AB27">
        <f>'db2'!P26</f>
        <v>9734</v>
      </c>
      <c r="AD27">
        <f t="shared" si="4"/>
        <v>13</v>
      </c>
      <c r="AE27">
        <f t="shared" si="5"/>
        <v>13</v>
      </c>
      <c r="AF27">
        <f t="shared" si="6"/>
        <v>0</v>
      </c>
    </row>
    <row r="28" spans="1:32" x14ac:dyDescent="0.25">
      <c r="A28" s="47" t="str">
        <f>'db2'!A27</f>
        <v>Intel Core i5-9600</v>
      </c>
      <c r="B28" s="47">
        <f>RANK(OAM1_2!B28,OAM1_2!B$6:B$40,B$4)</f>
        <v>7</v>
      </c>
      <c r="C28" s="47">
        <f>RANK(OAM1_2!C28,OAM1_2!C$6:C$40,C$4)</f>
        <v>5</v>
      </c>
      <c r="D28" s="47">
        <f>RANK(OAM1_2!D28,OAM1_2!D$6:D$40,D$4)</f>
        <v>4</v>
      </c>
      <c r="E28" s="47">
        <f>RANK(OAM1_2!E28,OAM1_2!E$6:E$40,E$4)</f>
        <v>15</v>
      </c>
      <c r="F28" s="47">
        <f>RANK(OAM1_2!F28,OAM1_2!F$6:F$40,F$4)</f>
        <v>11</v>
      </c>
      <c r="G28" s="47">
        <f>RANK(OAM1_2!G28,OAM1_2!G$6:G$40,G$4)</f>
        <v>11</v>
      </c>
      <c r="H28" s="47">
        <f>RANK(OAM1_2!H28,OAM1_2!H$6:H$40,H$4)</f>
        <v>8</v>
      </c>
      <c r="I28" s="47">
        <f>RANK(OAM1_2!I28,OAM1_2!I$6:I$40,I$4)</f>
        <v>11</v>
      </c>
      <c r="J28" s="47">
        <f>RANK(OAM1_2!J28,OAM1_2!J$6:J$40,J$4)</f>
        <v>12</v>
      </c>
      <c r="K28" s="47">
        <f>RANK(OAM1_2!K28,OAM1_2!K$6:K$40,K$4)</f>
        <v>11</v>
      </c>
      <c r="L28" s="47">
        <f>RANK(OAM1_2!L28,OAM1_2!L$6:L$40,L$4)</f>
        <v>10</v>
      </c>
      <c r="M28" s="47">
        <f>RANK(OAM1_2!M28,OAM1_2!M$6:M$40,M$4)</f>
        <v>11</v>
      </c>
      <c r="N28" s="47">
        <f>RANK(OAM1_2!N28,OAM1_2!N$6:N$40,N$4)</f>
        <v>10</v>
      </c>
      <c r="O28" s="47">
        <f>RANK(OAM1_2!O28,OAM1_2!O$6:O$40,O$4)</f>
        <v>11</v>
      </c>
      <c r="P28" s="47">
        <f>'db2'!P27</f>
        <v>10626</v>
      </c>
      <c r="Q28" s="37">
        <f>modell3!P141</f>
        <v>10627</v>
      </c>
      <c r="R28" s="53" t="s">
        <v>1466</v>
      </c>
      <c r="S28" s="66">
        <f t="shared" si="0"/>
        <v>-9.4108789760963672E-5</v>
      </c>
      <c r="T28" s="37">
        <f>OAM1_2!B28</f>
        <v>5</v>
      </c>
      <c r="W28" s="37">
        <f>modell3!AW141</f>
        <v>9177.2000000000007</v>
      </c>
      <c r="X28" s="66">
        <f t="shared" si="1"/>
        <v>0.13634481460568409</v>
      </c>
      <c r="Y28">
        <f t="shared" si="2"/>
        <v>1</v>
      </c>
      <c r="AA28">
        <f t="shared" si="3"/>
        <v>10627</v>
      </c>
      <c r="AB28">
        <f>'db2'!P27</f>
        <v>10626</v>
      </c>
      <c r="AD28">
        <f t="shared" si="4"/>
        <v>11</v>
      </c>
      <c r="AE28">
        <f t="shared" si="5"/>
        <v>11</v>
      </c>
      <c r="AF28">
        <f t="shared" si="6"/>
        <v>0</v>
      </c>
    </row>
    <row r="29" spans="1:32" x14ac:dyDescent="0.25">
      <c r="A29" s="47" t="str">
        <f>'db2'!A28</f>
        <v>Intel Core i5-10400</v>
      </c>
      <c r="B29" s="47">
        <f>RANK(OAM1_2!B29,OAM1_2!B$6:B$40,B$4)</f>
        <v>7</v>
      </c>
      <c r="C29" s="47">
        <f>RANK(OAM1_2!C29,OAM1_2!C$6:C$40,C$4)</f>
        <v>13</v>
      </c>
      <c r="D29" s="47">
        <f>RANK(OAM1_2!D29,OAM1_2!D$6:D$40,D$4)</f>
        <v>4</v>
      </c>
      <c r="E29" s="47">
        <f>RANK(OAM1_2!E29,OAM1_2!E$6:E$40,E$4)</f>
        <v>3</v>
      </c>
      <c r="F29" s="47">
        <f>RANK(OAM1_2!F29,OAM1_2!F$6:F$40,F$4)</f>
        <v>9</v>
      </c>
      <c r="G29" s="47">
        <f>RANK(OAM1_2!G29,OAM1_2!G$6:G$40,G$4)</f>
        <v>10</v>
      </c>
      <c r="H29" s="47">
        <f>RANK(OAM1_2!H29,OAM1_2!H$6:H$40,H$4)</f>
        <v>16</v>
      </c>
      <c r="I29" s="47">
        <f>RANK(OAM1_2!I29,OAM1_2!I$6:I$40,I$4)</f>
        <v>10</v>
      </c>
      <c r="J29" s="47">
        <f>RANK(OAM1_2!J29,OAM1_2!J$6:J$40,J$4)</f>
        <v>9</v>
      </c>
      <c r="K29" s="47">
        <f>RANK(OAM1_2!K29,OAM1_2!K$6:K$40,K$4)</f>
        <v>10</v>
      </c>
      <c r="L29" s="47">
        <f>RANK(OAM1_2!L29,OAM1_2!L$6:L$40,L$4)</f>
        <v>13</v>
      </c>
      <c r="M29" s="47">
        <f>RANK(OAM1_2!M29,OAM1_2!M$6:M$40,M$4)</f>
        <v>9</v>
      </c>
      <c r="N29" s="47">
        <f>RANK(OAM1_2!N29,OAM1_2!N$6:N$40,N$4)</f>
        <v>16</v>
      </c>
      <c r="O29" s="47">
        <f>RANK(OAM1_2!O29,OAM1_2!O$6:O$40,O$4)</f>
        <v>10</v>
      </c>
      <c r="P29" s="47">
        <f>'db2'!P28</f>
        <v>12377</v>
      </c>
      <c r="Q29" s="37">
        <f>modell3!P142</f>
        <v>12378</v>
      </c>
      <c r="R29" s="53" t="s">
        <v>1466</v>
      </c>
      <c r="S29" s="66">
        <f t="shared" si="0"/>
        <v>-8.0795023026581565E-5</v>
      </c>
      <c r="T29" s="37">
        <f>OAM1_2!B29</f>
        <v>5</v>
      </c>
      <c r="W29" s="37">
        <f>modell3!AW142</f>
        <v>10333.299999999999</v>
      </c>
      <c r="X29" s="66">
        <f t="shared" si="1"/>
        <v>0.1651207885594248</v>
      </c>
      <c r="Y29">
        <f t="shared" si="2"/>
        <v>1</v>
      </c>
      <c r="AA29">
        <f t="shared" si="3"/>
        <v>12378</v>
      </c>
      <c r="AB29">
        <f>'db2'!P28</f>
        <v>12377</v>
      </c>
      <c r="AD29">
        <f t="shared" si="4"/>
        <v>10</v>
      </c>
      <c r="AE29">
        <f t="shared" si="5"/>
        <v>10</v>
      </c>
      <c r="AF29">
        <f t="shared" si="6"/>
        <v>0</v>
      </c>
    </row>
    <row r="30" spans="1:32" x14ac:dyDescent="0.25">
      <c r="A30" s="47" t="str">
        <f>'db2'!A29</f>
        <v>Intel Core i5-10500</v>
      </c>
      <c r="B30" s="47">
        <f>RANK(OAM1_2!B30,OAM1_2!B$6:B$40,B$4)</f>
        <v>7</v>
      </c>
      <c r="C30" s="47">
        <f>RANK(OAM1_2!C30,OAM1_2!C$6:C$40,C$4)</f>
        <v>8</v>
      </c>
      <c r="D30" s="47">
        <f>RANK(OAM1_2!D30,OAM1_2!D$6:D$40,D$4)</f>
        <v>4</v>
      </c>
      <c r="E30" s="47">
        <f>RANK(OAM1_2!E30,OAM1_2!E$6:E$40,E$4)</f>
        <v>3</v>
      </c>
      <c r="F30" s="47">
        <f>RANK(OAM1_2!F30,OAM1_2!F$6:F$40,F$4)</f>
        <v>7</v>
      </c>
      <c r="G30" s="47">
        <f>RANK(OAM1_2!G30,OAM1_2!G$6:G$40,G$4)</f>
        <v>9</v>
      </c>
      <c r="H30" s="47">
        <f>RANK(OAM1_2!H30,OAM1_2!H$6:H$40,H$4)</f>
        <v>16</v>
      </c>
      <c r="I30" s="47">
        <f>RANK(OAM1_2!I30,OAM1_2!I$6:I$40,I$4)</f>
        <v>5</v>
      </c>
      <c r="J30" s="47">
        <f>RANK(OAM1_2!J30,OAM1_2!J$6:J$40,J$4)</f>
        <v>7</v>
      </c>
      <c r="K30" s="47">
        <f>RANK(OAM1_2!K30,OAM1_2!K$6:K$40,K$4)</f>
        <v>7</v>
      </c>
      <c r="L30" s="47">
        <f>RANK(OAM1_2!L30,OAM1_2!L$6:L$40,L$4)</f>
        <v>11</v>
      </c>
      <c r="M30" s="47">
        <f>RANK(OAM1_2!M30,OAM1_2!M$6:M$40,M$4)</f>
        <v>7</v>
      </c>
      <c r="N30" s="47">
        <f>RANK(OAM1_2!N30,OAM1_2!N$6:N$40,N$4)</f>
        <v>8</v>
      </c>
      <c r="O30" s="47">
        <f>RANK(OAM1_2!O30,OAM1_2!O$6:O$40,O$4)</f>
        <v>8</v>
      </c>
      <c r="P30" s="47">
        <f>'db2'!P29</f>
        <v>13215</v>
      </c>
      <c r="Q30" s="37">
        <f>modell3!P143</f>
        <v>13216</v>
      </c>
      <c r="R30" s="53" t="s">
        <v>1466</v>
      </c>
      <c r="S30" s="66">
        <f t="shared" si="0"/>
        <v>-7.5671585319712445E-5</v>
      </c>
      <c r="T30" s="37">
        <f>OAM1_2!B30</f>
        <v>5</v>
      </c>
      <c r="W30" s="37">
        <f>modell3!AW143</f>
        <v>9177.2000000000007</v>
      </c>
      <c r="X30" s="66">
        <f t="shared" si="1"/>
        <v>0.30554672720393489</v>
      </c>
      <c r="Y30">
        <f t="shared" si="2"/>
        <v>1</v>
      </c>
      <c r="AA30">
        <f t="shared" si="3"/>
        <v>13216</v>
      </c>
      <c r="AB30">
        <f>'db2'!P29</f>
        <v>13215</v>
      </c>
      <c r="AD30">
        <f t="shared" si="4"/>
        <v>8</v>
      </c>
      <c r="AE30">
        <f t="shared" si="5"/>
        <v>8</v>
      </c>
      <c r="AF30">
        <f t="shared" si="6"/>
        <v>0</v>
      </c>
    </row>
    <row r="31" spans="1:32" x14ac:dyDescent="0.25">
      <c r="A31" s="47" t="str">
        <f>'db2'!A30</f>
        <v>Intel Core i5-10600</v>
      </c>
      <c r="B31" s="47">
        <f>RANK(OAM1_2!B31,OAM1_2!B$6:B$40,B$4)</f>
        <v>7</v>
      </c>
      <c r="C31" s="47">
        <f>RANK(OAM1_2!C31,OAM1_2!C$6:C$40,C$4)</f>
        <v>1</v>
      </c>
      <c r="D31" s="47">
        <f>RANK(OAM1_2!D31,OAM1_2!D$6:D$40,D$4)</f>
        <v>4</v>
      </c>
      <c r="E31" s="47">
        <f>RANK(OAM1_2!E31,OAM1_2!E$6:E$40,E$4)</f>
        <v>3</v>
      </c>
      <c r="F31" s="47">
        <f>RANK(OAM1_2!F31,OAM1_2!F$6:F$40,F$4)</f>
        <v>6</v>
      </c>
      <c r="G31" s="47">
        <f>RANK(OAM1_2!G31,OAM1_2!G$6:G$40,G$4)</f>
        <v>7</v>
      </c>
      <c r="H31" s="47">
        <f>RANK(OAM1_2!H31,OAM1_2!H$6:H$40,H$4)</f>
        <v>9</v>
      </c>
      <c r="I31" s="47">
        <f>RANK(OAM1_2!I31,OAM1_2!I$6:I$40,I$4)</f>
        <v>3</v>
      </c>
      <c r="J31" s="47">
        <f>RANK(OAM1_2!J31,OAM1_2!J$6:J$40,J$4)</f>
        <v>6</v>
      </c>
      <c r="K31" s="47">
        <f>RANK(OAM1_2!K31,OAM1_2!K$6:K$40,K$4)</f>
        <v>5</v>
      </c>
      <c r="L31" s="47">
        <f>RANK(OAM1_2!L31,OAM1_2!L$6:L$40,L$4)</f>
        <v>5</v>
      </c>
      <c r="M31" s="47">
        <f>RANK(OAM1_2!M31,OAM1_2!M$6:M$40,M$4)</f>
        <v>8</v>
      </c>
      <c r="N31" s="47">
        <f>RANK(OAM1_2!N31,OAM1_2!N$6:N$40,N$4)</f>
        <v>6</v>
      </c>
      <c r="O31" s="47">
        <f>RANK(OAM1_2!O31,OAM1_2!O$6:O$40,O$4)</f>
        <v>6</v>
      </c>
      <c r="P31" s="47">
        <f>'db2'!P30</f>
        <v>13996</v>
      </c>
      <c r="Q31" s="37">
        <f>modell3!P144</f>
        <v>13997</v>
      </c>
      <c r="R31" s="53" t="s">
        <v>1466</v>
      </c>
      <c r="S31" s="66">
        <f t="shared" si="0"/>
        <v>-7.1448985424406975E-5</v>
      </c>
      <c r="T31" s="37">
        <f>OAM1_2!B31</f>
        <v>5</v>
      </c>
      <c r="W31" s="37">
        <f>modell3!AW144</f>
        <v>9177.2000000000007</v>
      </c>
      <c r="X31" s="66">
        <f t="shared" si="1"/>
        <v>0.34429837096313226</v>
      </c>
      <c r="Y31">
        <f t="shared" si="2"/>
        <v>1</v>
      </c>
      <c r="AA31">
        <f t="shared" si="3"/>
        <v>13997</v>
      </c>
      <c r="AB31">
        <f>'db2'!P30</f>
        <v>13996</v>
      </c>
      <c r="AD31">
        <f t="shared" si="4"/>
        <v>6</v>
      </c>
      <c r="AE31">
        <f t="shared" si="5"/>
        <v>6</v>
      </c>
      <c r="AF31">
        <f t="shared" si="6"/>
        <v>0</v>
      </c>
    </row>
    <row r="32" spans="1:32" x14ac:dyDescent="0.25">
      <c r="A32" s="47" t="str">
        <f>'db2'!A31</f>
        <v>Intel Core i5-11400</v>
      </c>
      <c r="B32" s="47">
        <f>RANK(OAM1_2!B32,OAM1_2!B$6:B$40,B$4)</f>
        <v>7</v>
      </c>
      <c r="C32" s="47">
        <f>RANK(OAM1_2!C32,OAM1_2!C$6:C$40,C$4)</f>
        <v>9</v>
      </c>
      <c r="D32" s="47">
        <f>RANK(OAM1_2!D32,OAM1_2!D$6:D$40,D$4)</f>
        <v>4</v>
      </c>
      <c r="E32" s="47">
        <f>RANK(OAM1_2!E32,OAM1_2!E$6:E$40,E$4)</f>
        <v>3</v>
      </c>
      <c r="F32" s="47">
        <f>RANK(OAM1_2!F32,OAM1_2!F$6:F$40,F$4)</f>
        <v>4</v>
      </c>
      <c r="G32" s="47">
        <f>RANK(OAM1_2!G32,OAM1_2!G$6:G$40,G$4)</f>
        <v>5</v>
      </c>
      <c r="H32" s="47">
        <f>RANK(OAM1_2!H32,OAM1_2!H$6:H$40,H$4)</f>
        <v>4</v>
      </c>
      <c r="I32" s="47">
        <f>RANK(OAM1_2!I32,OAM1_2!I$6:I$40,I$4)</f>
        <v>5</v>
      </c>
      <c r="J32" s="47">
        <f>RANK(OAM1_2!J32,OAM1_2!J$6:J$40,J$4)</f>
        <v>4</v>
      </c>
      <c r="K32" s="47">
        <f>RANK(OAM1_2!K32,OAM1_2!K$6:K$40,K$4)</f>
        <v>4</v>
      </c>
      <c r="L32" s="47">
        <f>RANK(OAM1_2!L32,OAM1_2!L$6:L$40,L$4)</f>
        <v>4</v>
      </c>
      <c r="M32" s="47">
        <f>RANK(OAM1_2!M32,OAM1_2!M$6:M$40,M$4)</f>
        <v>6</v>
      </c>
      <c r="N32" s="47">
        <f>RANK(OAM1_2!N32,OAM1_2!N$6:N$40,N$4)</f>
        <v>3</v>
      </c>
      <c r="O32" s="47">
        <f>RANK(OAM1_2!O32,OAM1_2!O$6:O$40,O$4)</f>
        <v>4</v>
      </c>
      <c r="P32" s="47">
        <f>'db2'!P31</f>
        <v>17507</v>
      </c>
      <c r="Q32" s="37">
        <f>modell3!P145</f>
        <v>17508</v>
      </c>
      <c r="R32" s="53" t="s">
        <v>1466</v>
      </c>
      <c r="S32" s="66">
        <f t="shared" si="0"/>
        <v>-5.7120009139201462E-5</v>
      </c>
      <c r="T32" s="37">
        <f>OAM1_2!B32</f>
        <v>5</v>
      </c>
      <c r="W32" s="37">
        <f>modell3!AW145</f>
        <v>10333.299999999999</v>
      </c>
      <c r="X32" s="66">
        <f t="shared" si="1"/>
        <v>0.40976180956188957</v>
      </c>
      <c r="Y32">
        <f t="shared" si="2"/>
        <v>1</v>
      </c>
      <c r="AA32">
        <f t="shared" si="3"/>
        <v>17508</v>
      </c>
      <c r="AB32">
        <f>'db2'!P31</f>
        <v>17507</v>
      </c>
      <c r="AD32">
        <f t="shared" si="4"/>
        <v>4</v>
      </c>
      <c r="AE32">
        <f t="shared" si="5"/>
        <v>4</v>
      </c>
      <c r="AF32">
        <f t="shared" si="6"/>
        <v>0</v>
      </c>
    </row>
    <row r="33" spans="1:32" x14ac:dyDescent="0.25">
      <c r="A33" s="47" t="str">
        <f>'db2'!A32</f>
        <v>Intel Core i5-11500</v>
      </c>
      <c r="B33" s="47">
        <f>RANK(OAM1_2!B33,OAM1_2!B$6:B$40,B$4)</f>
        <v>7</v>
      </c>
      <c r="C33" s="47">
        <f>RANK(OAM1_2!C33,OAM1_2!C$6:C$40,C$4)</f>
        <v>5</v>
      </c>
      <c r="D33" s="47">
        <f>RANK(OAM1_2!D33,OAM1_2!D$6:D$40,D$4)</f>
        <v>4</v>
      </c>
      <c r="E33" s="47">
        <f>RANK(OAM1_2!E33,OAM1_2!E$6:E$40,E$4)</f>
        <v>3</v>
      </c>
      <c r="F33" s="47">
        <f>RANK(OAM1_2!F33,OAM1_2!F$6:F$40,F$4)</f>
        <v>3</v>
      </c>
      <c r="G33" s="47">
        <f>RANK(OAM1_2!G33,OAM1_2!G$6:G$40,G$4)</f>
        <v>3</v>
      </c>
      <c r="H33" s="47">
        <f>RANK(OAM1_2!H33,OAM1_2!H$6:H$40,H$4)</f>
        <v>2</v>
      </c>
      <c r="I33" s="47">
        <f>RANK(OAM1_2!I33,OAM1_2!I$6:I$40,I$4)</f>
        <v>5</v>
      </c>
      <c r="J33" s="47">
        <f>RANK(OAM1_2!J33,OAM1_2!J$6:J$40,J$4)</f>
        <v>3</v>
      </c>
      <c r="K33" s="47">
        <f>RANK(OAM1_2!K33,OAM1_2!K$6:K$40,K$4)</f>
        <v>6</v>
      </c>
      <c r="L33" s="47">
        <f>RANK(OAM1_2!L33,OAM1_2!L$6:L$40,L$4)</f>
        <v>1</v>
      </c>
      <c r="M33" s="47">
        <f>RANK(OAM1_2!M33,OAM1_2!M$6:M$40,M$4)</f>
        <v>3</v>
      </c>
      <c r="N33" s="47">
        <f>RANK(OAM1_2!N33,OAM1_2!N$6:N$40,N$4)</f>
        <v>2</v>
      </c>
      <c r="O33" s="47">
        <f>RANK(OAM1_2!O33,OAM1_2!O$6:O$40,O$4)</f>
        <v>3</v>
      </c>
      <c r="P33" s="47">
        <f>'db2'!P32</f>
        <v>17891</v>
      </c>
      <c r="Q33" s="37">
        <f>modell3!P146</f>
        <v>17892</v>
      </c>
      <c r="R33" s="53" t="s">
        <v>1466</v>
      </c>
      <c r="S33" s="66">
        <f t="shared" si="0"/>
        <v>-5.5894024928735119E-5</v>
      </c>
      <c r="T33" s="37">
        <f>OAM1_2!B33</f>
        <v>5</v>
      </c>
      <c r="W33" s="37">
        <f>modell3!AW146</f>
        <v>9060.1</v>
      </c>
      <c r="X33" s="66">
        <f t="shared" si="1"/>
        <v>0.49359454474316694</v>
      </c>
      <c r="Y33">
        <f t="shared" si="2"/>
        <v>1</v>
      </c>
      <c r="AA33">
        <f t="shared" si="3"/>
        <v>17892</v>
      </c>
      <c r="AB33">
        <f>'db2'!P32</f>
        <v>17891</v>
      </c>
      <c r="AD33">
        <f t="shared" si="4"/>
        <v>3</v>
      </c>
      <c r="AE33">
        <f t="shared" si="5"/>
        <v>3</v>
      </c>
      <c r="AF33">
        <f t="shared" si="6"/>
        <v>0</v>
      </c>
    </row>
    <row r="34" spans="1:32" x14ac:dyDescent="0.25">
      <c r="A34" s="47" t="str">
        <f>'db2'!A33</f>
        <v>Intel Core i5-11600</v>
      </c>
      <c r="B34" s="47">
        <f>RANK(OAM1_2!B34,OAM1_2!B$6:B$40,B$4)</f>
        <v>7</v>
      </c>
      <c r="C34" s="47">
        <f>RANK(OAM1_2!C34,OAM1_2!C$6:C$40,C$4)</f>
        <v>1</v>
      </c>
      <c r="D34" s="47">
        <f>RANK(OAM1_2!D34,OAM1_2!D$6:D$40,D$4)</f>
        <v>4</v>
      </c>
      <c r="E34" s="47">
        <f>RANK(OAM1_2!E34,OAM1_2!E$6:E$40,E$4)</f>
        <v>3</v>
      </c>
      <c r="F34" s="47">
        <f>RANK(OAM1_2!F34,OAM1_2!F$6:F$40,F$4)</f>
        <v>5</v>
      </c>
      <c r="G34" s="47">
        <f>RANK(OAM1_2!G34,OAM1_2!G$6:G$40,G$4)</f>
        <v>4</v>
      </c>
      <c r="H34" s="47">
        <f>RANK(OAM1_2!H34,OAM1_2!H$6:H$40,H$4)</f>
        <v>1</v>
      </c>
      <c r="I34" s="47">
        <f>RANK(OAM1_2!I34,OAM1_2!I$6:I$40,I$4)</f>
        <v>3</v>
      </c>
      <c r="J34" s="47">
        <f>RANK(OAM1_2!J34,OAM1_2!J$6:J$40,J$4)</f>
        <v>2</v>
      </c>
      <c r="K34" s="47">
        <f>RANK(OAM1_2!K34,OAM1_2!K$6:K$40,K$4)</f>
        <v>3</v>
      </c>
      <c r="L34" s="47">
        <f>RANK(OAM1_2!L34,OAM1_2!L$6:L$40,L$4)</f>
        <v>2</v>
      </c>
      <c r="M34" s="47">
        <f>RANK(OAM1_2!M34,OAM1_2!M$6:M$40,M$4)</f>
        <v>4</v>
      </c>
      <c r="N34" s="47">
        <f>RANK(OAM1_2!N34,OAM1_2!N$6:N$40,N$4)</f>
        <v>1</v>
      </c>
      <c r="O34" s="47">
        <f>RANK(OAM1_2!O34,OAM1_2!O$6:O$40,O$4)</f>
        <v>2</v>
      </c>
      <c r="P34" s="47">
        <f>'db2'!P33</f>
        <v>18176</v>
      </c>
      <c r="Q34" s="37">
        <f>modell3!P147</f>
        <v>18177</v>
      </c>
      <c r="R34" s="53" t="s">
        <v>1466</v>
      </c>
      <c r="S34" s="66">
        <f t="shared" si="0"/>
        <v>-5.5017605633802818E-5</v>
      </c>
      <c r="T34" s="37">
        <f>OAM1_2!B34</f>
        <v>5</v>
      </c>
      <c r="U34" s="69">
        <f>AVERAGE(S17:S34)</f>
        <v>-5.588923999599683E-5</v>
      </c>
      <c r="W34" s="37">
        <f>modell3!AW147</f>
        <v>9177.2000000000007</v>
      </c>
      <c r="X34" s="66">
        <f t="shared" si="1"/>
        <v>0.49509242957746474</v>
      </c>
      <c r="Y34">
        <f t="shared" si="2"/>
        <v>1</v>
      </c>
      <c r="AA34">
        <f t="shared" si="3"/>
        <v>18177</v>
      </c>
      <c r="AB34">
        <f>'db2'!P33</f>
        <v>18176</v>
      </c>
      <c r="AD34">
        <f t="shared" si="4"/>
        <v>2</v>
      </c>
      <c r="AE34">
        <f t="shared" si="5"/>
        <v>2</v>
      </c>
      <c r="AF34">
        <f t="shared" si="6"/>
        <v>0</v>
      </c>
    </row>
    <row r="35" spans="1:32" x14ac:dyDescent="0.25">
      <c r="A35" s="47" t="str">
        <f>'db2'!A34</f>
        <v>Intel Core i7-6700</v>
      </c>
      <c r="B35" s="47">
        <f>RANK(OAM1_2!B35,OAM1_2!B$6:B$40,B$4)</f>
        <v>1</v>
      </c>
      <c r="C35" s="47">
        <f>RANK(OAM1_2!C35,OAM1_2!C$6:C$40,C$4)</f>
        <v>23</v>
      </c>
      <c r="D35" s="47">
        <f>RANK(OAM1_2!D35,OAM1_2!D$6:D$40,D$4)</f>
        <v>17</v>
      </c>
      <c r="E35" s="47">
        <f>RANK(OAM1_2!E35,OAM1_2!E$6:E$40,E$4)</f>
        <v>10</v>
      </c>
      <c r="F35" s="47">
        <f>RANK(OAM1_2!F35,OAM1_2!F$6:F$40,F$4)</f>
        <v>20</v>
      </c>
      <c r="G35" s="47">
        <f>RANK(OAM1_2!G35,OAM1_2!G$6:G$40,G$4)</f>
        <v>20</v>
      </c>
      <c r="H35" s="47">
        <f>RANK(OAM1_2!H35,OAM1_2!H$6:H$40,H$4)</f>
        <v>28</v>
      </c>
      <c r="I35" s="47">
        <f>RANK(OAM1_2!I35,OAM1_2!I$6:I$40,I$4)</f>
        <v>20</v>
      </c>
      <c r="J35" s="47">
        <f>RANK(OAM1_2!J35,OAM1_2!J$6:J$40,J$4)</f>
        <v>20</v>
      </c>
      <c r="K35" s="47">
        <f>RANK(OAM1_2!K35,OAM1_2!K$6:K$40,K$4)</f>
        <v>20</v>
      </c>
      <c r="L35" s="47">
        <f>RANK(OAM1_2!L35,OAM1_2!L$6:L$40,L$4)</f>
        <v>21</v>
      </c>
      <c r="M35" s="47">
        <f>RANK(OAM1_2!M35,OAM1_2!M$6:M$40,M$4)</f>
        <v>24</v>
      </c>
      <c r="N35" s="47">
        <f>RANK(OAM1_2!N35,OAM1_2!N$6:N$40,N$4)</f>
        <v>28</v>
      </c>
      <c r="O35" s="47">
        <f>RANK(OAM1_2!O35,OAM1_2!O$6:O$40,O$4)</f>
        <v>20</v>
      </c>
      <c r="P35" s="47">
        <f>'db2'!P34</f>
        <v>8057</v>
      </c>
      <c r="Q35" s="37">
        <f>modell3!P148</f>
        <v>8058</v>
      </c>
      <c r="R35" s="53" t="s">
        <v>1466</v>
      </c>
      <c r="S35" s="66">
        <f t="shared" si="0"/>
        <v>-1.2411567580985477E-4</v>
      </c>
      <c r="T35" s="37">
        <f>OAM1_2!B35</f>
        <v>7</v>
      </c>
      <c r="W35" s="37">
        <f>modell3!AW148</f>
        <v>10333.299999999999</v>
      </c>
      <c r="X35" s="66">
        <f t="shared" si="1"/>
        <v>-0.28252451284597235</v>
      </c>
      <c r="Y35">
        <f t="shared" si="2"/>
        <v>0</v>
      </c>
      <c r="AA35">
        <f t="shared" si="3"/>
        <v>8058</v>
      </c>
      <c r="AB35">
        <f>'db2'!P34</f>
        <v>8057</v>
      </c>
      <c r="AD35">
        <f t="shared" si="4"/>
        <v>20</v>
      </c>
      <c r="AE35">
        <f t="shared" si="5"/>
        <v>20</v>
      </c>
      <c r="AF35">
        <f t="shared" si="6"/>
        <v>0</v>
      </c>
    </row>
    <row r="36" spans="1:32" ht="15.75" thickBot="1" x14ac:dyDescent="0.3">
      <c r="A36" s="47" t="str">
        <f>'db2'!A35</f>
        <v>Intel Core i7-7700</v>
      </c>
      <c r="B36" s="47">
        <f>RANK(OAM1_2!B36,OAM1_2!B$6:B$40,B$4)</f>
        <v>1</v>
      </c>
      <c r="C36" s="47">
        <f>RANK(OAM1_2!C36,OAM1_2!C$6:C$40,C$4)</f>
        <v>17</v>
      </c>
      <c r="D36" s="47">
        <f>RANK(OAM1_2!D36,OAM1_2!D$6:D$40,D$4)</f>
        <v>17</v>
      </c>
      <c r="E36" s="47">
        <f>RANK(OAM1_2!E36,OAM1_2!E$6:E$40,E$4)</f>
        <v>10</v>
      </c>
      <c r="F36" s="47">
        <f>RANK(OAM1_2!F36,OAM1_2!F$6:F$40,F$4)</f>
        <v>16</v>
      </c>
      <c r="G36" s="47">
        <f>RANK(OAM1_2!G36,OAM1_2!G$6:G$40,G$4)</f>
        <v>19</v>
      </c>
      <c r="H36" s="47">
        <f>RANK(OAM1_2!H36,OAM1_2!H$6:H$40,H$4)</f>
        <v>22</v>
      </c>
      <c r="I36" s="47">
        <f>RANK(OAM1_2!I36,OAM1_2!I$6:I$40,I$4)</f>
        <v>19</v>
      </c>
      <c r="J36" s="47">
        <f>RANK(OAM1_2!J36,OAM1_2!J$6:J$40,J$4)</f>
        <v>17</v>
      </c>
      <c r="K36" s="47">
        <f>RANK(OAM1_2!K36,OAM1_2!K$6:K$40,K$4)</f>
        <v>19</v>
      </c>
      <c r="L36" s="47">
        <f>RANK(OAM1_2!L36,OAM1_2!L$6:L$40,L$4)</f>
        <v>19</v>
      </c>
      <c r="M36" s="47">
        <f>RANK(OAM1_2!M36,OAM1_2!M$6:M$40,M$4)</f>
        <v>20</v>
      </c>
      <c r="N36" s="47">
        <f>RANK(OAM1_2!N36,OAM1_2!N$6:N$40,N$4)</f>
        <v>22</v>
      </c>
      <c r="O36" s="47">
        <f>RANK(OAM1_2!O36,OAM1_2!O$6:O$40,O$4)</f>
        <v>19</v>
      </c>
      <c r="P36" s="47">
        <f>'db2'!P35</f>
        <v>8614</v>
      </c>
      <c r="Q36" s="37">
        <f>modell3!P149</f>
        <v>8615</v>
      </c>
      <c r="R36" s="53" t="s">
        <v>1466</v>
      </c>
      <c r="S36" s="66">
        <f t="shared" si="0"/>
        <v>-1.1609008590666357E-4</v>
      </c>
      <c r="T36" s="37">
        <f>OAM1_2!B36</f>
        <v>7</v>
      </c>
      <c r="W36" s="37">
        <f>modell3!AW149</f>
        <v>10333.299999999999</v>
      </c>
      <c r="X36" s="66">
        <f t="shared" si="1"/>
        <v>-0.19959368469932659</v>
      </c>
      <c r="Y36">
        <f t="shared" si="2"/>
        <v>0</v>
      </c>
      <c r="AA36">
        <f t="shared" si="3"/>
        <v>8615</v>
      </c>
      <c r="AB36">
        <f>'db2'!P35</f>
        <v>8614</v>
      </c>
      <c r="AD36">
        <f t="shared" si="4"/>
        <v>19</v>
      </c>
      <c r="AE36">
        <f t="shared" si="5"/>
        <v>19</v>
      </c>
      <c r="AF36">
        <f t="shared" si="6"/>
        <v>0</v>
      </c>
    </row>
    <row r="37" spans="1:32" x14ac:dyDescent="0.25">
      <c r="A37" s="47" t="str">
        <f>'db2'!A36</f>
        <v>Intel Core i7-8700</v>
      </c>
      <c r="B37" s="47">
        <f>RANK(OAM1_2!B37,OAM1_2!B$6:B$40,B$4)</f>
        <v>1</v>
      </c>
      <c r="C37" s="47">
        <f>RANK(OAM1_2!C37,OAM1_2!C$6:C$40,C$4)</f>
        <v>5</v>
      </c>
      <c r="D37" s="47">
        <f>RANK(OAM1_2!D37,OAM1_2!D$6:D$40,D$4)</f>
        <v>4</v>
      </c>
      <c r="E37" s="47">
        <f>RANK(OAM1_2!E37,OAM1_2!E$6:E$40,E$4)</f>
        <v>3</v>
      </c>
      <c r="F37" s="47">
        <f>RANK(OAM1_2!F37,OAM1_2!F$6:F$40,F$4)</f>
        <v>8</v>
      </c>
      <c r="G37" s="47">
        <f>RANK(OAM1_2!G37,OAM1_2!G$6:G$40,G$4)</f>
        <v>8</v>
      </c>
      <c r="H37" s="47">
        <f>RANK(OAM1_2!H37,OAM1_2!H$6:H$40,H$4)</f>
        <v>14</v>
      </c>
      <c r="I37" s="47">
        <f>RANK(OAM1_2!I37,OAM1_2!I$6:I$40,I$4)</f>
        <v>5</v>
      </c>
      <c r="J37" s="47">
        <f>RANK(OAM1_2!J37,OAM1_2!J$6:J$40,J$4)</f>
        <v>8</v>
      </c>
      <c r="K37" s="47">
        <f>RANK(OAM1_2!K37,OAM1_2!K$6:K$40,K$4)</f>
        <v>9</v>
      </c>
      <c r="L37" s="47">
        <f>RANK(OAM1_2!L37,OAM1_2!L$6:L$40,L$4)</f>
        <v>8</v>
      </c>
      <c r="M37" s="47">
        <f>RANK(OAM1_2!M37,OAM1_2!M$6:M$40,M$4)</f>
        <v>10</v>
      </c>
      <c r="N37" s="47">
        <f>RANK(OAM1_2!N37,OAM1_2!N$6:N$40,N$4)</f>
        <v>12</v>
      </c>
      <c r="O37" s="47">
        <f>RANK(OAM1_2!O37,OAM1_2!O$6:O$40,O$4)</f>
        <v>9</v>
      </c>
      <c r="P37" s="47">
        <f>'db2'!P36</f>
        <v>13091</v>
      </c>
      <c r="Q37" s="37">
        <f>modell3!P150</f>
        <v>13092</v>
      </c>
      <c r="R37" s="53" t="s">
        <v>1466</v>
      </c>
      <c r="S37" s="70">
        <f t="shared" si="0"/>
        <v>-7.6388358414177678E-5</v>
      </c>
      <c r="T37" s="37">
        <f>OAM1_2!B37</f>
        <v>7</v>
      </c>
      <c r="W37" s="37">
        <f>modell3!AW150</f>
        <v>9177.2000000000007</v>
      </c>
      <c r="X37" s="66">
        <f t="shared" si="1"/>
        <v>0.29896875716140853</v>
      </c>
      <c r="Y37">
        <f t="shared" si="2"/>
        <v>1</v>
      </c>
      <c r="AA37">
        <f t="shared" si="3"/>
        <v>13092</v>
      </c>
      <c r="AB37">
        <f>'db2'!P36</f>
        <v>13091</v>
      </c>
      <c r="AD37">
        <f t="shared" si="4"/>
        <v>9</v>
      </c>
      <c r="AE37">
        <f t="shared" si="5"/>
        <v>9</v>
      </c>
      <c r="AF37">
        <f t="shared" si="6"/>
        <v>0</v>
      </c>
    </row>
    <row r="38" spans="1:32" ht="15.75" thickBot="1" x14ac:dyDescent="0.3">
      <c r="A38" s="47" t="str">
        <f>'db2'!A37</f>
        <v>Intel Core i7-9700</v>
      </c>
      <c r="B38" s="47">
        <f>RANK(OAM1_2!B38,OAM1_2!B$6:B$40,B$4)</f>
        <v>1</v>
      </c>
      <c r="C38" s="47">
        <f>RANK(OAM1_2!C38,OAM1_2!C$6:C$40,C$4)</f>
        <v>4</v>
      </c>
      <c r="D38" s="47">
        <f>RANK(OAM1_2!D38,OAM1_2!D$6:D$40,D$4)</f>
        <v>1</v>
      </c>
      <c r="E38" s="47">
        <f>RANK(OAM1_2!E38,OAM1_2!E$6:E$40,E$4)</f>
        <v>10</v>
      </c>
      <c r="F38" s="47">
        <f>RANK(OAM1_2!F38,OAM1_2!F$6:F$40,F$4)</f>
        <v>10</v>
      </c>
      <c r="G38" s="47">
        <f>RANK(OAM1_2!G38,OAM1_2!G$6:G$40,G$4)</f>
        <v>6</v>
      </c>
      <c r="H38" s="47">
        <f>RANK(OAM1_2!H38,OAM1_2!H$6:H$40,H$4)</f>
        <v>6</v>
      </c>
      <c r="I38" s="47">
        <f>RANK(OAM1_2!I38,OAM1_2!I$6:I$40,I$4)</f>
        <v>5</v>
      </c>
      <c r="J38" s="47">
        <f>RANK(OAM1_2!J38,OAM1_2!J$6:J$40,J$4)</f>
        <v>10</v>
      </c>
      <c r="K38" s="47">
        <f>RANK(OAM1_2!K38,OAM1_2!K$6:K$40,K$4)</f>
        <v>8</v>
      </c>
      <c r="L38" s="47">
        <f>RANK(OAM1_2!L38,OAM1_2!L$6:L$40,L$4)</f>
        <v>6</v>
      </c>
      <c r="M38" s="47">
        <f>RANK(OAM1_2!M38,OAM1_2!M$6:M$40,M$4)</f>
        <v>5</v>
      </c>
      <c r="N38" s="47">
        <f>RANK(OAM1_2!N38,OAM1_2!N$6:N$40,N$4)</f>
        <v>7</v>
      </c>
      <c r="O38" s="47">
        <f>RANK(OAM1_2!O38,OAM1_2!O$6:O$40,O$4)</f>
        <v>7</v>
      </c>
      <c r="P38" s="47">
        <f>'db2'!P37</f>
        <v>13473</v>
      </c>
      <c r="Q38" s="37">
        <f>modell3!P151</f>
        <v>13474</v>
      </c>
      <c r="R38" s="53" t="s">
        <v>1466</v>
      </c>
      <c r="S38" s="71">
        <f t="shared" si="0"/>
        <v>-7.4222519112298674E-5</v>
      </c>
      <c r="T38" s="37">
        <f>OAM1_2!B38</f>
        <v>7</v>
      </c>
      <c r="W38" s="37">
        <f>modell3!AW151</f>
        <v>9177.2000000000007</v>
      </c>
      <c r="X38" s="66">
        <f t="shared" si="1"/>
        <v>0.31884509760261259</v>
      </c>
      <c r="Y38">
        <f t="shared" si="2"/>
        <v>1</v>
      </c>
      <c r="AA38">
        <f t="shared" si="3"/>
        <v>13474</v>
      </c>
      <c r="AB38">
        <f>'db2'!P37</f>
        <v>13473</v>
      </c>
      <c r="AD38">
        <f t="shared" si="4"/>
        <v>7</v>
      </c>
      <c r="AE38">
        <f t="shared" si="5"/>
        <v>7</v>
      </c>
      <c r="AF38">
        <f t="shared" si="6"/>
        <v>0</v>
      </c>
    </row>
    <row r="39" spans="1:32" x14ac:dyDescent="0.25">
      <c r="A39" s="47" t="str">
        <f>'db2'!A38</f>
        <v>Intel Core i7-10700</v>
      </c>
      <c r="B39" s="47">
        <f>RANK(OAM1_2!B39,OAM1_2!B$6:B$40,B$4)</f>
        <v>1</v>
      </c>
      <c r="C39" s="72">
        <f>RANK(OAM1_2!C39,OAM1_2!C$6:C$40,C$4)</f>
        <v>1</v>
      </c>
      <c r="D39" s="47">
        <f>RANK(OAM1_2!D39,OAM1_2!D$6:D$40,D$4)</f>
        <v>1</v>
      </c>
      <c r="E39" s="47">
        <f>RANK(OAM1_2!E39,OAM1_2!E$6:E$40,E$4)</f>
        <v>1</v>
      </c>
      <c r="F39" s="74">
        <f>RANK(OAM1_2!F39,OAM1_2!F$6:F$40,F$4)</f>
        <v>2</v>
      </c>
      <c r="G39" s="75">
        <f>RANK(OAM1_2!G39,OAM1_2!G$6:G$40,G$4)</f>
        <v>2</v>
      </c>
      <c r="H39" s="76">
        <f>RANK(OAM1_2!H39,OAM1_2!H$6:H$40,H$4)</f>
        <v>5</v>
      </c>
      <c r="I39" s="47">
        <f>RANK(OAM1_2!I39,OAM1_2!I$6:I$40,I$4)</f>
        <v>1</v>
      </c>
      <c r="J39" s="74">
        <f>RANK(OAM1_2!J39,OAM1_2!J$6:J$40,J$4)</f>
        <v>5</v>
      </c>
      <c r="K39" s="75">
        <f>RANK(OAM1_2!K39,OAM1_2!K$6:K$40,K$4)</f>
        <v>2</v>
      </c>
      <c r="L39" s="75">
        <f>RANK(OAM1_2!L39,OAM1_2!L$6:L$40,L$4)</f>
        <v>3</v>
      </c>
      <c r="M39" s="75">
        <f>RANK(OAM1_2!M39,OAM1_2!M$6:M$40,M$4)</f>
        <v>2</v>
      </c>
      <c r="N39" s="75">
        <f>RANK(OAM1_2!N39,OAM1_2!N$6:N$40,N$4)</f>
        <v>5</v>
      </c>
      <c r="O39" s="76">
        <f>RANK(OAM1_2!O39,OAM1_2!O$6:O$40,O$4)</f>
        <v>5</v>
      </c>
      <c r="P39" s="47">
        <f>'db2'!P38</f>
        <v>17229</v>
      </c>
      <c r="Q39" s="37">
        <f>modell3!P152</f>
        <v>17230</v>
      </c>
      <c r="R39" s="53" t="s">
        <v>1466</v>
      </c>
      <c r="S39" s="66">
        <f t="shared" si="0"/>
        <v>-5.8041673921875907E-5</v>
      </c>
      <c r="T39" s="37">
        <f>OAM1_2!B39</f>
        <v>7</v>
      </c>
      <c r="W39" s="37">
        <f>modell3!AW152</f>
        <v>9177.2000000000007</v>
      </c>
      <c r="X39" s="66">
        <f t="shared" si="1"/>
        <v>0.4673399500841604</v>
      </c>
      <c r="Y39">
        <f t="shared" si="2"/>
        <v>1</v>
      </c>
      <c r="AA39" s="81">
        <f t="shared" si="3"/>
        <v>17230</v>
      </c>
      <c r="AB39" s="82">
        <f>'db2'!P38</f>
        <v>17229</v>
      </c>
      <c r="AD39">
        <f t="shared" si="4"/>
        <v>5</v>
      </c>
      <c r="AE39">
        <f t="shared" si="5"/>
        <v>5</v>
      </c>
      <c r="AF39">
        <f t="shared" si="6"/>
        <v>0</v>
      </c>
    </row>
    <row r="40" spans="1:32" ht="15.75" thickBot="1" x14ac:dyDescent="0.3">
      <c r="A40" s="47" t="str">
        <f>'db2'!A39</f>
        <v>Intel Core i7-11700</v>
      </c>
      <c r="B40" s="47">
        <f>RANK(OAM1_2!B40,OAM1_2!B$6:B$40,B$4)</f>
        <v>1</v>
      </c>
      <c r="C40" s="73">
        <f>RANK(OAM1_2!C40,OAM1_2!C$6:C$40,C$4)</f>
        <v>9</v>
      </c>
      <c r="D40" s="47">
        <f>RANK(OAM1_2!D40,OAM1_2!D$6:D$40,D$4)</f>
        <v>1</v>
      </c>
      <c r="E40" s="47">
        <f>RANK(OAM1_2!E40,OAM1_2!E$6:E$40,E$4)</f>
        <v>1</v>
      </c>
      <c r="F40" s="77">
        <f>RANK(OAM1_2!F40,OAM1_2!F$6:F$40,F$4)</f>
        <v>1</v>
      </c>
      <c r="G40" s="78">
        <f>RANK(OAM1_2!G40,OAM1_2!G$6:G$40,G$4)</f>
        <v>1</v>
      </c>
      <c r="H40" s="79">
        <f>RANK(OAM1_2!H40,OAM1_2!H$6:H$40,H$4)</f>
        <v>6</v>
      </c>
      <c r="I40" s="47">
        <f>RANK(OAM1_2!I40,OAM1_2!I$6:I$40,I$4)</f>
        <v>1</v>
      </c>
      <c r="J40" s="77">
        <f>RANK(OAM1_2!J40,OAM1_2!J$6:J$40,J$4)</f>
        <v>1</v>
      </c>
      <c r="K40" s="78">
        <f>RANK(OAM1_2!K40,OAM1_2!K$6:K$40,K$4)</f>
        <v>1</v>
      </c>
      <c r="L40" s="78">
        <f>RANK(OAM1_2!L40,OAM1_2!L$6:L$40,L$4)</f>
        <v>7</v>
      </c>
      <c r="M40" s="78">
        <f>RANK(OAM1_2!M40,OAM1_2!M$6:M$40,M$4)</f>
        <v>1</v>
      </c>
      <c r="N40" s="78">
        <f>RANK(OAM1_2!N40,OAM1_2!N$6:N$40,N$4)</f>
        <v>4</v>
      </c>
      <c r="O40" s="79">
        <f>RANK(OAM1_2!O40,OAM1_2!O$6:O$40,O$4)</f>
        <v>1</v>
      </c>
      <c r="P40" s="47">
        <f>'db2'!P39</f>
        <v>20990</v>
      </c>
      <c r="Q40" s="37">
        <f>modell3!P153</f>
        <v>20991</v>
      </c>
      <c r="R40" s="53" t="s">
        <v>1466</v>
      </c>
      <c r="S40" s="66">
        <f t="shared" si="0"/>
        <v>-4.7641734159123394E-5</v>
      </c>
      <c r="T40" s="37">
        <f>OAM1_2!B40</f>
        <v>7</v>
      </c>
      <c r="U40" s="69">
        <f>AVERAGE(S35:S40)</f>
        <v>-8.2750007887332327E-5</v>
      </c>
      <c r="W40" s="37">
        <f>modell3!AW153</f>
        <v>10333.299999999999</v>
      </c>
      <c r="X40" s="66">
        <f t="shared" si="1"/>
        <v>0.50770366841353032</v>
      </c>
      <c r="Y40">
        <f t="shared" si="2"/>
        <v>1</v>
      </c>
      <c r="AA40" s="83">
        <f t="shared" si="3"/>
        <v>20991</v>
      </c>
      <c r="AB40" s="84">
        <f>'db2'!P39</f>
        <v>20990</v>
      </c>
      <c r="AD40">
        <f t="shared" si="4"/>
        <v>1</v>
      </c>
      <c r="AE40">
        <f t="shared" si="5"/>
        <v>1</v>
      </c>
      <c r="AF40">
        <f t="shared" si="6"/>
        <v>0</v>
      </c>
    </row>
    <row r="42" spans="1:32" x14ac:dyDescent="0.25">
      <c r="P42">
        <f>SUM(P6:P40)</f>
        <v>337325</v>
      </c>
      <c r="Q42">
        <f>SUM(Q6:Q40)</f>
        <v>337345</v>
      </c>
      <c r="S42">
        <f>SUM(S6:S40)</f>
        <v>-1.7186853040193236E-3</v>
      </c>
    </row>
    <row r="45" spans="1:32" x14ac:dyDescent="0.25">
      <c r="Q45">
        <f>AVERAGE(Q6:Q40)</f>
        <v>9638.4285714285706</v>
      </c>
    </row>
  </sheetData>
  <autoFilter ref="A5:Y40"/>
  <conditionalFormatting sqref="B6:O4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6:P4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:Q4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6:S4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6:AA4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6:AB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7"/>
  <sheetViews>
    <sheetView topLeftCell="A80" workbookViewId="0">
      <selection activeCell="O81" sqref="O81:O87"/>
    </sheetView>
  </sheetViews>
  <sheetFormatPr defaultRowHeight="15" x14ac:dyDescent="0.25"/>
  <sheetData>
    <row r="1" spans="1:49" ht="18.75" x14ac:dyDescent="0.25">
      <c r="A1" s="55"/>
      <c r="AH1" s="55"/>
    </row>
    <row r="2" spans="1:49" x14ac:dyDescent="0.25">
      <c r="A2" s="56"/>
      <c r="AH2" s="56"/>
    </row>
    <row r="5" spans="1:49" ht="31.5" x14ac:dyDescent="0.25">
      <c r="A5" s="57" t="s">
        <v>919</v>
      </c>
      <c r="B5" s="58">
        <v>5927549</v>
      </c>
      <c r="C5" s="57" t="s">
        <v>920</v>
      </c>
      <c r="D5" s="58">
        <v>35</v>
      </c>
      <c r="E5" s="57" t="s">
        <v>921</v>
      </c>
      <c r="F5" s="58">
        <v>14</v>
      </c>
      <c r="G5" s="57" t="s">
        <v>922</v>
      </c>
      <c r="H5" s="58">
        <v>35</v>
      </c>
      <c r="I5" s="57" t="s">
        <v>923</v>
      </c>
      <c r="J5" s="58">
        <v>0</v>
      </c>
      <c r="K5" s="57" t="s">
        <v>924</v>
      </c>
      <c r="L5" s="58" t="s">
        <v>1428</v>
      </c>
      <c r="AH5" s="57" t="s">
        <v>919</v>
      </c>
      <c r="AI5" s="58">
        <v>6716039</v>
      </c>
      <c r="AJ5" s="57" t="s">
        <v>920</v>
      </c>
      <c r="AK5" s="58">
        <v>35</v>
      </c>
      <c r="AL5" s="57" t="s">
        <v>921</v>
      </c>
      <c r="AM5" s="58">
        <v>14</v>
      </c>
      <c r="AN5" s="57" t="s">
        <v>922</v>
      </c>
      <c r="AO5" s="58">
        <v>35</v>
      </c>
      <c r="AP5" s="57" t="s">
        <v>923</v>
      </c>
      <c r="AQ5" s="58">
        <v>0</v>
      </c>
      <c r="AR5" s="57" t="s">
        <v>924</v>
      </c>
      <c r="AS5" s="58" t="s">
        <v>1467</v>
      </c>
    </row>
    <row r="6" spans="1:49" ht="19.5" thickBot="1" x14ac:dyDescent="0.3">
      <c r="A6" s="55"/>
      <c r="AH6" s="55"/>
    </row>
    <row r="7" spans="1:49" ht="15.75" thickBot="1" x14ac:dyDescent="0.3">
      <c r="A7" s="59" t="s">
        <v>926</v>
      </c>
      <c r="B7" s="59" t="s">
        <v>927</v>
      </c>
      <c r="C7" s="59" t="s">
        <v>928</v>
      </c>
      <c r="D7" s="59" t="s">
        <v>929</v>
      </c>
      <c r="E7" s="59" t="s">
        <v>930</v>
      </c>
      <c r="F7" s="59" t="s">
        <v>931</v>
      </c>
      <c r="G7" s="59" t="s">
        <v>932</v>
      </c>
      <c r="H7" s="59" t="s">
        <v>933</v>
      </c>
      <c r="I7" s="59" t="s">
        <v>934</v>
      </c>
      <c r="J7" s="59" t="s">
        <v>935</v>
      </c>
      <c r="K7" s="59" t="s">
        <v>936</v>
      </c>
      <c r="L7" s="59" t="s">
        <v>937</v>
      </c>
      <c r="M7" s="59" t="s">
        <v>938</v>
      </c>
      <c r="N7" s="59" t="s">
        <v>939</v>
      </c>
      <c r="O7" s="59" t="s">
        <v>940</v>
      </c>
      <c r="P7" s="59" t="s">
        <v>941</v>
      </c>
      <c r="AH7" s="59" t="s">
        <v>926</v>
      </c>
      <c r="AI7" s="59" t="s">
        <v>927</v>
      </c>
      <c r="AJ7" s="59" t="s">
        <v>928</v>
      </c>
      <c r="AK7" s="59" t="s">
        <v>929</v>
      </c>
      <c r="AL7" s="59" t="s">
        <v>930</v>
      </c>
      <c r="AM7" s="59" t="s">
        <v>931</v>
      </c>
      <c r="AN7" s="59" t="s">
        <v>932</v>
      </c>
      <c r="AO7" s="59" t="s">
        <v>933</v>
      </c>
      <c r="AP7" s="59" t="s">
        <v>934</v>
      </c>
      <c r="AQ7" s="59" t="s">
        <v>935</v>
      </c>
      <c r="AR7" s="59" t="s">
        <v>936</v>
      </c>
      <c r="AS7" s="59" t="s">
        <v>937</v>
      </c>
      <c r="AT7" s="59" t="s">
        <v>938</v>
      </c>
      <c r="AU7" s="59" t="s">
        <v>939</v>
      </c>
      <c r="AV7" s="59" t="s">
        <v>940</v>
      </c>
      <c r="AW7" s="59" t="s">
        <v>941</v>
      </c>
    </row>
    <row r="8" spans="1:49" ht="15.75" thickBot="1" x14ac:dyDescent="0.3">
      <c r="A8" s="59" t="s">
        <v>942</v>
      </c>
      <c r="B8" s="60">
        <v>25</v>
      </c>
      <c r="C8" s="60">
        <v>30</v>
      </c>
      <c r="D8" s="60">
        <v>31</v>
      </c>
      <c r="E8" s="60">
        <v>21</v>
      </c>
      <c r="F8" s="60">
        <v>35</v>
      </c>
      <c r="G8" s="60">
        <v>35</v>
      </c>
      <c r="H8" s="60">
        <v>34</v>
      </c>
      <c r="I8" s="60">
        <v>35</v>
      </c>
      <c r="J8" s="60">
        <v>35</v>
      </c>
      <c r="K8" s="60">
        <v>35</v>
      </c>
      <c r="L8" s="60">
        <v>34</v>
      </c>
      <c r="M8" s="60">
        <v>35</v>
      </c>
      <c r="N8" s="60">
        <v>32</v>
      </c>
      <c r="O8" s="60">
        <v>35</v>
      </c>
      <c r="P8" s="60">
        <v>4161</v>
      </c>
      <c r="R8">
        <f>36-B8</f>
        <v>11</v>
      </c>
      <c r="S8">
        <f t="shared" ref="S8:S42" si="0">36-C8</f>
        <v>6</v>
      </c>
      <c r="T8">
        <f t="shared" ref="T8:T42" si="1">36-D8</f>
        <v>5</v>
      </c>
      <c r="U8">
        <f t="shared" ref="U8:U42" si="2">36-E8</f>
        <v>15</v>
      </c>
      <c r="V8">
        <f t="shared" ref="V8:V42" si="3">36-F8</f>
        <v>1</v>
      </c>
      <c r="W8">
        <f t="shared" ref="W8:W42" si="4">36-G8</f>
        <v>1</v>
      </c>
      <c r="X8">
        <f t="shared" ref="X8:X42" si="5">36-H8</f>
        <v>2</v>
      </c>
      <c r="Y8">
        <f t="shared" ref="Y8:Y42" si="6">36-I8</f>
        <v>1</v>
      </c>
      <c r="Z8">
        <f t="shared" ref="Z8:Z42" si="7">36-J8</f>
        <v>1</v>
      </c>
      <c r="AA8">
        <f t="shared" ref="AA8:AA42" si="8">36-K8</f>
        <v>1</v>
      </c>
      <c r="AB8">
        <f t="shared" ref="AB8:AB42" si="9">36-L8</f>
        <v>2</v>
      </c>
      <c r="AC8">
        <f t="shared" ref="AC8:AC42" si="10">36-M8</f>
        <v>1</v>
      </c>
      <c r="AD8">
        <f t="shared" ref="AD8:AD42" si="11">36-N8</f>
        <v>4</v>
      </c>
      <c r="AE8">
        <f t="shared" ref="AE8:AE42" si="12">36-O8</f>
        <v>1</v>
      </c>
      <c r="AF8">
        <f>P8</f>
        <v>4161</v>
      </c>
      <c r="AH8" s="59" t="s">
        <v>942</v>
      </c>
      <c r="AI8" s="60">
        <v>11</v>
      </c>
      <c r="AJ8" s="60">
        <v>6</v>
      </c>
      <c r="AK8" s="60">
        <v>5</v>
      </c>
      <c r="AL8" s="60">
        <v>15</v>
      </c>
      <c r="AM8" s="60">
        <v>1</v>
      </c>
      <c r="AN8" s="60">
        <v>1</v>
      </c>
      <c r="AO8" s="60">
        <v>2</v>
      </c>
      <c r="AP8" s="60">
        <v>1</v>
      </c>
      <c r="AQ8" s="60">
        <v>1</v>
      </c>
      <c r="AR8" s="60">
        <v>1</v>
      </c>
      <c r="AS8" s="60">
        <v>2</v>
      </c>
      <c r="AT8" s="60">
        <v>1</v>
      </c>
      <c r="AU8" s="60">
        <v>4</v>
      </c>
      <c r="AV8" s="60">
        <v>1</v>
      </c>
      <c r="AW8" s="60">
        <v>4161</v>
      </c>
    </row>
    <row r="9" spans="1:49" ht="15.75" thickBot="1" x14ac:dyDescent="0.3">
      <c r="A9" s="59" t="s">
        <v>943</v>
      </c>
      <c r="B9" s="60">
        <v>25</v>
      </c>
      <c r="C9" s="60">
        <v>28</v>
      </c>
      <c r="D9" s="60">
        <v>31</v>
      </c>
      <c r="E9" s="60">
        <v>21</v>
      </c>
      <c r="F9" s="60">
        <v>33</v>
      </c>
      <c r="G9" s="60">
        <v>33</v>
      </c>
      <c r="H9" s="60">
        <v>33</v>
      </c>
      <c r="I9" s="60">
        <v>31</v>
      </c>
      <c r="J9" s="60">
        <v>34</v>
      </c>
      <c r="K9" s="60">
        <v>33</v>
      </c>
      <c r="L9" s="60">
        <v>33</v>
      </c>
      <c r="M9" s="60">
        <v>33</v>
      </c>
      <c r="N9" s="60">
        <v>25</v>
      </c>
      <c r="O9" s="60">
        <v>33</v>
      </c>
      <c r="P9" s="60">
        <v>4411</v>
      </c>
      <c r="R9">
        <f t="shared" ref="R9:R42" si="13">36-B9</f>
        <v>11</v>
      </c>
      <c r="S9">
        <f t="shared" si="0"/>
        <v>8</v>
      </c>
      <c r="T9">
        <f t="shared" si="1"/>
        <v>5</v>
      </c>
      <c r="U9">
        <f t="shared" si="2"/>
        <v>15</v>
      </c>
      <c r="V9">
        <f t="shared" si="3"/>
        <v>3</v>
      </c>
      <c r="W9">
        <f t="shared" si="4"/>
        <v>3</v>
      </c>
      <c r="X9">
        <f t="shared" si="5"/>
        <v>3</v>
      </c>
      <c r="Y9">
        <f t="shared" si="6"/>
        <v>5</v>
      </c>
      <c r="Z9">
        <f t="shared" si="7"/>
        <v>2</v>
      </c>
      <c r="AA9">
        <f t="shared" si="8"/>
        <v>3</v>
      </c>
      <c r="AB9">
        <f t="shared" si="9"/>
        <v>3</v>
      </c>
      <c r="AC9">
        <f t="shared" si="10"/>
        <v>3</v>
      </c>
      <c r="AD9">
        <f t="shared" si="11"/>
        <v>11</v>
      </c>
      <c r="AE9">
        <f t="shared" si="12"/>
        <v>3</v>
      </c>
      <c r="AF9">
        <f t="shared" ref="AF9:AF42" si="14">P9</f>
        <v>4411</v>
      </c>
      <c r="AH9" s="59" t="s">
        <v>943</v>
      </c>
      <c r="AI9" s="60">
        <v>11</v>
      </c>
      <c r="AJ9" s="60">
        <v>8</v>
      </c>
      <c r="AK9" s="60">
        <v>5</v>
      </c>
      <c r="AL9" s="60">
        <v>15</v>
      </c>
      <c r="AM9" s="60">
        <v>3</v>
      </c>
      <c r="AN9" s="60">
        <v>3</v>
      </c>
      <c r="AO9" s="60">
        <v>3</v>
      </c>
      <c r="AP9" s="60">
        <v>5</v>
      </c>
      <c r="AQ9" s="60">
        <v>2</v>
      </c>
      <c r="AR9" s="60">
        <v>3</v>
      </c>
      <c r="AS9" s="60">
        <v>3</v>
      </c>
      <c r="AT9" s="60">
        <v>3</v>
      </c>
      <c r="AU9" s="60">
        <v>11</v>
      </c>
      <c r="AV9" s="60">
        <v>3</v>
      </c>
      <c r="AW9" s="60">
        <v>4411</v>
      </c>
    </row>
    <row r="10" spans="1:49" ht="15.75" thickBot="1" x14ac:dyDescent="0.3">
      <c r="A10" s="59" t="s">
        <v>944</v>
      </c>
      <c r="B10" s="60">
        <v>25</v>
      </c>
      <c r="C10" s="60">
        <v>26</v>
      </c>
      <c r="D10" s="60">
        <v>31</v>
      </c>
      <c r="E10" s="60">
        <v>21</v>
      </c>
      <c r="F10" s="60">
        <v>34</v>
      </c>
      <c r="G10" s="60">
        <v>34</v>
      </c>
      <c r="H10" s="60">
        <v>34</v>
      </c>
      <c r="I10" s="60">
        <v>31</v>
      </c>
      <c r="J10" s="60">
        <v>33</v>
      </c>
      <c r="K10" s="60">
        <v>34</v>
      </c>
      <c r="L10" s="60">
        <v>35</v>
      </c>
      <c r="M10" s="60">
        <v>34</v>
      </c>
      <c r="N10" s="60">
        <v>26</v>
      </c>
      <c r="O10" s="60">
        <v>34</v>
      </c>
      <c r="P10" s="60">
        <v>4310</v>
      </c>
      <c r="R10">
        <f t="shared" si="13"/>
        <v>11</v>
      </c>
      <c r="S10">
        <f t="shared" si="0"/>
        <v>10</v>
      </c>
      <c r="T10">
        <f t="shared" si="1"/>
        <v>5</v>
      </c>
      <c r="U10">
        <f t="shared" si="2"/>
        <v>15</v>
      </c>
      <c r="V10">
        <f t="shared" si="3"/>
        <v>2</v>
      </c>
      <c r="W10">
        <f t="shared" si="4"/>
        <v>2</v>
      </c>
      <c r="X10">
        <f t="shared" si="5"/>
        <v>2</v>
      </c>
      <c r="Y10">
        <f t="shared" si="6"/>
        <v>5</v>
      </c>
      <c r="Z10">
        <f t="shared" si="7"/>
        <v>3</v>
      </c>
      <c r="AA10">
        <f t="shared" si="8"/>
        <v>2</v>
      </c>
      <c r="AB10">
        <f t="shared" si="9"/>
        <v>1</v>
      </c>
      <c r="AC10">
        <f t="shared" si="10"/>
        <v>2</v>
      </c>
      <c r="AD10">
        <f t="shared" si="11"/>
        <v>10</v>
      </c>
      <c r="AE10">
        <f t="shared" si="12"/>
        <v>2</v>
      </c>
      <c r="AF10">
        <f t="shared" si="14"/>
        <v>4310</v>
      </c>
      <c r="AH10" s="59" t="s">
        <v>944</v>
      </c>
      <c r="AI10" s="60">
        <v>11</v>
      </c>
      <c r="AJ10" s="60">
        <v>10</v>
      </c>
      <c r="AK10" s="60">
        <v>5</v>
      </c>
      <c r="AL10" s="60">
        <v>15</v>
      </c>
      <c r="AM10" s="60">
        <v>2</v>
      </c>
      <c r="AN10" s="60">
        <v>2</v>
      </c>
      <c r="AO10" s="60">
        <v>2</v>
      </c>
      <c r="AP10" s="60">
        <v>5</v>
      </c>
      <c r="AQ10" s="60">
        <v>3</v>
      </c>
      <c r="AR10" s="60">
        <v>2</v>
      </c>
      <c r="AS10" s="60">
        <v>1</v>
      </c>
      <c r="AT10" s="60">
        <v>2</v>
      </c>
      <c r="AU10" s="60">
        <v>10</v>
      </c>
      <c r="AV10" s="60">
        <v>2</v>
      </c>
      <c r="AW10" s="60">
        <v>4310</v>
      </c>
    </row>
    <row r="11" spans="1:49" ht="15.75" thickBot="1" x14ac:dyDescent="0.3">
      <c r="A11" s="59" t="s">
        <v>945</v>
      </c>
      <c r="B11" s="60">
        <v>25</v>
      </c>
      <c r="C11" s="60">
        <v>23</v>
      </c>
      <c r="D11" s="60">
        <v>31</v>
      </c>
      <c r="E11" s="60">
        <v>21</v>
      </c>
      <c r="F11" s="60">
        <v>31</v>
      </c>
      <c r="G11" s="60">
        <v>32</v>
      </c>
      <c r="H11" s="60">
        <v>32</v>
      </c>
      <c r="I11" s="60">
        <v>31</v>
      </c>
      <c r="J11" s="60">
        <v>31</v>
      </c>
      <c r="K11" s="60">
        <v>32</v>
      </c>
      <c r="L11" s="60">
        <v>32</v>
      </c>
      <c r="M11" s="60">
        <v>32</v>
      </c>
      <c r="N11" s="60">
        <v>24</v>
      </c>
      <c r="O11" s="60">
        <v>32</v>
      </c>
      <c r="P11" s="60">
        <v>4761</v>
      </c>
      <c r="R11">
        <f t="shared" si="13"/>
        <v>11</v>
      </c>
      <c r="S11">
        <f t="shared" si="0"/>
        <v>13</v>
      </c>
      <c r="T11">
        <f t="shared" si="1"/>
        <v>5</v>
      </c>
      <c r="U11">
        <f t="shared" si="2"/>
        <v>15</v>
      </c>
      <c r="V11">
        <f t="shared" si="3"/>
        <v>5</v>
      </c>
      <c r="W11">
        <f t="shared" si="4"/>
        <v>4</v>
      </c>
      <c r="X11">
        <f t="shared" si="5"/>
        <v>4</v>
      </c>
      <c r="Y11">
        <f t="shared" si="6"/>
        <v>5</v>
      </c>
      <c r="Z11">
        <f t="shared" si="7"/>
        <v>5</v>
      </c>
      <c r="AA11">
        <f t="shared" si="8"/>
        <v>4</v>
      </c>
      <c r="AB11">
        <f t="shared" si="9"/>
        <v>4</v>
      </c>
      <c r="AC11">
        <f t="shared" si="10"/>
        <v>4</v>
      </c>
      <c r="AD11">
        <f t="shared" si="11"/>
        <v>12</v>
      </c>
      <c r="AE11">
        <f t="shared" si="12"/>
        <v>4</v>
      </c>
      <c r="AF11">
        <f t="shared" si="14"/>
        <v>4761</v>
      </c>
      <c r="AH11" s="59" t="s">
        <v>945</v>
      </c>
      <c r="AI11" s="60">
        <v>11</v>
      </c>
      <c r="AJ11" s="60">
        <v>13</v>
      </c>
      <c r="AK11" s="60">
        <v>5</v>
      </c>
      <c r="AL11" s="60">
        <v>15</v>
      </c>
      <c r="AM11" s="60">
        <v>5</v>
      </c>
      <c r="AN11" s="60">
        <v>4</v>
      </c>
      <c r="AO11" s="60">
        <v>4</v>
      </c>
      <c r="AP11" s="60">
        <v>5</v>
      </c>
      <c r="AQ11" s="60">
        <v>5</v>
      </c>
      <c r="AR11" s="60">
        <v>4</v>
      </c>
      <c r="AS11" s="60">
        <v>4</v>
      </c>
      <c r="AT11" s="60">
        <v>4</v>
      </c>
      <c r="AU11" s="60">
        <v>12</v>
      </c>
      <c r="AV11" s="60">
        <v>4</v>
      </c>
      <c r="AW11" s="60">
        <v>4761</v>
      </c>
    </row>
    <row r="12" spans="1:49" ht="15.75" thickBot="1" x14ac:dyDescent="0.3">
      <c r="A12" s="59" t="s">
        <v>946</v>
      </c>
      <c r="B12" s="60">
        <v>25</v>
      </c>
      <c r="C12" s="60">
        <v>32</v>
      </c>
      <c r="D12" s="60">
        <v>17</v>
      </c>
      <c r="E12" s="60">
        <v>21</v>
      </c>
      <c r="F12" s="60">
        <v>26</v>
      </c>
      <c r="G12" s="60">
        <v>25</v>
      </c>
      <c r="H12" s="60">
        <v>22</v>
      </c>
      <c r="I12" s="60">
        <v>24</v>
      </c>
      <c r="J12" s="60">
        <v>26</v>
      </c>
      <c r="K12" s="60">
        <v>25</v>
      </c>
      <c r="L12" s="60">
        <v>25</v>
      </c>
      <c r="M12" s="60">
        <v>25</v>
      </c>
      <c r="N12" s="60">
        <v>31</v>
      </c>
      <c r="O12" s="60">
        <v>26</v>
      </c>
      <c r="P12" s="60">
        <v>6132</v>
      </c>
      <c r="R12">
        <f t="shared" si="13"/>
        <v>11</v>
      </c>
      <c r="S12">
        <f t="shared" si="0"/>
        <v>4</v>
      </c>
      <c r="T12">
        <f t="shared" si="1"/>
        <v>19</v>
      </c>
      <c r="U12">
        <f t="shared" si="2"/>
        <v>15</v>
      </c>
      <c r="V12">
        <f t="shared" si="3"/>
        <v>10</v>
      </c>
      <c r="W12">
        <f t="shared" si="4"/>
        <v>11</v>
      </c>
      <c r="X12">
        <f t="shared" si="5"/>
        <v>14</v>
      </c>
      <c r="Y12">
        <f t="shared" si="6"/>
        <v>12</v>
      </c>
      <c r="Z12">
        <f t="shared" si="7"/>
        <v>10</v>
      </c>
      <c r="AA12">
        <f t="shared" si="8"/>
        <v>11</v>
      </c>
      <c r="AB12">
        <f t="shared" si="9"/>
        <v>11</v>
      </c>
      <c r="AC12">
        <f t="shared" si="10"/>
        <v>11</v>
      </c>
      <c r="AD12">
        <f t="shared" si="11"/>
        <v>5</v>
      </c>
      <c r="AE12">
        <f t="shared" si="12"/>
        <v>10</v>
      </c>
      <c r="AF12">
        <f t="shared" si="14"/>
        <v>6132</v>
      </c>
      <c r="AH12" s="59" t="s">
        <v>946</v>
      </c>
      <c r="AI12" s="60">
        <v>11</v>
      </c>
      <c r="AJ12" s="60">
        <v>4</v>
      </c>
      <c r="AK12" s="60">
        <v>19</v>
      </c>
      <c r="AL12" s="60">
        <v>15</v>
      </c>
      <c r="AM12" s="60">
        <v>10</v>
      </c>
      <c r="AN12" s="60">
        <v>11</v>
      </c>
      <c r="AO12" s="60">
        <v>14</v>
      </c>
      <c r="AP12" s="60">
        <v>12</v>
      </c>
      <c r="AQ12" s="60">
        <v>10</v>
      </c>
      <c r="AR12" s="60">
        <v>11</v>
      </c>
      <c r="AS12" s="60">
        <v>11</v>
      </c>
      <c r="AT12" s="60">
        <v>11</v>
      </c>
      <c r="AU12" s="60">
        <v>5</v>
      </c>
      <c r="AV12" s="60">
        <v>10</v>
      </c>
      <c r="AW12" s="60">
        <v>6132</v>
      </c>
    </row>
    <row r="13" spans="1:49" ht="15.75" thickBot="1" x14ac:dyDescent="0.3">
      <c r="A13" s="59" t="s">
        <v>947</v>
      </c>
      <c r="B13" s="60">
        <v>25</v>
      </c>
      <c r="C13" s="60">
        <v>30</v>
      </c>
      <c r="D13" s="60">
        <v>17</v>
      </c>
      <c r="E13" s="60">
        <v>21</v>
      </c>
      <c r="F13" s="60">
        <v>25</v>
      </c>
      <c r="G13" s="60">
        <v>24</v>
      </c>
      <c r="H13" s="60">
        <v>15</v>
      </c>
      <c r="I13" s="60">
        <v>24</v>
      </c>
      <c r="J13" s="60">
        <v>25</v>
      </c>
      <c r="K13" s="60">
        <v>24</v>
      </c>
      <c r="L13" s="60">
        <v>22</v>
      </c>
      <c r="M13" s="60">
        <v>23</v>
      </c>
      <c r="N13" s="60">
        <v>27</v>
      </c>
      <c r="O13" s="60">
        <v>25</v>
      </c>
      <c r="P13" s="60">
        <v>6341</v>
      </c>
      <c r="R13">
        <f t="shared" si="13"/>
        <v>11</v>
      </c>
      <c r="S13">
        <f t="shared" si="0"/>
        <v>6</v>
      </c>
      <c r="T13">
        <f t="shared" si="1"/>
        <v>19</v>
      </c>
      <c r="U13">
        <f t="shared" si="2"/>
        <v>15</v>
      </c>
      <c r="V13">
        <f t="shared" si="3"/>
        <v>11</v>
      </c>
      <c r="W13">
        <f t="shared" si="4"/>
        <v>12</v>
      </c>
      <c r="X13">
        <f t="shared" si="5"/>
        <v>21</v>
      </c>
      <c r="Y13">
        <f t="shared" si="6"/>
        <v>12</v>
      </c>
      <c r="Z13">
        <f t="shared" si="7"/>
        <v>11</v>
      </c>
      <c r="AA13">
        <f t="shared" si="8"/>
        <v>12</v>
      </c>
      <c r="AB13">
        <f t="shared" si="9"/>
        <v>14</v>
      </c>
      <c r="AC13">
        <f t="shared" si="10"/>
        <v>13</v>
      </c>
      <c r="AD13">
        <f t="shared" si="11"/>
        <v>9</v>
      </c>
      <c r="AE13">
        <f t="shared" si="12"/>
        <v>11</v>
      </c>
      <c r="AF13">
        <f t="shared" si="14"/>
        <v>6341</v>
      </c>
      <c r="AH13" s="59" t="s">
        <v>947</v>
      </c>
      <c r="AI13" s="60">
        <v>11</v>
      </c>
      <c r="AJ13" s="60">
        <v>6</v>
      </c>
      <c r="AK13" s="60">
        <v>19</v>
      </c>
      <c r="AL13" s="60">
        <v>15</v>
      </c>
      <c r="AM13" s="60">
        <v>11</v>
      </c>
      <c r="AN13" s="60">
        <v>12</v>
      </c>
      <c r="AO13" s="60">
        <v>21</v>
      </c>
      <c r="AP13" s="60">
        <v>12</v>
      </c>
      <c r="AQ13" s="60">
        <v>11</v>
      </c>
      <c r="AR13" s="60">
        <v>12</v>
      </c>
      <c r="AS13" s="60">
        <v>14</v>
      </c>
      <c r="AT13" s="60">
        <v>13</v>
      </c>
      <c r="AU13" s="60">
        <v>9</v>
      </c>
      <c r="AV13" s="60">
        <v>11</v>
      </c>
      <c r="AW13" s="60">
        <v>6341</v>
      </c>
    </row>
    <row r="14" spans="1:49" ht="15.75" thickBot="1" x14ac:dyDescent="0.3">
      <c r="A14" s="59" t="s">
        <v>948</v>
      </c>
      <c r="B14" s="60">
        <v>25</v>
      </c>
      <c r="C14" s="60">
        <v>17</v>
      </c>
      <c r="D14" s="60">
        <v>17</v>
      </c>
      <c r="E14" s="60">
        <v>21</v>
      </c>
      <c r="F14" s="60">
        <v>23</v>
      </c>
      <c r="G14" s="60">
        <v>21</v>
      </c>
      <c r="H14" s="60">
        <v>22</v>
      </c>
      <c r="I14" s="60">
        <v>22</v>
      </c>
      <c r="J14" s="60">
        <v>23</v>
      </c>
      <c r="K14" s="60">
        <v>22</v>
      </c>
      <c r="L14" s="60">
        <v>29</v>
      </c>
      <c r="M14" s="60">
        <v>21</v>
      </c>
      <c r="N14" s="60">
        <v>18</v>
      </c>
      <c r="O14" s="60">
        <v>23</v>
      </c>
      <c r="P14" s="60">
        <v>6637</v>
      </c>
      <c r="R14">
        <f t="shared" si="13"/>
        <v>11</v>
      </c>
      <c r="S14">
        <f t="shared" si="0"/>
        <v>19</v>
      </c>
      <c r="T14">
        <f t="shared" si="1"/>
        <v>19</v>
      </c>
      <c r="U14">
        <f t="shared" si="2"/>
        <v>15</v>
      </c>
      <c r="V14">
        <f t="shared" si="3"/>
        <v>13</v>
      </c>
      <c r="W14">
        <f t="shared" si="4"/>
        <v>15</v>
      </c>
      <c r="X14">
        <f t="shared" si="5"/>
        <v>14</v>
      </c>
      <c r="Y14">
        <f t="shared" si="6"/>
        <v>14</v>
      </c>
      <c r="Z14">
        <f t="shared" si="7"/>
        <v>13</v>
      </c>
      <c r="AA14">
        <f t="shared" si="8"/>
        <v>14</v>
      </c>
      <c r="AB14">
        <f t="shared" si="9"/>
        <v>7</v>
      </c>
      <c r="AC14">
        <f t="shared" si="10"/>
        <v>15</v>
      </c>
      <c r="AD14">
        <f t="shared" si="11"/>
        <v>18</v>
      </c>
      <c r="AE14">
        <f t="shared" si="12"/>
        <v>13</v>
      </c>
      <c r="AF14">
        <f t="shared" si="14"/>
        <v>6637</v>
      </c>
      <c r="AH14" s="59" t="s">
        <v>948</v>
      </c>
      <c r="AI14" s="60">
        <v>11</v>
      </c>
      <c r="AJ14" s="60">
        <v>19</v>
      </c>
      <c r="AK14" s="60">
        <v>19</v>
      </c>
      <c r="AL14" s="60">
        <v>15</v>
      </c>
      <c r="AM14" s="60">
        <v>13</v>
      </c>
      <c r="AN14" s="60">
        <v>15</v>
      </c>
      <c r="AO14" s="60">
        <v>14</v>
      </c>
      <c r="AP14" s="60">
        <v>14</v>
      </c>
      <c r="AQ14" s="60">
        <v>13</v>
      </c>
      <c r="AR14" s="60">
        <v>14</v>
      </c>
      <c r="AS14" s="60">
        <v>7</v>
      </c>
      <c r="AT14" s="60">
        <v>15</v>
      </c>
      <c r="AU14" s="60">
        <v>18</v>
      </c>
      <c r="AV14" s="60">
        <v>13</v>
      </c>
      <c r="AW14" s="60">
        <v>6637</v>
      </c>
    </row>
    <row r="15" spans="1:49" ht="15.75" thickBot="1" x14ac:dyDescent="0.3">
      <c r="A15" s="59" t="s">
        <v>949</v>
      </c>
      <c r="B15" s="60">
        <v>25</v>
      </c>
      <c r="C15" s="60">
        <v>13</v>
      </c>
      <c r="D15" s="60">
        <v>17</v>
      </c>
      <c r="E15" s="60">
        <v>21</v>
      </c>
      <c r="F15" s="60">
        <v>21</v>
      </c>
      <c r="G15" s="60">
        <v>22</v>
      </c>
      <c r="H15" s="60">
        <v>2</v>
      </c>
      <c r="I15" s="60">
        <v>21</v>
      </c>
      <c r="J15" s="60">
        <v>22</v>
      </c>
      <c r="K15" s="60">
        <v>21</v>
      </c>
      <c r="L15" s="60">
        <v>9</v>
      </c>
      <c r="M15" s="60">
        <v>19</v>
      </c>
      <c r="N15" s="60">
        <v>14</v>
      </c>
      <c r="O15" s="60">
        <v>21</v>
      </c>
      <c r="P15" s="60">
        <v>7279</v>
      </c>
      <c r="R15">
        <f t="shared" si="13"/>
        <v>11</v>
      </c>
      <c r="S15">
        <f t="shared" si="0"/>
        <v>23</v>
      </c>
      <c r="T15">
        <f t="shared" si="1"/>
        <v>19</v>
      </c>
      <c r="U15">
        <f t="shared" si="2"/>
        <v>15</v>
      </c>
      <c r="V15">
        <f t="shared" si="3"/>
        <v>15</v>
      </c>
      <c r="W15">
        <f t="shared" si="4"/>
        <v>14</v>
      </c>
      <c r="X15">
        <f t="shared" si="5"/>
        <v>34</v>
      </c>
      <c r="Y15">
        <f t="shared" si="6"/>
        <v>15</v>
      </c>
      <c r="Z15">
        <f t="shared" si="7"/>
        <v>14</v>
      </c>
      <c r="AA15">
        <f t="shared" si="8"/>
        <v>15</v>
      </c>
      <c r="AB15">
        <f t="shared" si="9"/>
        <v>27</v>
      </c>
      <c r="AC15">
        <f t="shared" si="10"/>
        <v>17</v>
      </c>
      <c r="AD15">
        <f t="shared" si="11"/>
        <v>22</v>
      </c>
      <c r="AE15">
        <f t="shared" si="12"/>
        <v>15</v>
      </c>
      <c r="AF15">
        <f t="shared" si="14"/>
        <v>7279</v>
      </c>
      <c r="AH15" s="59" t="s">
        <v>949</v>
      </c>
      <c r="AI15" s="60">
        <v>11</v>
      </c>
      <c r="AJ15" s="60">
        <v>23</v>
      </c>
      <c r="AK15" s="60">
        <v>19</v>
      </c>
      <c r="AL15" s="60">
        <v>15</v>
      </c>
      <c r="AM15" s="60">
        <v>15</v>
      </c>
      <c r="AN15" s="60">
        <v>14</v>
      </c>
      <c r="AO15" s="60">
        <v>34</v>
      </c>
      <c r="AP15" s="60">
        <v>15</v>
      </c>
      <c r="AQ15" s="60">
        <v>14</v>
      </c>
      <c r="AR15" s="60">
        <v>15</v>
      </c>
      <c r="AS15" s="60">
        <v>27</v>
      </c>
      <c r="AT15" s="60">
        <v>17</v>
      </c>
      <c r="AU15" s="60">
        <v>22</v>
      </c>
      <c r="AV15" s="60">
        <v>15</v>
      </c>
      <c r="AW15" s="60">
        <v>7279</v>
      </c>
    </row>
    <row r="16" spans="1:49" ht="15.75" thickBot="1" x14ac:dyDescent="0.3">
      <c r="A16" s="59" t="s">
        <v>950</v>
      </c>
      <c r="B16" s="60">
        <v>25</v>
      </c>
      <c r="C16" s="60">
        <v>13</v>
      </c>
      <c r="D16" s="60">
        <v>17</v>
      </c>
      <c r="E16" s="60">
        <v>10</v>
      </c>
      <c r="F16" s="60">
        <v>13</v>
      </c>
      <c r="G16" s="60">
        <v>18</v>
      </c>
      <c r="H16" s="60">
        <v>22</v>
      </c>
      <c r="I16" s="60">
        <v>13</v>
      </c>
      <c r="J16" s="60">
        <v>14</v>
      </c>
      <c r="K16" s="60">
        <v>18</v>
      </c>
      <c r="L16" s="60">
        <v>14</v>
      </c>
      <c r="M16" s="60">
        <v>18</v>
      </c>
      <c r="N16" s="60">
        <v>13</v>
      </c>
      <c r="O16" s="60">
        <v>18</v>
      </c>
      <c r="P16" s="60">
        <v>9161</v>
      </c>
      <c r="R16">
        <f t="shared" si="13"/>
        <v>11</v>
      </c>
      <c r="S16">
        <f t="shared" si="0"/>
        <v>23</v>
      </c>
      <c r="T16">
        <f t="shared" si="1"/>
        <v>19</v>
      </c>
      <c r="U16">
        <f t="shared" si="2"/>
        <v>26</v>
      </c>
      <c r="V16">
        <f t="shared" si="3"/>
        <v>23</v>
      </c>
      <c r="W16">
        <f t="shared" si="4"/>
        <v>18</v>
      </c>
      <c r="X16">
        <f t="shared" si="5"/>
        <v>14</v>
      </c>
      <c r="Y16">
        <f t="shared" si="6"/>
        <v>23</v>
      </c>
      <c r="Z16">
        <f t="shared" si="7"/>
        <v>22</v>
      </c>
      <c r="AA16">
        <f t="shared" si="8"/>
        <v>18</v>
      </c>
      <c r="AB16">
        <f t="shared" si="9"/>
        <v>22</v>
      </c>
      <c r="AC16">
        <f t="shared" si="10"/>
        <v>18</v>
      </c>
      <c r="AD16">
        <f t="shared" si="11"/>
        <v>23</v>
      </c>
      <c r="AE16">
        <f t="shared" si="12"/>
        <v>18</v>
      </c>
      <c r="AF16">
        <f t="shared" si="14"/>
        <v>9161</v>
      </c>
      <c r="AH16" s="59" t="s">
        <v>950</v>
      </c>
      <c r="AI16" s="60">
        <v>11</v>
      </c>
      <c r="AJ16" s="60">
        <v>23</v>
      </c>
      <c r="AK16" s="60">
        <v>19</v>
      </c>
      <c r="AL16" s="60">
        <v>26</v>
      </c>
      <c r="AM16" s="60">
        <v>23</v>
      </c>
      <c r="AN16" s="60">
        <v>18</v>
      </c>
      <c r="AO16" s="60">
        <v>14</v>
      </c>
      <c r="AP16" s="60">
        <v>23</v>
      </c>
      <c r="AQ16" s="60">
        <v>22</v>
      </c>
      <c r="AR16" s="60">
        <v>18</v>
      </c>
      <c r="AS16" s="60">
        <v>22</v>
      </c>
      <c r="AT16" s="60">
        <v>18</v>
      </c>
      <c r="AU16" s="60">
        <v>23</v>
      </c>
      <c r="AV16" s="60">
        <v>18</v>
      </c>
      <c r="AW16" s="60">
        <v>9161</v>
      </c>
    </row>
    <row r="17" spans="1:49" ht="15.75" thickBot="1" x14ac:dyDescent="0.3">
      <c r="A17" s="59" t="s">
        <v>951</v>
      </c>
      <c r="B17" s="60">
        <v>25</v>
      </c>
      <c r="C17" s="60">
        <v>9</v>
      </c>
      <c r="D17" s="60">
        <v>17</v>
      </c>
      <c r="E17" s="60">
        <v>10</v>
      </c>
      <c r="F17" s="60">
        <v>12</v>
      </c>
      <c r="G17" s="60">
        <v>17</v>
      </c>
      <c r="H17" s="60">
        <v>20</v>
      </c>
      <c r="I17" s="60">
        <v>13</v>
      </c>
      <c r="J17" s="60">
        <v>13</v>
      </c>
      <c r="K17" s="60">
        <v>16</v>
      </c>
      <c r="L17" s="60">
        <v>16</v>
      </c>
      <c r="M17" s="60">
        <v>17</v>
      </c>
      <c r="N17" s="60">
        <v>11</v>
      </c>
      <c r="O17" s="60">
        <v>16</v>
      </c>
      <c r="P17" s="60">
        <v>9344</v>
      </c>
      <c r="R17">
        <f t="shared" si="13"/>
        <v>11</v>
      </c>
      <c r="S17">
        <f t="shared" si="0"/>
        <v>27</v>
      </c>
      <c r="T17">
        <f t="shared" si="1"/>
        <v>19</v>
      </c>
      <c r="U17">
        <f t="shared" si="2"/>
        <v>26</v>
      </c>
      <c r="V17">
        <f t="shared" si="3"/>
        <v>24</v>
      </c>
      <c r="W17">
        <f t="shared" si="4"/>
        <v>19</v>
      </c>
      <c r="X17">
        <f t="shared" si="5"/>
        <v>16</v>
      </c>
      <c r="Y17">
        <f t="shared" si="6"/>
        <v>23</v>
      </c>
      <c r="Z17">
        <f t="shared" si="7"/>
        <v>23</v>
      </c>
      <c r="AA17">
        <f t="shared" si="8"/>
        <v>20</v>
      </c>
      <c r="AB17">
        <f t="shared" si="9"/>
        <v>20</v>
      </c>
      <c r="AC17">
        <f t="shared" si="10"/>
        <v>19</v>
      </c>
      <c r="AD17">
        <f t="shared" si="11"/>
        <v>25</v>
      </c>
      <c r="AE17">
        <f t="shared" si="12"/>
        <v>20</v>
      </c>
      <c r="AF17">
        <f t="shared" si="14"/>
        <v>9344</v>
      </c>
      <c r="AH17" s="59" t="s">
        <v>951</v>
      </c>
      <c r="AI17" s="60">
        <v>11</v>
      </c>
      <c r="AJ17" s="60">
        <v>27</v>
      </c>
      <c r="AK17" s="60">
        <v>19</v>
      </c>
      <c r="AL17" s="60">
        <v>26</v>
      </c>
      <c r="AM17" s="60">
        <v>24</v>
      </c>
      <c r="AN17" s="60">
        <v>19</v>
      </c>
      <c r="AO17" s="60">
        <v>16</v>
      </c>
      <c r="AP17" s="60">
        <v>23</v>
      </c>
      <c r="AQ17" s="60">
        <v>23</v>
      </c>
      <c r="AR17" s="60">
        <v>20</v>
      </c>
      <c r="AS17" s="60">
        <v>20</v>
      </c>
      <c r="AT17" s="60">
        <v>19</v>
      </c>
      <c r="AU17" s="60">
        <v>25</v>
      </c>
      <c r="AV17" s="60">
        <v>20</v>
      </c>
      <c r="AW17" s="60">
        <v>9344</v>
      </c>
    </row>
    <row r="18" spans="1:49" ht="15.75" thickBot="1" x14ac:dyDescent="0.3">
      <c r="A18" s="59" t="s">
        <v>952</v>
      </c>
      <c r="B18" s="60">
        <v>25</v>
      </c>
      <c r="C18" s="60">
        <v>19</v>
      </c>
      <c r="D18" s="60">
        <v>31</v>
      </c>
      <c r="E18" s="60">
        <v>21</v>
      </c>
      <c r="F18" s="60">
        <v>22</v>
      </c>
      <c r="G18" s="60">
        <v>31</v>
      </c>
      <c r="H18" s="60">
        <v>28</v>
      </c>
      <c r="I18" s="60">
        <v>31</v>
      </c>
      <c r="J18" s="60">
        <v>11</v>
      </c>
      <c r="K18" s="60">
        <v>31</v>
      </c>
      <c r="L18" s="60">
        <v>27</v>
      </c>
      <c r="M18" s="60">
        <v>31</v>
      </c>
      <c r="N18" s="60">
        <v>9</v>
      </c>
      <c r="O18" s="60">
        <v>24</v>
      </c>
      <c r="P18" s="60">
        <v>6477</v>
      </c>
      <c r="R18">
        <f t="shared" si="13"/>
        <v>11</v>
      </c>
      <c r="S18">
        <f t="shared" si="0"/>
        <v>17</v>
      </c>
      <c r="T18">
        <f t="shared" si="1"/>
        <v>5</v>
      </c>
      <c r="U18">
        <f t="shared" si="2"/>
        <v>15</v>
      </c>
      <c r="V18">
        <f t="shared" si="3"/>
        <v>14</v>
      </c>
      <c r="W18">
        <f t="shared" si="4"/>
        <v>5</v>
      </c>
      <c r="X18">
        <f t="shared" si="5"/>
        <v>8</v>
      </c>
      <c r="Y18">
        <f t="shared" si="6"/>
        <v>5</v>
      </c>
      <c r="Z18">
        <f t="shared" si="7"/>
        <v>25</v>
      </c>
      <c r="AA18">
        <f t="shared" si="8"/>
        <v>5</v>
      </c>
      <c r="AB18">
        <f t="shared" si="9"/>
        <v>9</v>
      </c>
      <c r="AC18">
        <f t="shared" si="10"/>
        <v>5</v>
      </c>
      <c r="AD18">
        <f t="shared" si="11"/>
        <v>27</v>
      </c>
      <c r="AE18">
        <f t="shared" si="12"/>
        <v>12</v>
      </c>
      <c r="AF18">
        <f t="shared" si="14"/>
        <v>6477</v>
      </c>
      <c r="AH18" s="59" t="s">
        <v>952</v>
      </c>
      <c r="AI18" s="60">
        <v>11</v>
      </c>
      <c r="AJ18" s="60">
        <v>17</v>
      </c>
      <c r="AK18" s="60">
        <v>5</v>
      </c>
      <c r="AL18" s="60">
        <v>15</v>
      </c>
      <c r="AM18" s="60">
        <v>14</v>
      </c>
      <c r="AN18" s="60">
        <v>5</v>
      </c>
      <c r="AO18" s="60">
        <v>8</v>
      </c>
      <c r="AP18" s="60">
        <v>5</v>
      </c>
      <c r="AQ18" s="60">
        <v>25</v>
      </c>
      <c r="AR18" s="60">
        <v>5</v>
      </c>
      <c r="AS18" s="60">
        <v>9</v>
      </c>
      <c r="AT18" s="60">
        <v>5</v>
      </c>
      <c r="AU18" s="60">
        <v>27</v>
      </c>
      <c r="AV18" s="60">
        <v>12</v>
      </c>
      <c r="AW18" s="60">
        <v>6477</v>
      </c>
    </row>
    <row r="19" spans="1:49" ht="15.75" thickBot="1" x14ac:dyDescent="0.3">
      <c r="A19" s="59" t="s">
        <v>953</v>
      </c>
      <c r="B19" s="60">
        <v>7</v>
      </c>
      <c r="C19" s="60">
        <v>35</v>
      </c>
      <c r="D19" s="60">
        <v>17</v>
      </c>
      <c r="E19" s="60">
        <v>21</v>
      </c>
      <c r="F19" s="60">
        <v>32</v>
      </c>
      <c r="G19" s="60">
        <v>30</v>
      </c>
      <c r="H19" s="60">
        <v>31</v>
      </c>
      <c r="I19" s="60">
        <v>30</v>
      </c>
      <c r="J19" s="60">
        <v>32</v>
      </c>
      <c r="K19" s="60">
        <v>30</v>
      </c>
      <c r="L19" s="60">
        <v>31</v>
      </c>
      <c r="M19" s="60">
        <v>30</v>
      </c>
      <c r="N19" s="60">
        <v>35</v>
      </c>
      <c r="O19" s="60">
        <v>31</v>
      </c>
      <c r="P19" s="60">
        <v>5153</v>
      </c>
      <c r="R19">
        <f t="shared" si="13"/>
        <v>29</v>
      </c>
      <c r="S19">
        <f t="shared" si="0"/>
        <v>1</v>
      </c>
      <c r="T19">
        <f t="shared" si="1"/>
        <v>19</v>
      </c>
      <c r="U19">
        <f t="shared" si="2"/>
        <v>15</v>
      </c>
      <c r="V19">
        <f t="shared" si="3"/>
        <v>4</v>
      </c>
      <c r="W19">
        <f t="shared" si="4"/>
        <v>6</v>
      </c>
      <c r="X19">
        <f t="shared" si="5"/>
        <v>5</v>
      </c>
      <c r="Y19">
        <f t="shared" si="6"/>
        <v>6</v>
      </c>
      <c r="Z19">
        <f t="shared" si="7"/>
        <v>4</v>
      </c>
      <c r="AA19">
        <f t="shared" si="8"/>
        <v>6</v>
      </c>
      <c r="AB19">
        <f t="shared" si="9"/>
        <v>5</v>
      </c>
      <c r="AC19">
        <f t="shared" si="10"/>
        <v>6</v>
      </c>
      <c r="AD19">
        <f t="shared" si="11"/>
        <v>1</v>
      </c>
      <c r="AE19">
        <f t="shared" si="12"/>
        <v>5</v>
      </c>
      <c r="AF19">
        <f t="shared" si="14"/>
        <v>5153</v>
      </c>
      <c r="AH19" s="59" t="s">
        <v>953</v>
      </c>
      <c r="AI19" s="60">
        <v>29</v>
      </c>
      <c r="AJ19" s="60">
        <v>1</v>
      </c>
      <c r="AK19" s="60">
        <v>19</v>
      </c>
      <c r="AL19" s="60">
        <v>15</v>
      </c>
      <c r="AM19" s="60">
        <v>4</v>
      </c>
      <c r="AN19" s="60">
        <v>6</v>
      </c>
      <c r="AO19" s="60">
        <v>5</v>
      </c>
      <c r="AP19" s="60">
        <v>6</v>
      </c>
      <c r="AQ19" s="60">
        <v>4</v>
      </c>
      <c r="AR19" s="60">
        <v>6</v>
      </c>
      <c r="AS19" s="60">
        <v>5</v>
      </c>
      <c r="AT19" s="60">
        <v>6</v>
      </c>
      <c r="AU19" s="60">
        <v>1</v>
      </c>
      <c r="AV19" s="60">
        <v>5</v>
      </c>
      <c r="AW19" s="60">
        <v>5153</v>
      </c>
    </row>
    <row r="20" spans="1:49" ht="15.75" thickBot="1" x14ac:dyDescent="0.3">
      <c r="A20" s="59" t="s">
        <v>954</v>
      </c>
      <c r="B20" s="60">
        <v>7</v>
      </c>
      <c r="C20" s="60">
        <v>32</v>
      </c>
      <c r="D20" s="60">
        <v>17</v>
      </c>
      <c r="E20" s="60">
        <v>21</v>
      </c>
      <c r="F20" s="60">
        <v>29</v>
      </c>
      <c r="G20" s="60">
        <v>28</v>
      </c>
      <c r="H20" s="60">
        <v>22</v>
      </c>
      <c r="I20" s="60">
        <v>26</v>
      </c>
      <c r="J20" s="60">
        <v>29</v>
      </c>
      <c r="K20" s="60">
        <v>28</v>
      </c>
      <c r="L20" s="60">
        <v>28</v>
      </c>
      <c r="M20" s="60">
        <v>28</v>
      </c>
      <c r="N20" s="60">
        <v>33</v>
      </c>
      <c r="O20" s="60">
        <v>29</v>
      </c>
      <c r="P20" s="60">
        <v>5641</v>
      </c>
      <c r="R20">
        <f t="shared" si="13"/>
        <v>29</v>
      </c>
      <c r="S20">
        <f t="shared" si="0"/>
        <v>4</v>
      </c>
      <c r="T20">
        <f t="shared" si="1"/>
        <v>19</v>
      </c>
      <c r="U20">
        <f t="shared" si="2"/>
        <v>15</v>
      </c>
      <c r="V20">
        <f t="shared" si="3"/>
        <v>7</v>
      </c>
      <c r="W20">
        <f t="shared" si="4"/>
        <v>8</v>
      </c>
      <c r="X20">
        <f t="shared" si="5"/>
        <v>14</v>
      </c>
      <c r="Y20">
        <f t="shared" si="6"/>
        <v>10</v>
      </c>
      <c r="Z20">
        <f t="shared" si="7"/>
        <v>7</v>
      </c>
      <c r="AA20">
        <f t="shared" si="8"/>
        <v>8</v>
      </c>
      <c r="AB20">
        <f t="shared" si="9"/>
        <v>8</v>
      </c>
      <c r="AC20">
        <f t="shared" si="10"/>
        <v>8</v>
      </c>
      <c r="AD20">
        <f t="shared" si="11"/>
        <v>3</v>
      </c>
      <c r="AE20">
        <f t="shared" si="12"/>
        <v>7</v>
      </c>
      <c r="AF20">
        <f t="shared" si="14"/>
        <v>5641</v>
      </c>
      <c r="AH20" s="59" t="s">
        <v>954</v>
      </c>
      <c r="AI20" s="60">
        <v>29</v>
      </c>
      <c r="AJ20" s="60">
        <v>4</v>
      </c>
      <c r="AK20" s="60">
        <v>19</v>
      </c>
      <c r="AL20" s="60">
        <v>15</v>
      </c>
      <c r="AM20" s="60">
        <v>7</v>
      </c>
      <c r="AN20" s="60">
        <v>8</v>
      </c>
      <c r="AO20" s="60">
        <v>14</v>
      </c>
      <c r="AP20" s="60">
        <v>10</v>
      </c>
      <c r="AQ20" s="60">
        <v>7</v>
      </c>
      <c r="AR20" s="60">
        <v>8</v>
      </c>
      <c r="AS20" s="60">
        <v>8</v>
      </c>
      <c r="AT20" s="60">
        <v>8</v>
      </c>
      <c r="AU20" s="60">
        <v>3</v>
      </c>
      <c r="AV20" s="60">
        <v>7</v>
      </c>
      <c r="AW20" s="60">
        <v>5641</v>
      </c>
    </row>
    <row r="21" spans="1:49" ht="15.75" thickBot="1" x14ac:dyDescent="0.3">
      <c r="A21" s="59" t="s">
        <v>955</v>
      </c>
      <c r="B21" s="60">
        <v>7</v>
      </c>
      <c r="C21" s="60">
        <v>26</v>
      </c>
      <c r="D21" s="60">
        <v>17</v>
      </c>
      <c r="E21" s="60">
        <v>21</v>
      </c>
      <c r="F21" s="60">
        <v>27</v>
      </c>
      <c r="G21" s="60">
        <v>26</v>
      </c>
      <c r="H21" s="60">
        <v>21</v>
      </c>
      <c r="I21" s="60">
        <v>26</v>
      </c>
      <c r="J21" s="60">
        <v>27</v>
      </c>
      <c r="K21" s="60">
        <v>26</v>
      </c>
      <c r="L21" s="60">
        <v>24</v>
      </c>
      <c r="M21" s="60">
        <v>27</v>
      </c>
      <c r="N21" s="60">
        <v>30</v>
      </c>
      <c r="O21" s="60">
        <v>27</v>
      </c>
      <c r="P21" s="60">
        <v>6093</v>
      </c>
      <c r="R21">
        <f t="shared" si="13"/>
        <v>29</v>
      </c>
      <c r="S21">
        <f t="shared" si="0"/>
        <v>10</v>
      </c>
      <c r="T21">
        <f t="shared" si="1"/>
        <v>19</v>
      </c>
      <c r="U21">
        <f t="shared" si="2"/>
        <v>15</v>
      </c>
      <c r="V21">
        <f t="shared" si="3"/>
        <v>9</v>
      </c>
      <c r="W21">
        <f t="shared" si="4"/>
        <v>10</v>
      </c>
      <c r="X21">
        <f t="shared" si="5"/>
        <v>15</v>
      </c>
      <c r="Y21">
        <f t="shared" si="6"/>
        <v>10</v>
      </c>
      <c r="Z21">
        <f t="shared" si="7"/>
        <v>9</v>
      </c>
      <c r="AA21">
        <f t="shared" si="8"/>
        <v>10</v>
      </c>
      <c r="AB21">
        <f t="shared" si="9"/>
        <v>12</v>
      </c>
      <c r="AC21">
        <f t="shared" si="10"/>
        <v>9</v>
      </c>
      <c r="AD21">
        <f t="shared" si="11"/>
        <v>6</v>
      </c>
      <c r="AE21">
        <f t="shared" si="12"/>
        <v>9</v>
      </c>
      <c r="AF21">
        <f t="shared" si="14"/>
        <v>6093</v>
      </c>
      <c r="AH21" s="59" t="s">
        <v>955</v>
      </c>
      <c r="AI21" s="60">
        <v>29</v>
      </c>
      <c r="AJ21" s="60">
        <v>10</v>
      </c>
      <c r="AK21" s="60">
        <v>19</v>
      </c>
      <c r="AL21" s="60">
        <v>15</v>
      </c>
      <c r="AM21" s="60">
        <v>9</v>
      </c>
      <c r="AN21" s="60">
        <v>10</v>
      </c>
      <c r="AO21" s="60">
        <v>15</v>
      </c>
      <c r="AP21" s="60">
        <v>10</v>
      </c>
      <c r="AQ21" s="60">
        <v>9</v>
      </c>
      <c r="AR21" s="60">
        <v>10</v>
      </c>
      <c r="AS21" s="60">
        <v>12</v>
      </c>
      <c r="AT21" s="60">
        <v>9</v>
      </c>
      <c r="AU21" s="60">
        <v>6</v>
      </c>
      <c r="AV21" s="60">
        <v>9</v>
      </c>
      <c r="AW21" s="60">
        <v>6093</v>
      </c>
    </row>
    <row r="22" spans="1:49" ht="15.75" thickBot="1" x14ac:dyDescent="0.3">
      <c r="A22" s="59" t="s">
        <v>956</v>
      </c>
      <c r="B22" s="60">
        <v>7</v>
      </c>
      <c r="C22" s="60">
        <v>34</v>
      </c>
      <c r="D22" s="60">
        <v>17</v>
      </c>
      <c r="E22" s="60">
        <v>21</v>
      </c>
      <c r="F22" s="60">
        <v>30</v>
      </c>
      <c r="G22" s="60">
        <v>29</v>
      </c>
      <c r="H22" s="60">
        <v>28</v>
      </c>
      <c r="I22" s="60">
        <v>26</v>
      </c>
      <c r="J22" s="60">
        <v>30</v>
      </c>
      <c r="K22" s="60">
        <v>29</v>
      </c>
      <c r="L22" s="60">
        <v>30</v>
      </c>
      <c r="M22" s="60">
        <v>29</v>
      </c>
      <c r="N22" s="60">
        <v>34</v>
      </c>
      <c r="O22" s="60">
        <v>30</v>
      </c>
      <c r="P22" s="60">
        <v>5515</v>
      </c>
      <c r="R22">
        <f t="shared" si="13"/>
        <v>29</v>
      </c>
      <c r="S22">
        <f t="shared" si="0"/>
        <v>2</v>
      </c>
      <c r="T22">
        <f t="shared" si="1"/>
        <v>19</v>
      </c>
      <c r="U22">
        <f t="shared" si="2"/>
        <v>15</v>
      </c>
      <c r="V22">
        <f t="shared" si="3"/>
        <v>6</v>
      </c>
      <c r="W22">
        <f t="shared" si="4"/>
        <v>7</v>
      </c>
      <c r="X22">
        <f t="shared" si="5"/>
        <v>8</v>
      </c>
      <c r="Y22">
        <f t="shared" si="6"/>
        <v>10</v>
      </c>
      <c r="Z22">
        <f t="shared" si="7"/>
        <v>6</v>
      </c>
      <c r="AA22">
        <f t="shared" si="8"/>
        <v>7</v>
      </c>
      <c r="AB22">
        <f t="shared" si="9"/>
        <v>6</v>
      </c>
      <c r="AC22">
        <f t="shared" si="10"/>
        <v>7</v>
      </c>
      <c r="AD22">
        <f t="shared" si="11"/>
        <v>2</v>
      </c>
      <c r="AE22">
        <f t="shared" si="12"/>
        <v>6</v>
      </c>
      <c r="AF22">
        <f t="shared" si="14"/>
        <v>5515</v>
      </c>
      <c r="AH22" s="59" t="s">
        <v>956</v>
      </c>
      <c r="AI22" s="60">
        <v>29</v>
      </c>
      <c r="AJ22" s="60">
        <v>2</v>
      </c>
      <c r="AK22" s="60">
        <v>19</v>
      </c>
      <c r="AL22" s="60">
        <v>15</v>
      </c>
      <c r="AM22" s="60">
        <v>6</v>
      </c>
      <c r="AN22" s="60">
        <v>7</v>
      </c>
      <c r="AO22" s="60">
        <v>8</v>
      </c>
      <c r="AP22" s="60">
        <v>10</v>
      </c>
      <c r="AQ22" s="60">
        <v>6</v>
      </c>
      <c r="AR22" s="60">
        <v>7</v>
      </c>
      <c r="AS22" s="60">
        <v>6</v>
      </c>
      <c r="AT22" s="60">
        <v>7</v>
      </c>
      <c r="AU22" s="60">
        <v>2</v>
      </c>
      <c r="AV22" s="60">
        <v>6</v>
      </c>
      <c r="AW22" s="60">
        <v>5515</v>
      </c>
    </row>
    <row r="23" spans="1:49" ht="15.75" thickBot="1" x14ac:dyDescent="0.3">
      <c r="A23" s="59" t="s">
        <v>957</v>
      </c>
      <c r="B23" s="60">
        <v>7</v>
      </c>
      <c r="C23" s="60">
        <v>28</v>
      </c>
      <c r="D23" s="60">
        <v>17</v>
      </c>
      <c r="E23" s="60">
        <v>21</v>
      </c>
      <c r="F23" s="60">
        <v>28</v>
      </c>
      <c r="G23" s="60">
        <v>27</v>
      </c>
      <c r="H23" s="60">
        <v>22</v>
      </c>
      <c r="I23" s="60">
        <v>26</v>
      </c>
      <c r="J23" s="60">
        <v>28</v>
      </c>
      <c r="K23" s="60">
        <v>27</v>
      </c>
      <c r="L23" s="60">
        <v>25</v>
      </c>
      <c r="M23" s="60">
        <v>26</v>
      </c>
      <c r="N23" s="60">
        <v>29</v>
      </c>
      <c r="O23" s="60">
        <v>28</v>
      </c>
      <c r="P23" s="60">
        <v>6064</v>
      </c>
      <c r="R23">
        <f t="shared" si="13"/>
        <v>29</v>
      </c>
      <c r="S23">
        <f t="shared" si="0"/>
        <v>8</v>
      </c>
      <c r="T23">
        <f t="shared" si="1"/>
        <v>19</v>
      </c>
      <c r="U23">
        <f t="shared" si="2"/>
        <v>15</v>
      </c>
      <c r="V23">
        <f t="shared" si="3"/>
        <v>8</v>
      </c>
      <c r="W23">
        <f t="shared" si="4"/>
        <v>9</v>
      </c>
      <c r="X23">
        <f t="shared" si="5"/>
        <v>14</v>
      </c>
      <c r="Y23">
        <f t="shared" si="6"/>
        <v>10</v>
      </c>
      <c r="Z23">
        <f t="shared" si="7"/>
        <v>8</v>
      </c>
      <c r="AA23">
        <f t="shared" si="8"/>
        <v>9</v>
      </c>
      <c r="AB23">
        <f t="shared" si="9"/>
        <v>11</v>
      </c>
      <c r="AC23">
        <f t="shared" si="10"/>
        <v>10</v>
      </c>
      <c r="AD23">
        <f t="shared" si="11"/>
        <v>7</v>
      </c>
      <c r="AE23">
        <f t="shared" si="12"/>
        <v>8</v>
      </c>
      <c r="AF23">
        <f t="shared" si="14"/>
        <v>6064</v>
      </c>
      <c r="AH23" s="59" t="s">
        <v>957</v>
      </c>
      <c r="AI23" s="60">
        <v>29</v>
      </c>
      <c r="AJ23" s="60">
        <v>8</v>
      </c>
      <c r="AK23" s="60">
        <v>19</v>
      </c>
      <c r="AL23" s="60">
        <v>15</v>
      </c>
      <c r="AM23" s="60">
        <v>8</v>
      </c>
      <c r="AN23" s="60">
        <v>9</v>
      </c>
      <c r="AO23" s="60">
        <v>14</v>
      </c>
      <c r="AP23" s="60">
        <v>10</v>
      </c>
      <c r="AQ23" s="60">
        <v>8</v>
      </c>
      <c r="AR23" s="60">
        <v>9</v>
      </c>
      <c r="AS23" s="60">
        <v>11</v>
      </c>
      <c r="AT23" s="60">
        <v>10</v>
      </c>
      <c r="AU23" s="60">
        <v>7</v>
      </c>
      <c r="AV23" s="60">
        <v>8</v>
      </c>
      <c r="AW23" s="60">
        <v>6064</v>
      </c>
    </row>
    <row r="24" spans="1:49" ht="15.75" thickBot="1" x14ac:dyDescent="0.3">
      <c r="A24" s="59" t="s">
        <v>958</v>
      </c>
      <c r="B24" s="60">
        <v>7</v>
      </c>
      <c r="C24" s="60">
        <v>19</v>
      </c>
      <c r="D24" s="60">
        <v>17</v>
      </c>
      <c r="E24" s="60">
        <v>21</v>
      </c>
      <c r="F24" s="60">
        <v>24</v>
      </c>
      <c r="G24" s="60">
        <v>23</v>
      </c>
      <c r="H24" s="60">
        <v>19</v>
      </c>
      <c r="I24" s="60">
        <v>22</v>
      </c>
      <c r="J24" s="60">
        <v>24</v>
      </c>
      <c r="K24" s="60">
        <v>23</v>
      </c>
      <c r="L24" s="60">
        <v>23</v>
      </c>
      <c r="M24" s="60">
        <v>22</v>
      </c>
      <c r="N24" s="60">
        <v>21</v>
      </c>
      <c r="O24" s="60">
        <v>22</v>
      </c>
      <c r="P24" s="60">
        <v>6657</v>
      </c>
      <c r="R24">
        <f t="shared" si="13"/>
        <v>29</v>
      </c>
      <c r="S24">
        <f t="shared" si="0"/>
        <v>17</v>
      </c>
      <c r="T24">
        <f t="shared" si="1"/>
        <v>19</v>
      </c>
      <c r="U24">
        <f t="shared" si="2"/>
        <v>15</v>
      </c>
      <c r="V24">
        <f t="shared" si="3"/>
        <v>12</v>
      </c>
      <c r="W24">
        <f t="shared" si="4"/>
        <v>13</v>
      </c>
      <c r="X24">
        <f t="shared" si="5"/>
        <v>17</v>
      </c>
      <c r="Y24">
        <f t="shared" si="6"/>
        <v>14</v>
      </c>
      <c r="Z24">
        <f t="shared" si="7"/>
        <v>12</v>
      </c>
      <c r="AA24">
        <f t="shared" si="8"/>
        <v>13</v>
      </c>
      <c r="AB24">
        <f t="shared" si="9"/>
        <v>13</v>
      </c>
      <c r="AC24">
        <f t="shared" si="10"/>
        <v>14</v>
      </c>
      <c r="AD24">
        <f t="shared" si="11"/>
        <v>15</v>
      </c>
      <c r="AE24">
        <f t="shared" si="12"/>
        <v>14</v>
      </c>
      <c r="AF24">
        <f t="shared" si="14"/>
        <v>6657</v>
      </c>
      <c r="AH24" s="59" t="s">
        <v>958</v>
      </c>
      <c r="AI24" s="60">
        <v>29</v>
      </c>
      <c r="AJ24" s="60">
        <v>17</v>
      </c>
      <c r="AK24" s="60">
        <v>19</v>
      </c>
      <c r="AL24" s="60">
        <v>15</v>
      </c>
      <c r="AM24" s="60">
        <v>12</v>
      </c>
      <c r="AN24" s="60">
        <v>13</v>
      </c>
      <c r="AO24" s="60">
        <v>17</v>
      </c>
      <c r="AP24" s="60">
        <v>14</v>
      </c>
      <c r="AQ24" s="60">
        <v>12</v>
      </c>
      <c r="AR24" s="60">
        <v>13</v>
      </c>
      <c r="AS24" s="60">
        <v>13</v>
      </c>
      <c r="AT24" s="60">
        <v>14</v>
      </c>
      <c r="AU24" s="60">
        <v>15</v>
      </c>
      <c r="AV24" s="60">
        <v>14</v>
      </c>
      <c r="AW24" s="60">
        <v>6657</v>
      </c>
    </row>
    <row r="25" spans="1:49" ht="15.75" thickBot="1" x14ac:dyDescent="0.3">
      <c r="A25" s="59" t="s">
        <v>959</v>
      </c>
      <c r="B25" s="60">
        <v>7</v>
      </c>
      <c r="C25" s="60">
        <v>23</v>
      </c>
      <c r="D25" s="60">
        <v>4</v>
      </c>
      <c r="E25" s="60">
        <v>15</v>
      </c>
      <c r="F25" s="60">
        <v>19</v>
      </c>
      <c r="G25" s="60">
        <v>16</v>
      </c>
      <c r="H25" s="60">
        <v>11</v>
      </c>
      <c r="I25" s="60">
        <v>13</v>
      </c>
      <c r="J25" s="60">
        <v>21</v>
      </c>
      <c r="K25" s="60">
        <v>17</v>
      </c>
      <c r="L25" s="60">
        <v>15</v>
      </c>
      <c r="M25" s="60">
        <v>15</v>
      </c>
      <c r="N25" s="60">
        <v>23</v>
      </c>
      <c r="O25" s="60">
        <v>17</v>
      </c>
      <c r="P25" s="60">
        <v>9216</v>
      </c>
      <c r="R25">
        <f t="shared" si="13"/>
        <v>29</v>
      </c>
      <c r="S25">
        <f t="shared" si="0"/>
        <v>13</v>
      </c>
      <c r="T25">
        <f t="shared" si="1"/>
        <v>32</v>
      </c>
      <c r="U25">
        <f t="shared" si="2"/>
        <v>21</v>
      </c>
      <c r="V25">
        <f t="shared" si="3"/>
        <v>17</v>
      </c>
      <c r="W25">
        <f t="shared" si="4"/>
        <v>20</v>
      </c>
      <c r="X25">
        <f t="shared" si="5"/>
        <v>25</v>
      </c>
      <c r="Y25">
        <f t="shared" si="6"/>
        <v>23</v>
      </c>
      <c r="Z25">
        <f t="shared" si="7"/>
        <v>15</v>
      </c>
      <c r="AA25">
        <f t="shared" si="8"/>
        <v>19</v>
      </c>
      <c r="AB25">
        <f t="shared" si="9"/>
        <v>21</v>
      </c>
      <c r="AC25">
        <f t="shared" si="10"/>
        <v>21</v>
      </c>
      <c r="AD25">
        <f t="shared" si="11"/>
        <v>13</v>
      </c>
      <c r="AE25">
        <f t="shared" si="12"/>
        <v>19</v>
      </c>
      <c r="AF25">
        <f t="shared" si="14"/>
        <v>9216</v>
      </c>
      <c r="AH25" s="59" t="s">
        <v>959</v>
      </c>
      <c r="AI25" s="60">
        <v>29</v>
      </c>
      <c r="AJ25" s="60">
        <v>13</v>
      </c>
      <c r="AK25" s="60">
        <v>32</v>
      </c>
      <c r="AL25" s="60">
        <v>21</v>
      </c>
      <c r="AM25" s="60">
        <v>17</v>
      </c>
      <c r="AN25" s="60">
        <v>20</v>
      </c>
      <c r="AO25" s="60">
        <v>25</v>
      </c>
      <c r="AP25" s="60">
        <v>23</v>
      </c>
      <c r="AQ25" s="60">
        <v>15</v>
      </c>
      <c r="AR25" s="60">
        <v>19</v>
      </c>
      <c r="AS25" s="60">
        <v>21</v>
      </c>
      <c r="AT25" s="60">
        <v>21</v>
      </c>
      <c r="AU25" s="60">
        <v>13</v>
      </c>
      <c r="AV25" s="60">
        <v>19</v>
      </c>
      <c r="AW25" s="60">
        <v>9216</v>
      </c>
    </row>
    <row r="26" spans="1:49" ht="15.75" thickBot="1" x14ac:dyDescent="0.3">
      <c r="A26" s="59" t="s">
        <v>960</v>
      </c>
      <c r="B26" s="60">
        <v>7</v>
      </c>
      <c r="C26" s="60">
        <v>19</v>
      </c>
      <c r="D26" s="60">
        <v>4</v>
      </c>
      <c r="E26" s="60">
        <v>15</v>
      </c>
      <c r="F26" s="60">
        <v>17</v>
      </c>
      <c r="G26" s="60">
        <v>15</v>
      </c>
      <c r="H26" s="60">
        <v>12</v>
      </c>
      <c r="I26" s="60">
        <v>13</v>
      </c>
      <c r="J26" s="60">
        <v>18</v>
      </c>
      <c r="K26" s="60">
        <v>14</v>
      </c>
      <c r="L26" s="60">
        <v>17</v>
      </c>
      <c r="M26" s="60">
        <v>14</v>
      </c>
      <c r="N26" s="60">
        <v>19</v>
      </c>
      <c r="O26" s="60">
        <v>14</v>
      </c>
      <c r="P26" s="60">
        <v>9591</v>
      </c>
      <c r="R26">
        <f t="shared" si="13"/>
        <v>29</v>
      </c>
      <c r="S26">
        <f t="shared" si="0"/>
        <v>17</v>
      </c>
      <c r="T26">
        <f t="shared" si="1"/>
        <v>32</v>
      </c>
      <c r="U26">
        <f t="shared" si="2"/>
        <v>21</v>
      </c>
      <c r="V26">
        <f t="shared" si="3"/>
        <v>19</v>
      </c>
      <c r="W26">
        <f t="shared" si="4"/>
        <v>21</v>
      </c>
      <c r="X26">
        <f t="shared" si="5"/>
        <v>24</v>
      </c>
      <c r="Y26">
        <f t="shared" si="6"/>
        <v>23</v>
      </c>
      <c r="Z26">
        <f t="shared" si="7"/>
        <v>18</v>
      </c>
      <c r="AA26">
        <f t="shared" si="8"/>
        <v>22</v>
      </c>
      <c r="AB26">
        <f t="shared" si="9"/>
        <v>19</v>
      </c>
      <c r="AC26">
        <f t="shared" si="10"/>
        <v>22</v>
      </c>
      <c r="AD26">
        <f t="shared" si="11"/>
        <v>17</v>
      </c>
      <c r="AE26">
        <f t="shared" si="12"/>
        <v>22</v>
      </c>
      <c r="AF26">
        <f t="shared" si="14"/>
        <v>9591</v>
      </c>
      <c r="AH26" s="59" t="s">
        <v>960</v>
      </c>
      <c r="AI26" s="60">
        <v>29</v>
      </c>
      <c r="AJ26" s="60">
        <v>17</v>
      </c>
      <c r="AK26" s="60">
        <v>32</v>
      </c>
      <c r="AL26" s="60">
        <v>21</v>
      </c>
      <c r="AM26" s="60">
        <v>19</v>
      </c>
      <c r="AN26" s="60">
        <v>21</v>
      </c>
      <c r="AO26" s="60">
        <v>24</v>
      </c>
      <c r="AP26" s="60">
        <v>23</v>
      </c>
      <c r="AQ26" s="60">
        <v>18</v>
      </c>
      <c r="AR26" s="60">
        <v>22</v>
      </c>
      <c r="AS26" s="60">
        <v>19</v>
      </c>
      <c r="AT26" s="60">
        <v>22</v>
      </c>
      <c r="AU26" s="60">
        <v>17</v>
      </c>
      <c r="AV26" s="60">
        <v>22</v>
      </c>
      <c r="AW26" s="60">
        <v>9591</v>
      </c>
    </row>
    <row r="27" spans="1:49" ht="15.75" thickBot="1" x14ac:dyDescent="0.3">
      <c r="A27" s="59" t="s">
        <v>961</v>
      </c>
      <c r="B27" s="60">
        <v>7</v>
      </c>
      <c r="C27" s="60">
        <v>13</v>
      </c>
      <c r="D27" s="60">
        <v>4</v>
      </c>
      <c r="E27" s="60">
        <v>15</v>
      </c>
      <c r="F27" s="60">
        <v>15</v>
      </c>
      <c r="G27" s="60">
        <v>13</v>
      </c>
      <c r="H27" s="60">
        <v>9</v>
      </c>
      <c r="I27" s="60">
        <v>13</v>
      </c>
      <c r="J27" s="60">
        <v>15</v>
      </c>
      <c r="K27" s="60">
        <v>12</v>
      </c>
      <c r="L27" s="60">
        <v>12</v>
      </c>
      <c r="M27" s="60">
        <v>16</v>
      </c>
      <c r="N27" s="60">
        <v>17</v>
      </c>
      <c r="O27" s="60">
        <v>12</v>
      </c>
      <c r="P27" s="60">
        <v>9903</v>
      </c>
      <c r="R27">
        <f t="shared" si="13"/>
        <v>29</v>
      </c>
      <c r="S27">
        <f t="shared" si="0"/>
        <v>23</v>
      </c>
      <c r="T27">
        <f t="shared" si="1"/>
        <v>32</v>
      </c>
      <c r="U27">
        <f t="shared" si="2"/>
        <v>21</v>
      </c>
      <c r="V27">
        <f t="shared" si="3"/>
        <v>21</v>
      </c>
      <c r="W27">
        <f t="shared" si="4"/>
        <v>23</v>
      </c>
      <c r="X27">
        <f t="shared" si="5"/>
        <v>27</v>
      </c>
      <c r="Y27">
        <f t="shared" si="6"/>
        <v>23</v>
      </c>
      <c r="Z27">
        <f t="shared" si="7"/>
        <v>21</v>
      </c>
      <c r="AA27">
        <f t="shared" si="8"/>
        <v>24</v>
      </c>
      <c r="AB27">
        <f t="shared" si="9"/>
        <v>24</v>
      </c>
      <c r="AC27">
        <f t="shared" si="10"/>
        <v>20</v>
      </c>
      <c r="AD27">
        <f t="shared" si="11"/>
        <v>19</v>
      </c>
      <c r="AE27">
        <f t="shared" si="12"/>
        <v>24</v>
      </c>
      <c r="AF27">
        <f t="shared" si="14"/>
        <v>9903</v>
      </c>
      <c r="AH27" s="59" t="s">
        <v>961</v>
      </c>
      <c r="AI27" s="60">
        <v>29</v>
      </c>
      <c r="AJ27" s="60">
        <v>23</v>
      </c>
      <c r="AK27" s="60">
        <v>32</v>
      </c>
      <c r="AL27" s="60">
        <v>21</v>
      </c>
      <c r="AM27" s="60">
        <v>21</v>
      </c>
      <c r="AN27" s="60">
        <v>23</v>
      </c>
      <c r="AO27" s="60">
        <v>27</v>
      </c>
      <c r="AP27" s="60">
        <v>23</v>
      </c>
      <c r="AQ27" s="60">
        <v>21</v>
      </c>
      <c r="AR27" s="60">
        <v>24</v>
      </c>
      <c r="AS27" s="60">
        <v>24</v>
      </c>
      <c r="AT27" s="60">
        <v>20</v>
      </c>
      <c r="AU27" s="60">
        <v>19</v>
      </c>
      <c r="AV27" s="60">
        <v>24</v>
      </c>
      <c r="AW27" s="60">
        <v>9903</v>
      </c>
    </row>
    <row r="28" spans="1:49" ht="15.75" thickBot="1" x14ac:dyDescent="0.3">
      <c r="A28" s="59" t="s">
        <v>962</v>
      </c>
      <c r="B28" s="60">
        <v>7</v>
      </c>
      <c r="C28" s="60">
        <v>19</v>
      </c>
      <c r="D28" s="60">
        <v>4</v>
      </c>
      <c r="E28" s="60">
        <v>15</v>
      </c>
      <c r="F28" s="60">
        <v>18</v>
      </c>
      <c r="G28" s="60">
        <v>14</v>
      </c>
      <c r="H28" s="60">
        <v>12</v>
      </c>
      <c r="I28" s="60">
        <v>13</v>
      </c>
      <c r="J28" s="60">
        <v>19</v>
      </c>
      <c r="K28" s="60">
        <v>15</v>
      </c>
      <c r="L28" s="60">
        <v>18</v>
      </c>
      <c r="M28" s="60">
        <v>13</v>
      </c>
      <c r="N28" s="60">
        <v>20</v>
      </c>
      <c r="O28" s="60">
        <v>15</v>
      </c>
      <c r="P28" s="60">
        <v>9502</v>
      </c>
      <c r="R28">
        <f t="shared" si="13"/>
        <v>29</v>
      </c>
      <c r="S28">
        <f t="shared" si="0"/>
        <v>17</v>
      </c>
      <c r="T28">
        <f t="shared" si="1"/>
        <v>32</v>
      </c>
      <c r="U28">
        <f t="shared" si="2"/>
        <v>21</v>
      </c>
      <c r="V28">
        <f t="shared" si="3"/>
        <v>18</v>
      </c>
      <c r="W28">
        <f t="shared" si="4"/>
        <v>22</v>
      </c>
      <c r="X28">
        <f t="shared" si="5"/>
        <v>24</v>
      </c>
      <c r="Y28">
        <f t="shared" si="6"/>
        <v>23</v>
      </c>
      <c r="Z28">
        <f t="shared" si="7"/>
        <v>17</v>
      </c>
      <c r="AA28">
        <f t="shared" si="8"/>
        <v>21</v>
      </c>
      <c r="AB28">
        <f t="shared" si="9"/>
        <v>18</v>
      </c>
      <c r="AC28">
        <f t="shared" si="10"/>
        <v>23</v>
      </c>
      <c r="AD28">
        <f t="shared" si="11"/>
        <v>16</v>
      </c>
      <c r="AE28">
        <f t="shared" si="12"/>
        <v>21</v>
      </c>
      <c r="AF28">
        <f t="shared" si="14"/>
        <v>9502</v>
      </c>
      <c r="AH28" s="59" t="s">
        <v>962</v>
      </c>
      <c r="AI28" s="60">
        <v>29</v>
      </c>
      <c r="AJ28" s="60">
        <v>17</v>
      </c>
      <c r="AK28" s="60">
        <v>32</v>
      </c>
      <c r="AL28" s="60">
        <v>21</v>
      </c>
      <c r="AM28" s="60">
        <v>18</v>
      </c>
      <c r="AN28" s="60">
        <v>22</v>
      </c>
      <c r="AO28" s="60">
        <v>24</v>
      </c>
      <c r="AP28" s="60">
        <v>23</v>
      </c>
      <c r="AQ28" s="60">
        <v>17</v>
      </c>
      <c r="AR28" s="60">
        <v>21</v>
      </c>
      <c r="AS28" s="60">
        <v>18</v>
      </c>
      <c r="AT28" s="60">
        <v>23</v>
      </c>
      <c r="AU28" s="60">
        <v>16</v>
      </c>
      <c r="AV28" s="60">
        <v>21</v>
      </c>
      <c r="AW28" s="60">
        <v>9502</v>
      </c>
    </row>
    <row r="29" spans="1:49" ht="15.75" thickBot="1" x14ac:dyDescent="0.3">
      <c r="A29" s="59" t="s">
        <v>963</v>
      </c>
      <c r="B29" s="60">
        <v>7</v>
      </c>
      <c r="C29" s="60">
        <v>9</v>
      </c>
      <c r="D29" s="60">
        <v>4</v>
      </c>
      <c r="E29" s="60">
        <v>15</v>
      </c>
      <c r="F29" s="60">
        <v>14</v>
      </c>
      <c r="G29" s="60">
        <v>12</v>
      </c>
      <c r="H29" s="60">
        <v>16</v>
      </c>
      <c r="I29" s="60">
        <v>12</v>
      </c>
      <c r="J29" s="60">
        <v>16</v>
      </c>
      <c r="K29" s="60">
        <v>13</v>
      </c>
      <c r="L29" s="60">
        <v>20</v>
      </c>
      <c r="M29" s="60">
        <v>12</v>
      </c>
      <c r="N29" s="60">
        <v>15</v>
      </c>
      <c r="O29" s="60">
        <v>13</v>
      </c>
      <c r="P29" s="60">
        <v>9734</v>
      </c>
      <c r="R29">
        <f t="shared" si="13"/>
        <v>29</v>
      </c>
      <c r="S29">
        <f t="shared" si="0"/>
        <v>27</v>
      </c>
      <c r="T29">
        <f t="shared" si="1"/>
        <v>32</v>
      </c>
      <c r="U29">
        <f t="shared" si="2"/>
        <v>21</v>
      </c>
      <c r="V29">
        <f t="shared" si="3"/>
        <v>22</v>
      </c>
      <c r="W29">
        <f t="shared" si="4"/>
        <v>24</v>
      </c>
      <c r="X29">
        <f t="shared" si="5"/>
        <v>20</v>
      </c>
      <c r="Y29">
        <f t="shared" si="6"/>
        <v>24</v>
      </c>
      <c r="Z29">
        <f t="shared" si="7"/>
        <v>20</v>
      </c>
      <c r="AA29">
        <f t="shared" si="8"/>
        <v>23</v>
      </c>
      <c r="AB29">
        <f t="shared" si="9"/>
        <v>16</v>
      </c>
      <c r="AC29">
        <f t="shared" si="10"/>
        <v>24</v>
      </c>
      <c r="AD29">
        <f t="shared" si="11"/>
        <v>21</v>
      </c>
      <c r="AE29">
        <f t="shared" si="12"/>
        <v>23</v>
      </c>
      <c r="AF29">
        <f t="shared" si="14"/>
        <v>9734</v>
      </c>
      <c r="AH29" s="59" t="s">
        <v>963</v>
      </c>
      <c r="AI29" s="60">
        <v>29</v>
      </c>
      <c r="AJ29" s="60">
        <v>27</v>
      </c>
      <c r="AK29" s="60">
        <v>32</v>
      </c>
      <c r="AL29" s="60">
        <v>21</v>
      </c>
      <c r="AM29" s="60">
        <v>22</v>
      </c>
      <c r="AN29" s="60">
        <v>24</v>
      </c>
      <c r="AO29" s="60">
        <v>20</v>
      </c>
      <c r="AP29" s="60">
        <v>24</v>
      </c>
      <c r="AQ29" s="60">
        <v>20</v>
      </c>
      <c r="AR29" s="60">
        <v>23</v>
      </c>
      <c r="AS29" s="60">
        <v>16</v>
      </c>
      <c r="AT29" s="60">
        <v>24</v>
      </c>
      <c r="AU29" s="60">
        <v>21</v>
      </c>
      <c r="AV29" s="60">
        <v>23</v>
      </c>
      <c r="AW29" s="60">
        <v>9734</v>
      </c>
    </row>
    <row r="30" spans="1:49" ht="15.75" thickBot="1" x14ac:dyDescent="0.3">
      <c r="A30" s="59" t="s">
        <v>964</v>
      </c>
      <c r="B30" s="60">
        <v>7</v>
      </c>
      <c r="C30" s="60">
        <v>5</v>
      </c>
      <c r="D30" s="60">
        <v>4</v>
      </c>
      <c r="E30" s="60">
        <v>15</v>
      </c>
      <c r="F30" s="60">
        <v>11</v>
      </c>
      <c r="G30" s="60">
        <v>11</v>
      </c>
      <c r="H30" s="60">
        <v>8</v>
      </c>
      <c r="I30" s="60">
        <v>11</v>
      </c>
      <c r="J30" s="60">
        <v>12</v>
      </c>
      <c r="K30" s="60">
        <v>11</v>
      </c>
      <c r="L30" s="60">
        <v>10</v>
      </c>
      <c r="M30" s="60">
        <v>11</v>
      </c>
      <c r="N30" s="60">
        <v>10</v>
      </c>
      <c r="O30" s="60">
        <v>11</v>
      </c>
      <c r="P30" s="60">
        <v>10626</v>
      </c>
      <c r="R30">
        <f t="shared" si="13"/>
        <v>29</v>
      </c>
      <c r="S30">
        <f t="shared" si="0"/>
        <v>31</v>
      </c>
      <c r="T30">
        <f t="shared" si="1"/>
        <v>32</v>
      </c>
      <c r="U30">
        <f t="shared" si="2"/>
        <v>21</v>
      </c>
      <c r="V30">
        <f t="shared" si="3"/>
        <v>25</v>
      </c>
      <c r="W30">
        <f t="shared" si="4"/>
        <v>25</v>
      </c>
      <c r="X30">
        <f t="shared" si="5"/>
        <v>28</v>
      </c>
      <c r="Y30">
        <f t="shared" si="6"/>
        <v>25</v>
      </c>
      <c r="Z30">
        <f t="shared" si="7"/>
        <v>24</v>
      </c>
      <c r="AA30">
        <f t="shared" si="8"/>
        <v>25</v>
      </c>
      <c r="AB30">
        <f t="shared" si="9"/>
        <v>26</v>
      </c>
      <c r="AC30">
        <f t="shared" si="10"/>
        <v>25</v>
      </c>
      <c r="AD30">
        <f t="shared" si="11"/>
        <v>26</v>
      </c>
      <c r="AE30">
        <f t="shared" si="12"/>
        <v>25</v>
      </c>
      <c r="AF30">
        <f t="shared" si="14"/>
        <v>10626</v>
      </c>
      <c r="AH30" s="59" t="s">
        <v>964</v>
      </c>
      <c r="AI30" s="60">
        <v>29</v>
      </c>
      <c r="AJ30" s="60">
        <v>31</v>
      </c>
      <c r="AK30" s="60">
        <v>32</v>
      </c>
      <c r="AL30" s="60">
        <v>21</v>
      </c>
      <c r="AM30" s="60">
        <v>25</v>
      </c>
      <c r="AN30" s="60">
        <v>25</v>
      </c>
      <c r="AO30" s="60">
        <v>28</v>
      </c>
      <c r="AP30" s="60">
        <v>25</v>
      </c>
      <c r="AQ30" s="60">
        <v>24</v>
      </c>
      <c r="AR30" s="60">
        <v>25</v>
      </c>
      <c r="AS30" s="60">
        <v>26</v>
      </c>
      <c r="AT30" s="60">
        <v>25</v>
      </c>
      <c r="AU30" s="60">
        <v>26</v>
      </c>
      <c r="AV30" s="60">
        <v>25</v>
      </c>
      <c r="AW30" s="60">
        <v>10626</v>
      </c>
    </row>
    <row r="31" spans="1:49" ht="15.75" thickBot="1" x14ac:dyDescent="0.3">
      <c r="A31" s="59" t="s">
        <v>965</v>
      </c>
      <c r="B31" s="60">
        <v>7</v>
      </c>
      <c r="C31" s="60">
        <v>13</v>
      </c>
      <c r="D31" s="60">
        <v>4</v>
      </c>
      <c r="E31" s="60">
        <v>3</v>
      </c>
      <c r="F31" s="60">
        <v>9</v>
      </c>
      <c r="G31" s="60">
        <v>10</v>
      </c>
      <c r="H31" s="60">
        <v>16</v>
      </c>
      <c r="I31" s="60">
        <v>10</v>
      </c>
      <c r="J31" s="60">
        <v>9</v>
      </c>
      <c r="K31" s="60">
        <v>10</v>
      </c>
      <c r="L31" s="60">
        <v>13</v>
      </c>
      <c r="M31" s="60">
        <v>9</v>
      </c>
      <c r="N31" s="60">
        <v>16</v>
      </c>
      <c r="O31" s="60">
        <v>10</v>
      </c>
      <c r="P31" s="60">
        <v>12377</v>
      </c>
      <c r="R31">
        <f t="shared" si="13"/>
        <v>29</v>
      </c>
      <c r="S31">
        <f t="shared" si="0"/>
        <v>23</v>
      </c>
      <c r="T31">
        <f t="shared" si="1"/>
        <v>32</v>
      </c>
      <c r="U31">
        <f t="shared" si="2"/>
        <v>33</v>
      </c>
      <c r="V31">
        <f t="shared" si="3"/>
        <v>27</v>
      </c>
      <c r="W31">
        <f t="shared" si="4"/>
        <v>26</v>
      </c>
      <c r="X31">
        <f t="shared" si="5"/>
        <v>20</v>
      </c>
      <c r="Y31">
        <f t="shared" si="6"/>
        <v>26</v>
      </c>
      <c r="Z31">
        <f t="shared" si="7"/>
        <v>27</v>
      </c>
      <c r="AA31">
        <f t="shared" si="8"/>
        <v>26</v>
      </c>
      <c r="AB31">
        <f t="shared" si="9"/>
        <v>23</v>
      </c>
      <c r="AC31">
        <f t="shared" si="10"/>
        <v>27</v>
      </c>
      <c r="AD31">
        <f t="shared" si="11"/>
        <v>20</v>
      </c>
      <c r="AE31">
        <f t="shared" si="12"/>
        <v>26</v>
      </c>
      <c r="AF31">
        <f t="shared" si="14"/>
        <v>12377</v>
      </c>
      <c r="AH31" s="59" t="s">
        <v>965</v>
      </c>
      <c r="AI31" s="60">
        <v>29</v>
      </c>
      <c r="AJ31" s="60">
        <v>23</v>
      </c>
      <c r="AK31" s="60">
        <v>32</v>
      </c>
      <c r="AL31" s="60">
        <v>33</v>
      </c>
      <c r="AM31" s="60">
        <v>27</v>
      </c>
      <c r="AN31" s="60">
        <v>26</v>
      </c>
      <c r="AO31" s="60">
        <v>20</v>
      </c>
      <c r="AP31" s="60">
        <v>26</v>
      </c>
      <c r="AQ31" s="60">
        <v>27</v>
      </c>
      <c r="AR31" s="60">
        <v>26</v>
      </c>
      <c r="AS31" s="60">
        <v>23</v>
      </c>
      <c r="AT31" s="60">
        <v>27</v>
      </c>
      <c r="AU31" s="60">
        <v>20</v>
      </c>
      <c r="AV31" s="60">
        <v>26</v>
      </c>
      <c r="AW31" s="60">
        <v>12377</v>
      </c>
    </row>
    <row r="32" spans="1:49" ht="15.75" thickBot="1" x14ac:dyDescent="0.3">
      <c r="A32" s="59" t="s">
        <v>966</v>
      </c>
      <c r="B32" s="60">
        <v>7</v>
      </c>
      <c r="C32" s="60">
        <v>8</v>
      </c>
      <c r="D32" s="60">
        <v>4</v>
      </c>
      <c r="E32" s="60">
        <v>3</v>
      </c>
      <c r="F32" s="60">
        <v>7</v>
      </c>
      <c r="G32" s="60">
        <v>9</v>
      </c>
      <c r="H32" s="60">
        <v>16</v>
      </c>
      <c r="I32" s="60">
        <v>5</v>
      </c>
      <c r="J32" s="60">
        <v>7</v>
      </c>
      <c r="K32" s="60">
        <v>7</v>
      </c>
      <c r="L32" s="60">
        <v>11</v>
      </c>
      <c r="M32" s="60">
        <v>7</v>
      </c>
      <c r="N32" s="60">
        <v>8</v>
      </c>
      <c r="O32" s="60">
        <v>8</v>
      </c>
      <c r="P32" s="60">
        <v>13215</v>
      </c>
      <c r="R32">
        <f t="shared" si="13"/>
        <v>29</v>
      </c>
      <c r="S32">
        <f t="shared" si="0"/>
        <v>28</v>
      </c>
      <c r="T32">
        <f t="shared" si="1"/>
        <v>32</v>
      </c>
      <c r="U32">
        <f t="shared" si="2"/>
        <v>33</v>
      </c>
      <c r="V32">
        <f t="shared" si="3"/>
        <v>29</v>
      </c>
      <c r="W32">
        <f t="shared" si="4"/>
        <v>27</v>
      </c>
      <c r="X32">
        <f t="shared" si="5"/>
        <v>20</v>
      </c>
      <c r="Y32">
        <f t="shared" si="6"/>
        <v>31</v>
      </c>
      <c r="Z32">
        <f t="shared" si="7"/>
        <v>29</v>
      </c>
      <c r="AA32">
        <f t="shared" si="8"/>
        <v>29</v>
      </c>
      <c r="AB32">
        <f t="shared" si="9"/>
        <v>25</v>
      </c>
      <c r="AC32">
        <f t="shared" si="10"/>
        <v>29</v>
      </c>
      <c r="AD32">
        <f t="shared" si="11"/>
        <v>28</v>
      </c>
      <c r="AE32">
        <f t="shared" si="12"/>
        <v>28</v>
      </c>
      <c r="AF32">
        <f t="shared" si="14"/>
        <v>13215</v>
      </c>
      <c r="AH32" s="59" t="s">
        <v>966</v>
      </c>
      <c r="AI32" s="60">
        <v>29</v>
      </c>
      <c r="AJ32" s="60">
        <v>28</v>
      </c>
      <c r="AK32" s="60">
        <v>32</v>
      </c>
      <c r="AL32" s="60">
        <v>33</v>
      </c>
      <c r="AM32" s="60">
        <v>29</v>
      </c>
      <c r="AN32" s="60">
        <v>27</v>
      </c>
      <c r="AO32" s="60">
        <v>20</v>
      </c>
      <c r="AP32" s="60">
        <v>31</v>
      </c>
      <c r="AQ32" s="60">
        <v>29</v>
      </c>
      <c r="AR32" s="60">
        <v>29</v>
      </c>
      <c r="AS32" s="60">
        <v>25</v>
      </c>
      <c r="AT32" s="60">
        <v>29</v>
      </c>
      <c r="AU32" s="60">
        <v>28</v>
      </c>
      <c r="AV32" s="60">
        <v>28</v>
      </c>
      <c r="AW32" s="60">
        <v>13215</v>
      </c>
    </row>
    <row r="33" spans="1:49" ht="15.75" thickBot="1" x14ac:dyDescent="0.3">
      <c r="A33" s="59" t="s">
        <v>967</v>
      </c>
      <c r="B33" s="60">
        <v>7</v>
      </c>
      <c r="C33" s="60">
        <v>1</v>
      </c>
      <c r="D33" s="60">
        <v>4</v>
      </c>
      <c r="E33" s="60">
        <v>3</v>
      </c>
      <c r="F33" s="60">
        <v>6</v>
      </c>
      <c r="G33" s="60">
        <v>7</v>
      </c>
      <c r="H33" s="60">
        <v>9</v>
      </c>
      <c r="I33" s="60">
        <v>3</v>
      </c>
      <c r="J33" s="60">
        <v>6</v>
      </c>
      <c r="K33" s="60">
        <v>5</v>
      </c>
      <c r="L33" s="60">
        <v>5</v>
      </c>
      <c r="M33" s="60">
        <v>8</v>
      </c>
      <c r="N33" s="60">
        <v>6</v>
      </c>
      <c r="O33" s="60">
        <v>6</v>
      </c>
      <c r="P33" s="60">
        <v>13996</v>
      </c>
      <c r="R33">
        <f t="shared" si="13"/>
        <v>29</v>
      </c>
      <c r="S33">
        <f t="shared" si="0"/>
        <v>35</v>
      </c>
      <c r="T33">
        <f t="shared" si="1"/>
        <v>32</v>
      </c>
      <c r="U33">
        <f t="shared" si="2"/>
        <v>33</v>
      </c>
      <c r="V33">
        <f t="shared" si="3"/>
        <v>30</v>
      </c>
      <c r="W33">
        <f t="shared" si="4"/>
        <v>29</v>
      </c>
      <c r="X33">
        <f t="shared" si="5"/>
        <v>27</v>
      </c>
      <c r="Y33">
        <f t="shared" si="6"/>
        <v>33</v>
      </c>
      <c r="Z33">
        <f t="shared" si="7"/>
        <v>30</v>
      </c>
      <c r="AA33">
        <f t="shared" si="8"/>
        <v>31</v>
      </c>
      <c r="AB33">
        <f t="shared" si="9"/>
        <v>31</v>
      </c>
      <c r="AC33">
        <f t="shared" si="10"/>
        <v>28</v>
      </c>
      <c r="AD33">
        <f t="shared" si="11"/>
        <v>30</v>
      </c>
      <c r="AE33">
        <f t="shared" si="12"/>
        <v>30</v>
      </c>
      <c r="AF33">
        <f t="shared" si="14"/>
        <v>13996</v>
      </c>
      <c r="AH33" s="59" t="s">
        <v>967</v>
      </c>
      <c r="AI33" s="60">
        <v>29</v>
      </c>
      <c r="AJ33" s="60">
        <v>35</v>
      </c>
      <c r="AK33" s="60">
        <v>32</v>
      </c>
      <c r="AL33" s="60">
        <v>33</v>
      </c>
      <c r="AM33" s="60">
        <v>30</v>
      </c>
      <c r="AN33" s="60">
        <v>29</v>
      </c>
      <c r="AO33" s="60">
        <v>27</v>
      </c>
      <c r="AP33" s="60">
        <v>33</v>
      </c>
      <c r="AQ33" s="60">
        <v>30</v>
      </c>
      <c r="AR33" s="60">
        <v>31</v>
      </c>
      <c r="AS33" s="60">
        <v>31</v>
      </c>
      <c r="AT33" s="60">
        <v>28</v>
      </c>
      <c r="AU33" s="60">
        <v>30</v>
      </c>
      <c r="AV33" s="60">
        <v>30</v>
      </c>
      <c r="AW33" s="60">
        <v>13996</v>
      </c>
    </row>
    <row r="34" spans="1:49" ht="15.75" thickBot="1" x14ac:dyDescent="0.3">
      <c r="A34" s="59" t="s">
        <v>968</v>
      </c>
      <c r="B34" s="60">
        <v>7</v>
      </c>
      <c r="C34" s="60">
        <v>9</v>
      </c>
      <c r="D34" s="60">
        <v>4</v>
      </c>
      <c r="E34" s="60">
        <v>3</v>
      </c>
      <c r="F34" s="60">
        <v>4</v>
      </c>
      <c r="G34" s="60">
        <v>5</v>
      </c>
      <c r="H34" s="60">
        <v>4</v>
      </c>
      <c r="I34" s="60">
        <v>5</v>
      </c>
      <c r="J34" s="60">
        <v>4</v>
      </c>
      <c r="K34" s="60">
        <v>4</v>
      </c>
      <c r="L34" s="60">
        <v>4</v>
      </c>
      <c r="M34" s="60">
        <v>6</v>
      </c>
      <c r="N34" s="60">
        <v>3</v>
      </c>
      <c r="O34" s="60">
        <v>4</v>
      </c>
      <c r="P34" s="60">
        <v>17507</v>
      </c>
      <c r="R34">
        <f t="shared" si="13"/>
        <v>29</v>
      </c>
      <c r="S34">
        <f t="shared" si="0"/>
        <v>27</v>
      </c>
      <c r="T34">
        <f t="shared" si="1"/>
        <v>32</v>
      </c>
      <c r="U34">
        <f t="shared" si="2"/>
        <v>33</v>
      </c>
      <c r="V34">
        <f t="shared" si="3"/>
        <v>32</v>
      </c>
      <c r="W34">
        <f t="shared" si="4"/>
        <v>31</v>
      </c>
      <c r="X34">
        <f t="shared" si="5"/>
        <v>32</v>
      </c>
      <c r="Y34">
        <f t="shared" si="6"/>
        <v>31</v>
      </c>
      <c r="Z34">
        <f t="shared" si="7"/>
        <v>32</v>
      </c>
      <c r="AA34">
        <f t="shared" si="8"/>
        <v>32</v>
      </c>
      <c r="AB34">
        <f t="shared" si="9"/>
        <v>32</v>
      </c>
      <c r="AC34">
        <f t="shared" si="10"/>
        <v>30</v>
      </c>
      <c r="AD34">
        <f t="shared" si="11"/>
        <v>33</v>
      </c>
      <c r="AE34">
        <f t="shared" si="12"/>
        <v>32</v>
      </c>
      <c r="AF34">
        <f t="shared" si="14"/>
        <v>17507</v>
      </c>
      <c r="AH34" s="59" t="s">
        <v>968</v>
      </c>
      <c r="AI34" s="60">
        <v>29</v>
      </c>
      <c r="AJ34" s="60">
        <v>27</v>
      </c>
      <c r="AK34" s="60">
        <v>32</v>
      </c>
      <c r="AL34" s="60">
        <v>33</v>
      </c>
      <c r="AM34" s="60">
        <v>32</v>
      </c>
      <c r="AN34" s="60">
        <v>31</v>
      </c>
      <c r="AO34" s="60">
        <v>32</v>
      </c>
      <c r="AP34" s="60">
        <v>31</v>
      </c>
      <c r="AQ34" s="60">
        <v>32</v>
      </c>
      <c r="AR34" s="60">
        <v>32</v>
      </c>
      <c r="AS34" s="60">
        <v>32</v>
      </c>
      <c r="AT34" s="60">
        <v>30</v>
      </c>
      <c r="AU34" s="60">
        <v>33</v>
      </c>
      <c r="AV34" s="60">
        <v>32</v>
      </c>
      <c r="AW34" s="60">
        <v>17507</v>
      </c>
    </row>
    <row r="35" spans="1:49" ht="15.75" thickBot="1" x14ac:dyDescent="0.3">
      <c r="A35" s="59" t="s">
        <v>969</v>
      </c>
      <c r="B35" s="60">
        <v>7</v>
      </c>
      <c r="C35" s="60">
        <v>5</v>
      </c>
      <c r="D35" s="60">
        <v>4</v>
      </c>
      <c r="E35" s="60">
        <v>3</v>
      </c>
      <c r="F35" s="60">
        <v>3</v>
      </c>
      <c r="G35" s="60">
        <v>3</v>
      </c>
      <c r="H35" s="60">
        <v>2</v>
      </c>
      <c r="I35" s="60">
        <v>5</v>
      </c>
      <c r="J35" s="60">
        <v>3</v>
      </c>
      <c r="K35" s="60">
        <v>6</v>
      </c>
      <c r="L35" s="60">
        <v>1</v>
      </c>
      <c r="M35" s="60">
        <v>3</v>
      </c>
      <c r="N35" s="60">
        <v>2</v>
      </c>
      <c r="O35" s="60">
        <v>3</v>
      </c>
      <c r="P35" s="60">
        <v>17891</v>
      </c>
      <c r="R35">
        <f t="shared" si="13"/>
        <v>29</v>
      </c>
      <c r="S35">
        <f t="shared" si="0"/>
        <v>31</v>
      </c>
      <c r="T35">
        <f t="shared" si="1"/>
        <v>32</v>
      </c>
      <c r="U35">
        <f t="shared" si="2"/>
        <v>33</v>
      </c>
      <c r="V35">
        <f t="shared" si="3"/>
        <v>33</v>
      </c>
      <c r="W35">
        <f t="shared" si="4"/>
        <v>33</v>
      </c>
      <c r="X35">
        <f t="shared" si="5"/>
        <v>34</v>
      </c>
      <c r="Y35">
        <f t="shared" si="6"/>
        <v>31</v>
      </c>
      <c r="Z35">
        <f t="shared" si="7"/>
        <v>33</v>
      </c>
      <c r="AA35">
        <f t="shared" si="8"/>
        <v>30</v>
      </c>
      <c r="AB35">
        <f t="shared" si="9"/>
        <v>35</v>
      </c>
      <c r="AC35">
        <f t="shared" si="10"/>
        <v>33</v>
      </c>
      <c r="AD35">
        <f t="shared" si="11"/>
        <v>34</v>
      </c>
      <c r="AE35">
        <f t="shared" si="12"/>
        <v>33</v>
      </c>
      <c r="AF35">
        <f t="shared" si="14"/>
        <v>17891</v>
      </c>
      <c r="AH35" s="59" t="s">
        <v>969</v>
      </c>
      <c r="AI35" s="60">
        <v>29</v>
      </c>
      <c r="AJ35" s="60">
        <v>31</v>
      </c>
      <c r="AK35" s="60">
        <v>32</v>
      </c>
      <c r="AL35" s="60">
        <v>33</v>
      </c>
      <c r="AM35" s="60">
        <v>33</v>
      </c>
      <c r="AN35" s="60">
        <v>33</v>
      </c>
      <c r="AO35" s="60">
        <v>34</v>
      </c>
      <c r="AP35" s="60">
        <v>31</v>
      </c>
      <c r="AQ35" s="60">
        <v>33</v>
      </c>
      <c r="AR35" s="60">
        <v>30</v>
      </c>
      <c r="AS35" s="60">
        <v>35</v>
      </c>
      <c r="AT35" s="60">
        <v>33</v>
      </c>
      <c r="AU35" s="60">
        <v>34</v>
      </c>
      <c r="AV35" s="60">
        <v>33</v>
      </c>
      <c r="AW35" s="60">
        <v>17891</v>
      </c>
    </row>
    <row r="36" spans="1:49" ht="15.75" thickBot="1" x14ac:dyDescent="0.3">
      <c r="A36" s="59" t="s">
        <v>970</v>
      </c>
      <c r="B36" s="60">
        <v>7</v>
      </c>
      <c r="C36" s="60">
        <v>1</v>
      </c>
      <c r="D36" s="60">
        <v>4</v>
      </c>
      <c r="E36" s="60">
        <v>3</v>
      </c>
      <c r="F36" s="60">
        <v>5</v>
      </c>
      <c r="G36" s="60">
        <v>4</v>
      </c>
      <c r="H36" s="60">
        <v>1</v>
      </c>
      <c r="I36" s="60">
        <v>3</v>
      </c>
      <c r="J36" s="60">
        <v>2</v>
      </c>
      <c r="K36" s="60">
        <v>3</v>
      </c>
      <c r="L36" s="60">
        <v>2</v>
      </c>
      <c r="M36" s="60">
        <v>4</v>
      </c>
      <c r="N36" s="60">
        <v>1</v>
      </c>
      <c r="O36" s="60">
        <v>2</v>
      </c>
      <c r="P36" s="60">
        <v>18176</v>
      </c>
      <c r="R36">
        <f t="shared" si="13"/>
        <v>29</v>
      </c>
      <c r="S36">
        <f t="shared" si="0"/>
        <v>35</v>
      </c>
      <c r="T36">
        <f t="shared" si="1"/>
        <v>32</v>
      </c>
      <c r="U36">
        <f t="shared" si="2"/>
        <v>33</v>
      </c>
      <c r="V36">
        <f t="shared" si="3"/>
        <v>31</v>
      </c>
      <c r="W36">
        <f t="shared" si="4"/>
        <v>32</v>
      </c>
      <c r="X36">
        <f t="shared" si="5"/>
        <v>35</v>
      </c>
      <c r="Y36">
        <f t="shared" si="6"/>
        <v>33</v>
      </c>
      <c r="Z36">
        <f t="shared" si="7"/>
        <v>34</v>
      </c>
      <c r="AA36">
        <f t="shared" si="8"/>
        <v>33</v>
      </c>
      <c r="AB36">
        <f t="shared" si="9"/>
        <v>34</v>
      </c>
      <c r="AC36">
        <f t="shared" si="10"/>
        <v>32</v>
      </c>
      <c r="AD36">
        <f t="shared" si="11"/>
        <v>35</v>
      </c>
      <c r="AE36">
        <f t="shared" si="12"/>
        <v>34</v>
      </c>
      <c r="AF36">
        <f t="shared" si="14"/>
        <v>18176</v>
      </c>
      <c r="AH36" s="59" t="s">
        <v>970</v>
      </c>
      <c r="AI36" s="60">
        <v>29</v>
      </c>
      <c r="AJ36" s="60">
        <v>35</v>
      </c>
      <c r="AK36" s="60">
        <v>32</v>
      </c>
      <c r="AL36" s="60">
        <v>33</v>
      </c>
      <c r="AM36" s="60">
        <v>31</v>
      </c>
      <c r="AN36" s="60">
        <v>32</v>
      </c>
      <c r="AO36" s="60">
        <v>35</v>
      </c>
      <c r="AP36" s="60">
        <v>33</v>
      </c>
      <c r="AQ36" s="60">
        <v>34</v>
      </c>
      <c r="AR36" s="60">
        <v>33</v>
      </c>
      <c r="AS36" s="60">
        <v>34</v>
      </c>
      <c r="AT36" s="60">
        <v>32</v>
      </c>
      <c r="AU36" s="60">
        <v>35</v>
      </c>
      <c r="AV36" s="60">
        <v>34</v>
      </c>
      <c r="AW36" s="60">
        <v>18176</v>
      </c>
    </row>
    <row r="37" spans="1:49" ht="15.75" thickBot="1" x14ac:dyDescent="0.3">
      <c r="A37" s="59" t="s">
        <v>971</v>
      </c>
      <c r="B37" s="60">
        <v>1</v>
      </c>
      <c r="C37" s="60">
        <v>23</v>
      </c>
      <c r="D37" s="60">
        <v>17</v>
      </c>
      <c r="E37" s="60">
        <v>10</v>
      </c>
      <c r="F37" s="60">
        <v>20</v>
      </c>
      <c r="G37" s="60">
        <v>20</v>
      </c>
      <c r="H37" s="60">
        <v>28</v>
      </c>
      <c r="I37" s="60">
        <v>20</v>
      </c>
      <c r="J37" s="60">
        <v>20</v>
      </c>
      <c r="K37" s="60">
        <v>20</v>
      </c>
      <c r="L37" s="60">
        <v>21</v>
      </c>
      <c r="M37" s="60">
        <v>24</v>
      </c>
      <c r="N37" s="60">
        <v>28</v>
      </c>
      <c r="O37" s="60">
        <v>20</v>
      </c>
      <c r="P37" s="60">
        <v>8057</v>
      </c>
      <c r="R37">
        <f t="shared" si="13"/>
        <v>35</v>
      </c>
      <c r="S37">
        <f t="shared" si="0"/>
        <v>13</v>
      </c>
      <c r="T37">
        <f t="shared" si="1"/>
        <v>19</v>
      </c>
      <c r="U37">
        <f t="shared" si="2"/>
        <v>26</v>
      </c>
      <c r="V37">
        <f t="shared" si="3"/>
        <v>16</v>
      </c>
      <c r="W37">
        <f t="shared" si="4"/>
        <v>16</v>
      </c>
      <c r="X37">
        <f t="shared" si="5"/>
        <v>8</v>
      </c>
      <c r="Y37">
        <f t="shared" si="6"/>
        <v>16</v>
      </c>
      <c r="Z37">
        <f t="shared" si="7"/>
        <v>16</v>
      </c>
      <c r="AA37">
        <f t="shared" si="8"/>
        <v>16</v>
      </c>
      <c r="AB37">
        <f t="shared" si="9"/>
        <v>15</v>
      </c>
      <c r="AC37">
        <f t="shared" si="10"/>
        <v>12</v>
      </c>
      <c r="AD37">
        <f t="shared" si="11"/>
        <v>8</v>
      </c>
      <c r="AE37">
        <f t="shared" si="12"/>
        <v>16</v>
      </c>
      <c r="AF37">
        <f t="shared" si="14"/>
        <v>8057</v>
      </c>
      <c r="AH37" s="59" t="s">
        <v>971</v>
      </c>
      <c r="AI37" s="60">
        <v>35</v>
      </c>
      <c r="AJ37" s="60">
        <v>13</v>
      </c>
      <c r="AK37" s="60">
        <v>19</v>
      </c>
      <c r="AL37" s="60">
        <v>26</v>
      </c>
      <c r="AM37" s="60">
        <v>16</v>
      </c>
      <c r="AN37" s="60">
        <v>16</v>
      </c>
      <c r="AO37" s="60">
        <v>8</v>
      </c>
      <c r="AP37" s="60">
        <v>16</v>
      </c>
      <c r="AQ37" s="60">
        <v>16</v>
      </c>
      <c r="AR37" s="60">
        <v>16</v>
      </c>
      <c r="AS37" s="60">
        <v>15</v>
      </c>
      <c r="AT37" s="60">
        <v>12</v>
      </c>
      <c r="AU37" s="60">
        <v>8</v>
      </c>
      <c r="AV37" s="60">
        <v>16</v>
      </c>
      <c r="AW37" s="60">
        <v>8057</v>
      </c>
    </row>
    <row r="38" spans="1:49" ht="15.75" thickBot="1" x14ac:dyDescent="0.3">
      <c r="A38" s="59" t="s">
        <v>972</v>
      </c>
      <c r="B38" s="60">
        <v>1</v>
      </c>
      <c r="C38" s="60">
        <v>17</v>
      </c>
      <c r="D38" s="60">
        <v>17</v>
      </c>
      <c r="E38" s="60">
        <v>10</v>
      </c>
      <c r="F38" s="60">
        <v>16</v>
      </c>
      <c r="G38" s="60">
        <v>19</v>
      </c>
      <c r="H38" s="60">
        <v>22</v>
      </c>
      <c r="I38" s="60">
        <v>19</v>
      </c>
      <c r="J38" s="60">
        <v>17</v>
      </c>
      <c r="K38" s="60">
        <v>19</v>
      </c>
      <c r="L38" s="60">
        <v>19</v>
      </c>
      <c r="M38" s="60">
        <v>20</v>
      </c>
      <c r="N38" s="60">
        <v>22</v>
      </c>
      <c r="O38" s="60">
        <v>19</v>
      </c>
      <c r="P38" s="60">
        <v>8614</v>
      </c>
      <c r="R38">
        <f t="shared" si="13"/>
        <v>35</v>
      </c>
      <c r="S38">
        <f t="shared" si="0"/>
        <v>19</v>
      </c>
      <c r="T38">
        <f t="shared" si="1"/>
        <v>19</v>
      </c>
      <c r="U38">
        <f t="shared" si="2"/>
        <v>26</v>
      </c>
      <c r="V38">
        <f t="shared" si="3"/>
        <v>20</v>
      </c>
      <c r="W38">
        <f t="shared" si="4"/>
        <v>17</v>
      </c>
      <c r="X38">
        <f t="shared" si="5"/>
        <v>14</v>
      </c>
      <c r="Y38">
        <f t="shared" si="6"/>
        <v>17</v>
      </c>
      <c r="Z38">
        <f t="shared" si="7"/>
        <v>19</v>
      </c>
      <c r="AA38">
        <f t="shared" si="8"/>
        <v>17</v>
      </c>
      <c r="AB38">
        <f t="shared" si="9"/>
        <v>17</v>
      </c>
      <c r="AC38">
        <f t="shared" si="10"/>
        <v>16</v>
      </c>
      <c r="AD38">
        <f t="shared" si="11"/>
        <v>14</v>
      </c>
      <c r="AE38">
        <f t="shared" si="12"/>
        <v>17</v>
      </c>
      <c r="AF38">
        <f t="shared" si="14"/>
        <v>8614</v>
      </c>
      <c r="AH38" s="59" t="s">
        <v>972</v>
      </c>
      <c r="AI38" s="60">
        <v>35</v>
      </c>
      <c r="AJ38" s="60">
        <v>19</v>
      </c>
      <c r="AK38" s="60">
        <v>19</v>
      </c>
      <c r="AL38" s="60">
        <v>26</v>
      </c>
      <c r="AM38" s="60">
        <v>20</v>
      </c>
      <c r="AN38" s="60">
        <v>17</v>
      </c>
      <c r="AO38" s="60">
        <v>14</v>
      </c>
      <c r="AP38" s="60">
        <v>17</v>
      </c>
      <c r="AQ38" s="60">
        <v>19</v>
      </c>
      <c r="AR38" s="60">
        <v>17</v>
      </c>
      <c r="AS38" s="60">
        <v>17</v>
      </c>
      <c r="AT38" s="60">
        <v>16</v>
      </c>
      <c r="AU38" s="60">
        <v>14</v>
      </c>
      <c r="AV38" s="60">
        <v>17</v>
      </c>
      <c r="AW38" s="60">
        <v>8614</v>
      </c>
    </row>
    <row r="39" spans="1:49" ht="15.75" thickBot="1" x14ac:dyDescent="0.3">
      <c r="A39" s="59" t="s">
        <v>973</v>
      </c>
      <c r="B39" s="60">
        <v>1</v>
      </c>
      <c r="C39" s="60">
        <v>5</v>
      </c>
      <c r="D39" s="60">
        <v>4</v>
      </c>
      <c r="E39" s="60">
        <v>3</v>
      </c>
      <c r="F39" s="60">
        <v>8</v>
      </c>
      <c r="G39" s="60">
        <v>8</v>
      </c>
      <c r="H39" s="60">
        <v>14</v>
      </c>
      <c r="I39" s="60">
        <v>5</v>
      </c>
      <c r="J39" s="60">
        <v>8</v>
      </c>
      <c r="K39" s="60">
        <v>9</v>
      </c>
      <c r="L39" s="60">
        <v>8</v>
      </c>
      <c r="M39" s="60">
        <v>10</v>
      </c>
      <c r="N39" s="60">
        <v>12</v>
      </c>
      <c r="O39" s="60">
        <v>9</v>
      </c>
      <c r="P39" s="60">
        <v>13091</v>
      </c>
      <c r="R39">
        <f t="shared" si="13"/>
        <v>35</v>
      </c>
      <c r="S39">
        <f t="shared" si="0"/>
        <v>31</v>
      </c>
      <c r="T39">
        <f t="shared" si="1"/>
        <v>32</v>
      </c>
      <c r="U39">
        <f t="shared" si="2"/>
        <v>33</v>
      </c>
      <c r="V39">
        <f t="shared" si="3"/>
        <v>28</v>
      </c>
      <c r="W39">
        <f t="shared" si="4"/>
        <v>28</v>
      </c>
      <c r="X39">
        <f t="shared" si="5"/>
        <v>22</v>
      </c>
      <c r="Y39">
        <f t="shared" si="6"/>
        <v>31</v>
      </c>
      <c r="Z39">
        <f t="shared" si="7"/>
        <v>28</v>
      </c>
      <c r="AA39">
        <f t="shared" si="8"/>
        <v>27</v>
      </c>
      <c r="AB39">
        <f t="shared" si="9"/>
        <v>28</v>
      </c>
      <c r="AC39">
        <f t="shared" si="10"/>
        <v>26</v>
      </c>
      <c r="AD39">
        <f t="shared" si="11"/>
        <v>24</v>
      </c>
      <c r="AE39">
        <f t="shared" si="12"/>
        <v>27</v>
      </c>
      <c r="AF39">
        <f t="shared" si="14"/>
        <v>13091</v>
      </c>
      <c r="AH39" s="59" t="s">
        <v>973</v>
      </c>
      <c r="AI39" s="60">
        <v>35</v>
      </c>
      <c r="AJ39" s="60">
        <v>31</v>
      </c>
      <c r="AK39" s="60">
        <v>32</v>
      </c>
      <c r="AL39" s="60">
        <v>33</v>
      </c>
      <c r="AM39" s="60">
        <v>28</v>
      </c>
      <c r="AN39" s="60">
        <v>28</v>
      </c>
      <c r="AO39" s="60">
        <v>22</v>
      </c>
      <c r="AP39" s="60">
        <v>31</v>
      </c>
      <c r="AQ39" s="60">
        <v>28</v>
      </c>
      <c r="AR39" s="60">
        <v>27</v>
      </c>
      <c r="AS39" s="60">
        <v>28</v>
      </c>
      <c r="AT39" s="60">
        <v>26</v>
      </c>
      <c r="AU39" s="60">
        <v>24</v>
      </c>
      <c r="AV39" s="60">
        <v>27</v>
      </c>
      <c r="AW39" s="60">
        <v>13091</v>
      </c>
    </row>
    <row r="40" spans="1:49" ht="15.75" thickBot="1" x14ac:dyDescent="0.3">
      <c r="A40" s="59" t="s">
        <v>974</v>
      </c>
      <c r="B40" s="60">
        <v>1</v>
      </c>
      <c r="C40" s="60">
        <v>4</v>
      </c>
      <c r="D40" s="60">
        <v>1</v>
      </c>
      <c r="E40" s="60">
        <v>10</v>
      </c>
      <c r="F40" s="60">
        <v>10</v>
      </c>
      <c r="G40" s="60">
        <v>6</v>
      </c>
      <c r="H40" s="60">
        <v>6</v>
      </c>
      <c r="I40" s="60">
        <v>5</v>
      </c>
      <c r="J40" s="60">
        <v>10</v>
      </c>
      <c r="K40" s="60">
        <v>8</v>
      </c>
      <c r="L40" s="60">
        <v>6</v>
      </c>
      <c r="M40" s="60">
        <v>5</v>
      </c>
      <c r="N40" s="60">
        <v>7</v>
      </c>
      <c r="O40" s="60">
        <v>7</v>
      </c>
      <c r="P40" s="60">
        <v>13473</v>
      </c>
      <c r="R40">
        <f t="shared" si="13"/>
        <v>35</v>
      </c>
      <c r="S40">
        <f t="shared" si="0"/>
        <v>32</v>
      </c>
      <c r="T40">
        <f t="shared" si="1"/>
        <v>35</v>
      </c>
      <c r="U40">
        <f t="shared" si="2"/>
        <v>26</v>
      </c>
      <c r="V40">
        <f t="shared" si="3"/>
        <v>26</v>
      </c>
      <c r="W40">
        <f t="shared" si="4"/>
        <v>30</v>
      </c>
      <c r="X40">
        <f t="shared" si="5"/>
        <v>30</v>
      </c>
      <c r="Y40">
        <f t="shared" si="6"/>
        <v>31</v>
      </c>
      <c r="Z40">
        <f t="shared" si="7"/>
        <v>26</v>
      </c>
      <c r="AA40">
        <f t="shared" si="8"/>
        <v>28</v>
      </c>
      <c r="AB40">
        <f t="shared" si="9"/>
        <v>30</v>
      </c>
      <c r="AC40">
        <f t="shared" si="10"/>
        <v>31</v>
      </c>
      <c r="AD40">
        <f t="shared" si="11"/>
        <v>29</v>
      </c>
      <c r="AE40">
        <f t="shared" si="12"/>
        <v>29</v>
      </c>
      <c r="AF40">
        <f t="shared" si="14"/>
        <v>13473</v>
      </c>
      <c r="AH40" s="59" t="s">
        <v>974</v>
      </c>
      <c r="AI40" s="60">
        <v>35</v>
      </c>
      <c r="AJ40" s="60">
        <v>32</v>
      </c>
      <c r="AK40" s="60">
        <v>35</v>
      </c>
      <c r="AL40" s="60">
        <v>26</v>
      </c>
      <c r="AM40" s="60">
        <v>26</v>
      </c>
      <c r="AN40" s="60">
        <v>30</v>
      </c>
      <c r="AO40" s="60">
        <v>30</v>
      </c>
      <c r="AP40" s="60">
        <v>31</v>
      </c>
      <c r="AQ40" s="60">
        <v>26</v>
      </c>
      <c r="AR40" s="60">
        <v>28</v>
      </c>
      <c r="AS40" s="60">
        <v>30</v>
      </c>
      <c r="AT40" s="60">
        <v>31</v>
      </c>
      <c r="AU40" s="60">
        <v>29</v>
      </c>
      <c r="AV40" s="60">
        <v>29</v>
      </c>
      <c r="AW40" s="60">
        <v>13473</v>
      </c>
    </row>
    <row r="41" spans="1:49" ht="15.75" thickBot="1" x14ac:dyDescent="0.3">
      <c r="A41" s="59" t="s">
        <v>975</v>
      </c>
      <c r="B41" s="60">
        <v>1</v>
      </c>
      <c r="C41" s="60">
        <v>1</v>
      </c>
      <c r="D41" s="60">
        <v>1</v>
      </c>
      <c r="E41" s="60">
        <v>1</v>
      </c>
      <c r="F41" s="60">
        <v>2</v>
      </c>
      <c r="G41" s="60">
        <v>2</v>
      </c>
      <c r="H41" s="60">
        <v>5</v>
      </c>
      <c r="I41" s="60">
        <v>1</v>
      </c>
      <c r="J41" s="60">
        <v>5</v>
      </c>
      <c r="K41" s="60">
        <v>2</v>
      </c>
      <c r="L41" s="60">
        <v>3</v>
      </c>
      <c r="M41" s="60">
        <v>2</v>
      </c>
      <c r="N41" s="60">
        <v>5</v>
      </c>
      <c r="O41" s="60">
        <v>5</v>
      </c>
      <c r="P41" s="60">
        <v>17229</v>
      </c>
      <c r="R41">
        <f t="shared" si="13"/>
        <v>35</v>
      </c>
      <c r="S41">
        <f t="shared" si="0"/>
        <v>35</v>
      </c>
      <c r="T41">
        <f t="shared" si="1"/>
        <v>35</v>
      </c>
      <c r="U41">
        <f t="shared" si="2"/>
        <v>35</v>
      </c>
      <c r="V41">
        <f t="shared" si="3"/>
        <v>34</v>
      </c>
      <c r="W41">
        <f t="shared" si="4"/>
        <v>34</v>
      </c>
      <c r="X41">
        <f t="shared" si="5"/>
        <v>31</v>
      </c>
      <c r="Y41">
        <f t="shared" si="6"/>
        <v>35</v>
      </c>
      <c r="Z41">
        <f t="shared" si="7"/>
        <v>31</v>
      </c>
      <c r="AA41">
        <f t="shared" si="8"/>
        <v>34</v>
      </c>
      <c r="AB41">
        <f t="shared" si="9"/>
        <v>33</v>
      </c>
      <c r="AC41">
        <f t="shared" si="10"/>
        <v>34</v>
      </c>
      <c r="AD41">
        <f t="shared" si="11"/>
        <v>31</v>
      </c>
      <c r="AE41">
        <f t="shared" si="12"/>
        <v>31</v>
      </c>
      <c r="AF41">
        <f t="shared" si="14"/>
        <v>17229</v>
      </c>
      <c r="AH41" s="59" t="s">
        <v>975</v>
      </c>
      <c r="AI41" s="60">
        <v>35</v>
      </c>
      <c r="AJ41" s="60">
        <v>35</v>
      </c>
      <c r="AK41" s="60">
        <v>35</v>
      </c>
      <c r="AL41" s="60">
        <v>35</v>
      </c>
      <c r="AM41" s="60">
        <v>34</v>
      </c>
      <c r="AN41" s="60">
        <v>34</v>
      </c>
      <c r="AO41" s="60">
        <v>31</v>
      </c>
      <c r="AP41" s="60">
        <v>35</v>
      </c>
      <c r="AQ41" s="60">
        <v>31</v>
      </c>
      <c r="AR41" s="60">
        <v>34</v>
      </c>
      <c r="AS41" s="60">
        <v>33</v>
      </c>
      <c r="AT41" s="60">
        <v>34</v>
      </c>
      <c r="AU41" s="60">
        <v>31</v>
      </c>
      <c r="AV41" s="60">
        <v>31</v>
      </c>
      <c r="AW41" s="60">
        <v>17229</v>
      </c>
    </row>
    <row r="42" spans="1:49" ht="15.75" thickBot="1" x14ac:dyDescent="0.3">
      <c r="A42" s="59" t="s">
        <v>976</v>
      </c>
      <c r="B42" s="60">
        <v>1</v>
      </c>
      <c r="C42" s="60">
        <v>9</v>
      </c>
      <c r="D42" s="60">
        <v>1</v>
      </c>
      <c r="E42" s="60">
        <v>1</v>
      </c>
      <c r="F42" s="60">
        <v>1</v>
      </c>
      <c r="G42" s="60">
        <v>1</v>
      </c>
      <c r="H42" s="60">
        <v>6</v>
      </c>
      <c r="I42" s="60">
        <v>1</v>
      </c>
      <c r="J42" s="60">
        <v>1</v>
      </c>
      <c r="K42" s="60">
        <v>1</v>
      </c>
      <c r="L42" s="60">
        <v>7</v>
      </c>
      <c r="M42" s="60">
        <v>1</v>
      </c>
      <c r="N42" s="60">
        <v>4</v>
      </c>
      <c r="O42" s="60">
        <v>1</v>
      </c>
      <c r="P42" s="60">
        <v>20990</v>
      </c>
      <c r="R42">
        <f t="shared" si="13"/>
        <v>35</v>
      </c>
      <c r="S42">
        <f t="shared" si="0"/>
        <v>27</v>
      </c>
      <c r="T42">
        <f t="shared" si="1"/>
        <v>35</v>
      </c>
      <c r="U42">
        <f t="shared" si="2"/>
        <v>35</v>
      </c>
      <c r="V42">
        <f t="shared" si="3"/>
        <v>35</v>
      </c>
      <c r="W42">
        <f t="shared" si="4"/>
        <v>35</v>
      </c>
      <c r="X42">
        <f t="shared" si="5"/>
        <v>30</v>
      </c>
      <c r="Y42">
        <f t="shared" si="6"/>
        <v>35</v>
      </c>
      <c r="Z42">
        <f t="shared" si="7"/>
        <v>35</v>
      </c>
      <c r="AA42">
        <f t="shared" si="8"/>
        <v>35</v>
      </c>
      <c r="AB42">
        <f t="shared" si="9"/>
        <v>29</v>
      </c>
      <c r="AC42">
        <f t="shared" si="10"/>
        <v>35</v>
      </c>
      <c r="AD42">
        <f t="shared" si="11"/>
        <v>32</v>
      </c>
      <c r="AE42">
        <f t="shared" si="12"/>
        <v>35</v>
      </c>
      <c r="AF42">
        <f t="shared" si="14"/>
        <v>20990</v>
      </c>
      <c r="AH42" s="59" t="s">
        <v>976</v>
      </c>
      <c r="AI42" s="60">
        <v>35</v>
      </c>
      <c r="AJ42" s="60">
        <v>27</v>
      </c>
      <c r="AK42" s="60">
        <v>35</v>
      </c>
      <c r="AL42" s="60">
        <v>35</v>
      </c>
      <c r="AM42" s="60">
        <v>35</v>
      </c>
      <c r="AN42" s="60">
        <v>35</v>
      </c>
      <c r="AO42" s="60">
        <v>30</v>
      </c>
      <c r="AP42" s="60">
        <v>35</v>
      </c>
      <c r="AQ42" s="60">
        <v>35</v>
      </c>
      <c r="AR42" s="60">
        <v>35</v>
      </c>
      <c r="AS42" s="60">
        <v>29</v>
      </c>
      <c r="AT42" s="60">
        <v>35</v>
      </c>
      <c r="AU42" s="60">
        <v>32</v>
      </c>
      <c r="AV42" s="60">
        <v>35</v>
      </c>
      <c r="AW42" s="60">
        <v>20990</v>
      </c>
    </row>
    <row r="43" spans="1:49" ht="19.5" thickBot="1" x14ac:dyDescent="0.3">
      <c r="A43" s="55"/>
      <c r="AH43" s="55"/>
    </row>
    <row r="44" spans="1:49" ht="15.75" thickBot="1" x14ac:dyDescent="0.3">
      <c r="A44" s="59" t="s">
        <v>977</v>
      </c>
      <c r="B44" s="59" t="s">
        <v>927</v>
      </c>
      <c r="C44" s="59" t="s">
        <v>928</v>
      </c>
      <c r="D44" s="59" t="s">
        <v>929</v>
      </c>
      <c r="E44" s="59" t="s">
        <v>930</v>
      </c>
      <c r="F44" s="59" t="s">
        <v>931</v>
      </c>
      <c r="G44" s="59" t="s">
        <v>932</v>
      </c>
      <c r="H44" s="59" t="s">
        <v>933</v>
      </c>
      <c r="I44" s="59" t="s">
        <v>934</v>
      </c>
      <c r="J44" s="59" t="s">
        <v>935</v>
      </c>
      <c r="K44" s="59" t="s">
        <v>936</v>
      </c>
      <c r="L44" s="59" t="s">
        <v>937</v>
      </c>
      <c r="M44" s="59" t="s">
        <v>938</v>
      </c>
      <c r="N44" s="59" t="s">
        <v>939</v>
      </c>
      <c r="O44" s="59" t="s">
        <v>940</v>
      </c>
      <c r="AH44" s="59" t="s">
        <v>977</v>
      </c>
      <c r="AI44" s="59" t="s">
        <v>927</v>
      </c>
      <c r="AJ44" s="59" t="s">
        <v>928</v>
      </c>
      <c r="AK44" s="59" t="s">
        <v>929</v>
      </c>
      <c r="AL44" s="59" t="s">
        <v>930</v>
      </c>
      <c r="AM44" s="59" t="s">
        <v>931</v>
      </c>
      <c r="AN44" s="59" t="s">
        <v>932</v>
      </c>
      <c r="AO44" s="59" t="s">
        <v>933</v>
      </c>
      <c r="AP44" s="59" t="s">
        <v>934</v>
      </c>
      <c r="AQ44" s="59" t="s">
        <v>935</v>
      </c>
      <c r="AR44" s="59" t="s">
        <v>936</v>
      </c>
      <c r="AS44" s="59" t="s">
        <v>937</v>
      </c>
      <c r="AT44" s="59" t="s">
        <v>938</v>
      </c>
      <c r="AU44" s="59" t="s">
        <v>939</v>
      </c>
      <c r="AV44" s="59" t="s">
        <v>940</v>
      </c>
    </row>
    <row r="45" spans="1:49" ht="18.75" thickBot="1" x14ac:dyDescent="0.3">
      <c r="A45" s="59" t="s">
        <v>978</v>
      </c>
      <c r="B45" s="60" t="s">
        <v>1429</v>
      </c>
      <c r="C45" s="60" t="s">
        <v>1429</v>
      </c>
      <c r="D45" s="60" t="s">
        <v>1429</v>
      </c>
      <c r="E45" s="60" t="s">
        <v>1429</v>
      </c>
      <c r="F45" s="60" t="s">
        <v>1430</v>
      </c>
      <c r="G45" s="60" t="s">
        <v>1431</v>
      </c>
      <c r="H45" s="60" t="s">
        <v>1432</v>
      </c>
      <c r="I45" s="60" t="s">
        <v>1429</v>
      </c>
      <c r="J45" s="60" t="s">
        <v>1433</v>
      </c>
      <c r="K45" s="60" t="s">
        <v>1434</v>
      </c>
      <c r="L45" s="60" t="s">
        <v>1435</v>
      </c>
      <c r="M45" s="60" t="s">
        <v>1429</v>
      </c>
      <c r="N45" s="60" t="s">
        <v>1436</v>
      </c>
      <c r="O45" s="60" t="s">
        <v>1437</v>
      </c>
      <c r="AH45" s="59" t="s">
        <v>978</v>
      </c>
      <c r="AI45" s="60" t="s">
        <v>1468</v>
      </c>
      <c r="AJ45" s="60" t="s">
        <v>1469</v>
      </c>
      <c r="AK45" s="60" t="s">
        <v>981</v>
      </c>
      <c r="AL45" s="60" t="s">
        <v>981</v>
      </c>
      <c r="AM45" s="60" t="s">
        <v>981</v>
      </c>
      <c r="AN45" s="60" t="s">
        <v>981</v>
      </c>
      <c r="AO45" s="60" t="s">
        <v>981</v>
      </c>
      <c r="AP45" s="60" t="s">
        <v>981</v>
      </c>
      <c r="AQ45" s="60" t="s">
        <v>981</v>
      </c>
      <c r="AR45" s="60" t="s">
        <v>981</v>
      </c>
      <c r="AS45" s="60" t="s">
        <v>1470</v>
      </c>
      <c r="AT45" s="60" t="s">
        <v>981</v>
      </c>
      <c r="AU45" s="60" t="s">
        <v>981</v>
      </c>
      <c r="AV45" s="60" t="s">
        <v>981</v>
      </c>
    </row>
    <row r="46" spans="1:49" ht="18.75" thickBot="1" x14ac:dyDescent="0.3">
      <c r="A46" s="59" t="s">
        <v>989</v>
      </c>
      <c r="B46" s="60" t="s">
        <v>1429</v>
      </c>
      <c r="C46" s="60" t="s">
        <v>1429</v>
      </c>
      <c r="D46" s="60" t="s">
        <v>1429</v>
      </c>
      <c r="E46" s="60" t="s">
        <v>1429</v>
      </c>
      <c r="F46" s="60" t="s">
        <v>1438</v>
      </c>
      <c r="G46" s="60" t="s">
        <v>1431</v>
      </c>
      <c r="H46" s="60" t="s">
        <v>1439</v>
      </c>
      <c r="I46" s="60" t="s">
        <v>1429</v>
      </c>
      <c r="J46" s="60" t="s">
        <v>1433</v>
      </c>
      <c r="K46" s="60" t="s">
        <v>1434</v>
      </c>
      <c r="L46" s="60" t="s">
        <v>1435</v>
      </c>
      <c r="M46" s="60" t="s">
        <v>1429</v>
      </c>
      <c r="N46" s="60" t="s">
        <v>1436</v>
      </c>
      <c r="O46" s="60" t="s">
        <v>1437</v>
      </c>
      <c r="AH46" s="59" t="s">
        <v>989</v>
      </c>
      <c r="AI46" s="60" t="s">
        <v>1468</v>
      </c>
      <c r="AJ46" s="60" t="s">
        <v>1469</v>
      </c>
      <c r="AK46" s="60" t="s">
        <v>981</v>
      </c>
      <c r="AL46" s="60" t="s">
        <v>981</v>
      </c>
      <c r="AM46" s="60" t="s">
        <v>981</v>
      </c>
      <c r="AN46" s="60" t="s">
        <v>981</v>
      </c>
      <c r="AO46" s="60" t="s">
        <v>981</v>
      </c>
      <c r="AP46" s="60" t="s">
        <v>981</v>
      </c>
      <c r="AQ46" s="60" t="s">
        <v>981</v>
      </c>
      <c r="AR46" s="60" t="s">
        <v>981</v>
      </c>
      <c r="AS46" s="60" t="s">
        <v>1471</v>
      </c>
      <c r="AT46" s="60" t="s">
        <v>981</v>
      </c>
      <c r="AU46" s="60" t="s">
        <v>981</v>
      </c>
      <c r="AV46" s="60" t="s">
        <v>981</v>
      </c>
    </row>
    <row r="47" spans="1:49" ht="18.75" thickBot="1" x14ac:dyDescent="0.3">
      <c r="A47" s="59" t="s">
        <v>993</v>
      </c>
      <c r="B47" s="60" t="s">
        <v>1429</v>
      </c>
      <c r="C47" s="60" t="s">
        <v>1429</v>
      </c>
      <c r="D47" s="60" t="s">
        <v>1429</v>
      </c>
      <c r="E47" s="60" t="s">
        <v>1429</v>
      </c>
      <c r="F47" s="60" t="s">
        <v>1440</v>
      </c>
      <c r="G47" s="60" t="s">
        <v>1431</v>
      </c>
      <c r="H47" s="60" t="s">
        <v>1429</v>
      </c>
      <c r="I47" s="60" t="s">
        <v>1429</v>
      </c>
      <c r="J47" s="60" t="s">
        <v>1433</v>
      </c>
      <c r="K47" s="60" t="s">
        <v>1434</v>
      </c>
      <c r="L47" s="60" t="s">
        <v>1435</v>
      </c>
      <c r="M47" s="60" t="s">
        <v>1429</v>
      </c>
      <c r="N47" s="60" t="s">
        <v>1436</v>
      </c>
      <c r="O47" s="60" t="s">
        <v>1437</v>
      </c>
      <c r="AH47" s="59" t="s">
        <v>993</v>
      </c>
      <c r="AI47" s="60" t="s">
        <v>1468</v>
      </c>
      <c r="AJ47" s="60" t="s">
        <v>1469</v>
      </c>
      <c r="AK47" s="60" t="s">
        <v>981</v>
      </c>
      <c r="AL47" s="60" t="s">
        <v>981</v>
      </c>
      <c r="AM47" s="60" t="s">
        <v>981</v>
      </c>
      <c r="AN47" s="60" t="s">
        <v>981</v>
      </c>
      <c r="AO47" s="60" t="s">
        <v>981</v>
      </c>
      <c r="AP47" s="60" t="s">
        <v>981</v>
      </c>
      <c r="AQ47" s="60" t="s">
        <v>981</v>
      </c>
      <c r="AR47" s="60" t="s">
        <v>981</v>
      </c>
      <c r="AS47" s="60" t="s">
        <v>1471</v>
      </c>
      <c r="AT47" s="60" t="s">
        <v>981</v>
      </c>
      <c r="AU47" s="60" t="s">
        <v>981</v>
      </c>
      <c r="AV47" s="60" t="s">
        <v>981</v>
      </c>
    </row>
    <row r="48" spans="1:49" ht="18.75" thickBot="1" x14ac:dyDescent="0.3">
      <c r="A48" s="59" t="s">
        <v>995</v>
      </c>
      <c r="B48" s="60" t="s">
        <v>1429</v>
      </c>
      <c r="C48" s="60" t="s">
        <v>1429</v>
      </c>
      <c r="D48" s="60" t="s">
        <v>1429</v>
      </c>
      <c r="E48" s="60" t="s">
        <v>1429</v>
      </c>
      <c r="F48" s="60" t="s">
        <v>1440</v>
      </c>
      <c r="G48" s="60" t="s">
        <v>1431</v>
      </c>
      <c r="H48" s="60" t="s">
        <v>1429</v>
      </c>
      <c r="I48" s="60" t="s">
        <v>1429</v>
      </c>
      <c r="J48" s="60" t="s">
        <v>1433</v>
      </c>
      <c r="K48" s="60" t="s">
        <v>1434</v>
      </c>
      <c r="L48" s="60" t="s">
        <v>1435</v>
      </c>
      <c r="M48" s="60" t="s">
        <v>1429</v>
      </c>
      <c r="N48" s="60" t="s">
        <v>1436</v>
      </c>
      <c r="O48" s="60" t="s">
        <v>1437</v>
      </c>
      <c r="AH48" s="59" t="s">
        <v>995</v>
      </c>
      <c r="AI48" s="60" t="s">
        <v>1468</v>
      </c>
      <c r="AJ48" s="60" t="s">
        <v>1469</v>
      </c>
      <c r="AK48" s="60" t="s">
        <v>981</v>
      </c>
      <c r="AL48" s="60" t="s">
        <v>981</v>
      </c>
      <c r="AM48" s="60" t="s">
        <v>981</v>
      </c>
      <c r="AN48" s="60" t="s">
        <v>981</v>
      </c>
      <c r="AO48" s="60" t="s">
        <v>981</v>
      </c>
      <c r="AP48" s="60" t="s">
        <v>981</v>
      </c>
      <c r="AQ48" s="60" t="s">
        <v>981</v>
      </c>
      <c r="AR48" s="60" t="s">
        <v>981</v>
      </c>
      <c r="AS48" s="60" t="s">
        <v>1471</v>
      </c>
      <c r="AT48" s="60" t="s">
        <v>981</v>
      </c>
      <c r="AU48" s="60" t="s">
        <v>981</v>
      </c>
      <c r="AV48" s="60" t="s">
        <v>981</v>
      </c>
    </row>
    <row r="49" spans="1:48" ht="18.75" thickBot="1" x14ac:dyDescent="0.3">
      <c r="A49" s="59" t="s">
        <v>996</v>
      </c>
      <c r="B49" s="60" t="s">
        <v>1429</v>
      </c>
      <c r="C49" s="60" t="s">
        <v>1429</v>
      </c>
      <c r="D49" s="60" t="s">
        <v>1429</v>
      </c>
      <c r="E49" s="60" t="s">
        <v>1429</v>
      </c>
      <c r="F49" s="60" t="s">
        <v>1440</v>
      </c>
      <c r="G49" s="60" t="s">
        <v>1431</v>
      </c>
      <c r="H49" s="60" t="s">
        <v>1429</v>
      </c>
      <c r="I49" s="60" t="s">
        <v>1429</v>
      </c>
      <c r="J49" s="60" t="s">
        <v>1441</v>
      </c>
      <c r="K49" s="60" t="s">
        <v>1434</v>
      </c>
      <c r="L49" s="60" t="s">
        <v>1435</v>
      </c>
      <c r="M49" s="60" t="s">
        <v>1429</v>
      </c>
      <c r="N49" s="60" t="s">
        <v>1436</v>
      </c>
      <c r="O49" s="60" t="s">
        <v>1437</v>
      </c>
      <c r="AH49" s="59" t="s">
        <v>996</v>
      </c>
      <c r="AI49" s="60" t="s">
        <v>1468</v>
      </c>
      <c r="AJ49" s="60" t="s">
        <v>1472</v>
      </c>
      <c r="AK49" s="60" t="s">
        <v>981</v>
      </c>
      <c r="AL49" s="60" t="s">
        <v>981</v>
      </c>
      <c r="AM49" s="60" t="s">
        <v>981</v>
      </c>
      <c r="AN49" s="60" t="s">
        <v>981</v>
      </c>
      <c r="AO49" s="60" t="s">
        <v>981</v>
      </c>
      <c r="AP49" s="60" t="s">
        <v>981</v>
      </c>
      <c r="AQ49" s="60" t="s">
        <v>981</v>
      </c>
      <c r="AR49" s="60" t="s">
        <v>981</v>
      </c>
      <c r="AS49" s="60" t="s">
        <v>1471</v>
      </c>
      <c r="AT49" s="60" t="s">
        <v>981</v>
      </c>
      <c r="AU49" s="60" t="s">
        <v>981</v>
      </c>
      <c r="AV49" s="60" t="s">
        <v>981</v>
      </c>
    </row>
    <row r="50" spans="1:48" ht="18.75" thickBot="1" x14ac:dyDescent="0.3">
      <c r="A50" s="59" t="s">
        <v>998</v>
      </c>
      <c r="B50" s="60" t="s">
        <v>1429</v>
      </c>
      <c r="C50" s="60" t="s">
        <v>1429</v>
      </c>
      <c r="D50" s="60" t="s">
        <v>1429</v>
      </c>
      <c r="E50" s="60" t="s">
        <v>1429</v>
      </c>
      <c r="F50" s="60" t="s">
        <v>1440</v>
      </c>
      <c r="G50" s="60" t="s">
        <v>1431</v>
      </c>
      <c r="H50" s="60" t="s">
        <v>1429</v>
      </c>
      <c r="I50" s="60" t="s">
        <v>1429</v>
      </c>
      <c r="J50" s="60" t="s">
        <v>1441</v>
      </c>
      <c r="K50" s="60" t="s">
        <v>1434</v>
      </c>
      <c r="L50" s="60" t="s">
        <v>1435</v>
      </c>
      <c r="M50" s="60" t="s">
        <v>1429</v>
      </c>
      <c r="N50" s="60" t="s">
        <v>1436</v>
      </c>
      <c r="O50" s="60" t="s">
        <v>1437</v>
      </c>
      <c r="AH50" s="59" t="s">
        <v>998</v>
      </c>
      <c r="AI50" s="60" t="s">
        <v>1468</v>
      </c>
      <c r="AJ50" s="60" t="s">
        <v>1472</v>
      </c>
      <c r="AK50" s="60" t="s">
        <v>981</v>
      </c>
      <c r="AL50" s="60" t="s">
        <v>981</v>
      </c>
      <c r="AM50" s="60" t="s">
        <v>981</v>
      </c>
      <c r="AN50" s="60" t="s">
        <v>981</v>
      </c>
      <c r="AO50" s="60" t="s">
        <v>981</v>
      </c>
      <c r="AP50" s="60" t="s">
        <v>981</v>
      </c>
      <c r="AQ50" s="60" t="s">
        <v>981</v>
      </c>
      <c r="AR50" s="60" t="s">
        <v>981</v>
      </c>
      <c r="AS50" s="60" t="s">
        <v>1471</v>
      </c>
      <c r="AT50" s="60" t="s">
        <v>981</v>
      </c>
      <c r="AU50" s="60" t="s">
        <v>981</v>
      </c>
      <c r="AV50" s="60" t="s">
        <v>981</v>
      </c>
    </row>
    <row r="51" spans="1:48" ht="18.75" thickBot="1" x14ac:dyDescent="0.3">
      <c r="A51" s="59" t="s">
        <v>999</v>
      </c>
      <c r="B51" s="60" t="s">
        <v>1429</v>
      </c>
      <c r="C51" s="60" t="s">
        <v>1429</v>
      </c>
      <c r="D51" s="60" t="s">
        <v>1429</v>
      </c>
      <c r="E51" s="60" t="s">
        <v>1429</v>
      </c>
      <c r="F51" s="60" t="s">
        <v>1442</v>
      </c>
      <c r="G51" s="60" t="s">
        <v>1443</v>
      </c>
      <c r="H51" s="60" t="s">
        <v>1429</v>
      </c>
      <c r="I51" s="60" t="s">
        <v>1429</v>
      </c>
      <c r="J51" s="60" t="s">
        <v>1441</v>
      </c>
      <c r="K51" s="60" t="s">
        <v>1434</v>
      </c>
      <c r="L51" s="60" t="s">
        <v>1435</v>
      </c>
      <c r="M51" s="60" t="s">
        <v>1429</v>
      </c>
      <c r="N51" s="60" t="s">
        <v>1436</v>
      </c>
      <c r="O51" s="60" t="s">
        <v>1437</v>
      </c>
      <c r="AH51" s="59" t="s">
        <v>999</v>
      </c>
      <c r="AI51" s="60" t="s">
        <v>1468</v>
      </c>
      <c r="AJ51" s="60" t="s">
        <v>1472</v>
      </c>
      <c r="AK51" s="60" t="s">
        <v>981</v>
      </c>
      <c r="AL51" s="60" t="s">
        <v>981</v>
      </c>
      <c r="AM51" s="60" t="s">
        <v>981</v>
      </c>
      <c r="AN51" s="60" t="s">
        <v>981</v>
      </c>
      <c r="AO51" s="60" t="s">
        <v>981</v>
      </c>
      <c r="AP51" s="60" t="s">
        <v>981</v>
      </c>
      <c r="AQ51" s="60" t="s">
        <v>981</v>
      </c>
      <c r="AR51" s="60" t="s">
        <v>981</v>
      </c>
      <c r="AS51" s="60" t="s">
        <v>1471</v>
      </c>
      <c r="AT51" s="60" t="s">
        <v>981</v>
      </c>
      <c r="AU51" s="60" t="s">
        <v>981</v>
      </c>
      <c r="AV51" s="60" t="s">
        <v>981</v>
      </c>
    </row>
    <row r="52" spans="1:48" ht="18.75" thickBot="1" x14ac:dyDescent="0.3">
      <c r="A52" s="59" t="s">
        <v>1000</v>
      </c>
      <c r="B52" s="60" t="s">
        <v>1429</v>
      </c>
      <c r="C52" s="60" t="s">
        <v>1429</v>
      </c>
      <c r="D52" s="60" t="s">
        <v>1429</v>
      </c>
      <c r="E52" s="60" t="s">
        <v>1429</v>
      </c>
      <c r="F52" s="60" t="s">
        <v>1444</v>
      </c>
      <c r="G52" s="60" t="s">
        <v>1443</v>
      </c>
      <c r="H52" s="60" t="s">
        <v>1429</v>
      </c>
      <c r="I52" s="60" t="s">
        <v>1429</v>
      </c>
      <c r="J52" s="60" t="s">
        <v>1441</v>
      </c>
      <c r="K52" s="60" t="s">
        <v>1434</v>
      </c>
      <c r="L52" s="60" t="s">
        <v>1435</v>
      </c>
      <c r="M52" s="60" t="s">
        <v>1429</v>
      </c>
      <c r="N52" s="60" t="s">
        <v>1436</v>
      </c>
      <c r="O52" s="60" t="s">
        <v>1437</v>
      </c>
      <c r="AH52" s="59" t="s">
        <v>1000</v>
      </c>
      <c r="AI52" s="60" t="s">
        <v>1468</v>
      </c>
      <c r="AJ52" s="60" t="s">
        <v>1472</v>
      </c>
      <c r="AK52" s="60" t="s">
        <v>981</v>
      </c>
      <c r="AL52" s="60" t="s">
        <v>981</v>
      </c>
      <c r="AM52" s="60" t="s">
        <v>981</v>
      </c>
      <c r="AN52" s="60" t="s">
        <v>981</v>
      </c>
      <c r="AO52" s="60" t="s">
        <v>981</v>
      </c>
      <c r="AP52" s="60" t="s">
        <v>981</v>
      </c>
      <c r="AQ52" s="60" t="s">
        <v>981</v>
      </c>
      <c r="AR52" s="60" t="s">
        <v>981</v>
      </c>
      <c r="AS52" s="60" t="s">
        <v>1471</v>
      </c>
      <c r="AT52" s="60" t="s">
        <v>981</v>
      </c>
      <c r="AU52" s="60" t="s">
        <v>981</v>
      </c>
      <c r="AV52" s="60" t="s">
        <v>981</v>
      </c>
    </row>
    <row r="53" spans="1:48" ht="18.75" thickBot="1" x14ac:dyDescent="0.3">
      <c r="A53" s="59" t="s">
        <v>1001</v>
      </c>
      <c r="B53" s="60" t="s">
        <v>1429</v>
      </c>
      <c r="C53" s="60" t="s">
        <v>1429</v>
      </c>
      <c r="D53" s="60" t="s">
        <v>1429</v>
      </c>
      <c r="E53" s="60" t="s">
        <v>1429</v>
      </c>
      <c r="F53" s="60" t="s">
        <v>1445</v>
      </c>
      <c r="G53" s="60" t="s">
        <v>1443</v>
      </c>
      <c r="H53" s="60" t="s">
        <v>1429</v>
      </c>
      <c r="I53" s="60" t="s">
        <v>1429</v>
      </c>
      <c r="J53" s="60" t="s">
        <v>1441</v>
      </c>
      <c r="K53" s="60" t="s">
        <v>1434</v>
      </c>
      <c r="L53" s="60" t="s">
        <v>1435</v>
      </c>
      <c r="M53" s="60" t="s">
        <v>1429</v>
      </c>
      <c r="N53" s="60" t="s">
        <v>1436</v>
      </c>
      <c r="O53" s="60" t="s">
        <v>1437</v>
      </c>
      <c r="AH53" s="59" t="s">
        <v>1001</v>
      </c>
      <c r="AI53" s="60" t="s">
        <v>1468</v>
      </c>
      <c r="AJ53" s="60" t="s">
        <v>1472</v>
      </c>
      <c r="AK53" s="60" t="s">
        <v>981</v>
      </c>
      <c r="AL53" s="60" t="s">
        <v>981</v>
      </c>
      <c r="AM53" s="60" t="s">
        <v>981</v>
      </c>
      <c r="AN53" s="60" t="s">
        <v>981</v>
      </c>
      <c r="AO53" s="60" t="s">
        <v>981</v>
      </c>
      <c r="AP53" s="60" t="s">
        <v>981</v>
      </c>
      <c r="AQ53" s="60" t="s">
        <v>981</v>
      </c>
      <c r="AR53" s="60" t="s">
        <v>981</v>
      </c>
      <c r="AS53" s="60" t="s">
        <v>1471</v>
      </c>
      <c r="AT53" s="60" t="s">
        <v>981</v>
      </c>
      <c r="AU53" s="60" t="s">
        <v>981</v>
      </c>
      <c r="AV53" s="60" t="s">
        <v>981</v>
      </c>
    </row>
    <row r="54" spans="1:48" ht="18.75" thickBot="1" x14ac:dyDescent="0.3">
      <c r="A54" s="59" t="s">
        <v>1002</v>
      </c>
      <c r="B54" s="60" t="s">
        <v>1429</v>
      </c>
      <c r="C54" s="60" t="s">
        <v>1429</v>
      </c>
      <c r="D54" s="60" t="s">
        <v>1429</v>
      </c>
      <c r="E54" s="60" t="s">
        <v>1429</v>
      </c>
      <c r="F54" s="60" t="s">
        <v>1445</v>
      </c>
      <c r="G54" s="60" t="s">
        <v>1443</v>
      </c>
      <c r="H54" s="60" t="s">
        <v>1429</v>
      </c>
      <c r="I54" s="60" t="s">
        <v>1429</v>
      </c>
      <c r="J54" s="60" t="s">
        <v>1441</v>
      </c>
      <c r="K54" s="60" t="s">
        <v>1434</v>
      </c>
      <c r="L54" s="60" t="s">
        <v>1435</v>
      </c>
      <c r="M54" s="60" t="s">
        <v>1429</v>
      </c>
      <c r="N54" s="60" t="s">
        <v>1436</v>
      </c>
      <c r="O54" s="60" t="s">
        <v>1437</v>
      </c>
      <c r="AH54" s="59" t="s">
        <v>1002</v>
      </c>
      <c r="AI54" s="60" t="s">
        <v>1468</v>
      </c>
      <c r="AJ54" s="60" t="s">
        <v>1472</v>
      </c>
      <c r="AK54" s="60" t="s">
        <v>981</v>
      </c>
      <c r="AL54" s="60" t="s">
        <v>981</v>
      </c>
      <c r="AM54" s="60" t="s">
        <v>981</v>
      </c>
      <c r="AN54" s="60" t="s">
        <v>981</v>
      </c>
      <c r="AO54" s="60" t="s">
        <v>981</v>
      </c>
      <c r="AP54" s="60" t="s">
        <v>981</v>
      </c>
      <c r="AQ54" s="60" t="s">
        <v>981</v>
      </c>
      <c r="AR54" s="60" t="s">
        <v>981</v>
      </c>
      <c r="AS54" s="60" t="s">
        <v>1471</v>
      </c>
      <c r="AT54" s="60" t="s">
        <v>981</v>
      </c>
      <c r="AU54" s="60" t="s">
        <v>981</v>
      </c>
      <c r="AV54" s="60" t="s">
        <v>981</v>
      </c>
    </row>
    <row r="55" spans="1:48" ht="18.75" thickBot="1" x14ac:dyDescent="0.3">
      <c r="A55" s="59" t="s">
        <v>1004</v>
      </c>
      <c r="B55" s="60" t="s">
        <v>1429</v>
      </c>
      <c r="C55" s="60" t="s">
        <v>1429</v>
      </c>
      <c r="D55" s="60" t="s">
        <v>1429</v>
      </c>
      <c r="E55" s="60" t="s">
        <v>1429</v>
      </c>
      <c r="F55" s="60" t="s">
        <v>1446</v>
      </c>
      <c r="G55" s="60" t="s">
        <v>1443</v>
      </c>
      <c r="H55" s="60" t="s">
        <v>1429</v>
      </c>
      <c r="I55" s="60" t="s">
        <v>1429</v>
      </c>
      <c r="J55" s="60" t="s">
        <v>1441</v>
      </c>
      <c r="K55" s="60" t="s">
        <v>1434</v>
      </c>
      <c r="L55" s="60" t="s">
        <v>1435</v>
      </c>
      <c r="M55" s="60" t="s">
        <v>1429</v>
      </c>
      <c r="N55" s="60" t="s">
        <v>1436</v>
      </c>
      <c r="O55" s="60" t="s">
        <v>1437</v>
      </c>
      <c r="AH55" s="59" t="s">
        <v>1004</v>
      </c>
      <c r="AI55" s="60" t="s">
        <v>1468</v>
      </c>
      <c r="AJ55" s="60" t="s">
        <v>1472</v>
      </c>
      <c r="AK55" s="60" t="s">
        <v>981</v>
      </c>
      <c r="AL55" s="60" t="s">
        <v>981</v>
      </c>
      <c r="AM55" s="60" t="s">
        <v>981</v>
      </c>
      <c r="AN55" s="60" t="s">
        <v>981</v>
      </c>
      <c r="AO55" s="60" t="s">
        <v>981</v>
      </c>
      <c r="AP55" s="60" t="s">
        <v>981</v>
      </c>
      <c r="AQ55" s="60" t="s">
        <v>981</v>
      </c>
      <c r="AR55" s="60" t="s">
        <v>981</v>
      </c>
      <c r="AS55" s="60" t="s">
        <v>1471</v>
      </c>
      <c r="AT55" s="60" t="s">
        <v>981</v>
      </c>
      <c r="AU55" s="60" t="s">
        <v>981</v>
      </c>
      <c r="AV55" s="60" t="s">
        <v>981</v>
      </c>
    </row>
    <row r="56" spans="1:48" ht="18.75" thickBot="1" x14ac:dyDescent="0.3">
      <c r="A56" s="59" t="s">
        <v>1006</v>
      </c>
      <c r="B56" s="60" t="s">
        <v>1429</v>
      </c>
      <c r="C56" s="60" t="s">
        <v>1429</v>
      </c>
      <c r="D56" s="60" t="s">
        <v>1429</v>
      </c>
      <c r="E56" s="60" t="s">
        <v>1429</v>
      </c>
      <c r="F56" s="60" t="s">
        <v>1446</v>
      </c>
      <c r="G56" s="60" t="s">
        <v>1447</v>
      </c>
      <c r="H56" s="60" t="s">
        <v>1429</v>
      </c>
      <c r="I56" s="60" t="s">
        <v>1429</v>
      </c>
      <c r="J56" s="60" t="s">
        <v>1429</v>
      </c>
      <c r="K56" s="60" t="s">
        <v>1434</v>
      </c>
      <c r="L56" s="60" t="s">
        <v>1435</v>
      </c>
      <c r="M56" s="60" t="s">
        <v>1429</v>
      </c>
      <c r="N56" s="60" t="s">
        <v>1436</v>
      </c>
      <c r="O56" s="60" t="s">
        <v>1437</v>
      </c>
      <c r="AH56" s="59" t="s">
        <v>1006</v>
      </c>
      <c r="AI56" s="60" t="s">
        <v>1468</v>
      </c>
      <c r="AJ56" s="60" t="s">
        <v>1472</v>
      </c>
      <c r="AK56" s="60" t="s">
        <v>981</v>
      </c>
      <c r="AL56" s="60" t="s">
        <v>981</v>
      </c>
      <c r="AM56" s="60" t="s">
        <v>981</v>
      </c>
      <c r="AN56" s="60" t="s">
        <v>981</v>
      </c>
      <c r="AO56" s="60" t="s">
        <v>981</v>
      </c>
      <c r="AP56" s="60" t="s">
        <v>981</v>
      </c>
      <c r="AQ56" s="60" t="s">
        <v>981</v>
      </c>
      <c r="AR56" s="60" t="s">
        <v>981</v>
      </c>
      <c r="AS56" s="60" t="s">
        <v>1471</v>
      </c>
      <c r="AT56" s="60" t="s">
        <v>981</v>
      </c>
      <c r="AU56" s="60" t="s">
        <v>981</v>
      </c>
      <c r="AV56" s="60" t="s">
        <v>981</v>
      </c>
    </row>
    <row r="57" spans="1:48" ht="18.75" thickBot="1" x14ac:dyDescent="0.3">
      <c r="A57" s="59" t="s">
        <v>1008</v>
      </c>
      <c r="B57" s="60" t="s">
        <v>1429</v>
      </c>
      <c r="C57" s="60" t="s">
        <v>1429</v>
      </c>
      <c r="D57" s="60" t="s">
        <v>1429</v>
      </c>
      <c r="E57" s="60" t="s">
        <v>1429</v>
      </c>
      <c r="F57" s="60" t="s">
        <v>1446</v>
      </c>
      <c r="G57" s="60" t="s">
        <v>1447</v>
      </c>
      <c r="H57" s="60" t="s">
        <v>1429</v>
      </c>
      <c r="I57" s="60" t="s">
        <v>1429</v>
      </c>
      <c r="J57" s="60" t="s">
        <v>1429</v>
      </c>
      <c r="K57" s="60" t="s">
        <v>1434</v>
      </c>
      <c r="L57" s="60" t="s">
        <v>1435</v>
      </c>
      <c r="M57" s="60" t="s">
        <v>1429</v>
      </c>
      <c r="N57" s="60" t="s">
        <v>1436</v>
      </c>
      <c r="O57" s="60" t="s">
        <v>1437</v>
      </c>
      <c r="AH57" s="59" t="s">
        <v>1008</v>
      </c>
      <c r="AI57" s="60" t="s">
        <v>1468</v>
      </c>
      <c r="AJ57" s="60" t="s">
        <v>1472</v>
      </c>
      <c r="AK57" s="60" t="s">
        <v>981</v>
      </c>
      <c r="AL57" s="60" t="s">
        <v>981</v>
      </c>
      <c r="AM57" s="60" t="s">
        <v>981</v>
      </c>
      <c r="AN57" s="60" t="s">
        <v>981</v>
      </c>
      <c r="AO57" s="60" t="s">
        <v>981</v>
      </c>
      <c r="AP57" s="60" t="s">
        <v>981</v>
      </c>
      <c r="AQ57" s="60" t="s">
        <v>981</v>
      </c>
      <c r="AR57" s="60" t="s">
        <v>981</v>
      </c>
      <c r="AS57" s="60" t="s">
        <v>1471</v>
      </c>
      <c r="AT57" s="60" t="s">
        <v>981</v>
      </c>
      <c r="AU57" s="60" t="s">
        <v>981</v>
      </c>
      <c r="AV57" s="60" t="s">
        <v>981</v>
      </c>
    </row>
    <row r="58" spans="1:48" ht="18.75" thickBot="1" x14ac:dyDescent="0.3">
      <c r="A58" s="59" t="s">
        <v>1010</v>
      </c>
      <c r="B58" s="60" t="s">
        <v>1429</v>
      </c>
      <c r="C58" s="60" t="s">
        <v>1429</v>
      </c>
      <c r="D58" s="60" t="s">
        <v>1429</v>
      </c>
      <c r="E58" s="60" t="s">
        <v>1429</v>
      </c>
      <c r="F58" s="60" t="s">
        <v>1446</v>
      </c>
      <c r="G58" s="60" t="s">
        <v>1447</v>
      </c>
      <c r="H58" s="60" t="s">
        <v>1429</v>
      </c>
      <c r="I58" s="60" t="s">
        <v>1429</v>
      </c>
      <c r="J58" s="60" t="s">
        <v>1429</v>
      </c>
      <c r="K58" s="60" t="s">
        <v>1434</v>
      </c>
      <c r="L58" s="60" t="s">
        <v>1435</v>
      </c>
      <c r="M58" s="60" t="s">
        <v>1429</v>
      </c>
      <c r="N58" s="60" t="s">
        <v>1436</v>
      </c>
      <c r="O58" s="60" t="s">
        <v>1437</v>
      </c>
      <c r="AH58" s="59" t="s">
        <v>1010</v>
      </c>
      <c r="AI58" s="60" t="s">
        <v>1468</v>
      </c>
      <c r="AJ58" s="60" t="s">
        <v>1472</v>
      </c>
      <c r="AK58" s="60" t="s">
        <v>981</v>
      </c>
      <c r="AL58" s="60" t="s">
        <v>981</v>
      </c>
      <c r="AM58" s="60" t="s">
        <v>981</v>
      </c>
      <c r="AN58" s="60" t="s">
        <v>981</v>
      </c>
      <c r="AO58" s="60" t="s">
        <v>981</v>
      </c>
      <c r="AP58" s="60" t="s">
        <v>981</v>
      </c>
      <c r="AQ58" s="60" t="s">
        <v>981</v>
      </c>
      <c r="AR58" s="60" t="s">
        <v>981</v>
      </c>
      <c r="AS58" s="60" t="s">
        <v>1471</v>
      </c>
      <c r="AT58" s="60" t="s">
        <v>981</v>
      </c>
      <c r="AU58" s="60" t="s">
        <v>981</v>
      </c>
      <c r="AV58" s="60" t="s">
        <v>981</v>
      </c>
    </row>
    <row r="59" spans="1:48" ht="18.75" thickBot="1" x14ac:dyDescent="0.3">
      <c r="A59" s="59" t="s">
        <v>1011</v>
      </c>
      <c r="B59" s="60" t="s">
        <v>1429</v>
      </c>
      <c r="C59" s="60" t="s">
        <v>1429</v>
      </c>
      <c r="D59" s="60" t="s">
        <v>1429</v>
      </c>
      <c r="E59" s="60" t="s">
        <v>1429</v>
      </c>
      <c r="F59" s="60" t="s">
        <v>1429</v>
      </c>
      <c r="G59" s="60" t="s">
        <v>1448</v>
      </c>
      <c r="H59" s="60" t="s">
        <v>1429</v>
      </c>
      <c r="I59" s="60" t="s">
        <v>1429</v>
      </c>
      <c r="J59" s="60" t="s">
        <v>1429</v>
      </c>
      <c r="K59" s="60" t="s">
        <v>1429</v>
      </c>
      <c r="L59" s="60" t="s">
        <v>1435</v>
      </c>
      <c r="M59" s="60" t="s">
        <v>1429</v>
      </c>
      <c r="N59" s="60" t="s">
        <v>1436</v>
      </c>
      <c r="O59" s="60" t="s">
        <v>1437</v>
      </c>
      <c r="AH59" s="59" t="s">
        <v>1011</v>
      </c>
      <c r="AI59" s="60" t="s">
        <v>1468</v>
      </c>
      <c r="AJ59" s="60" t="s">
        <v>1472</v>
      </c>
      <c r="AK59" s="60" t="s">
        <v>981</v>
      </c>
      <c r="AL59" s="60" t="s">
        <v>981</v>
      </c>
      <c r="AM59" s="60" t="s">
        <v>981</v>
      </c>
      <c r="AN59" s="60" t="s">
        <v>981</v>
      </c>
      <c r="AO59" s="60" t="s">
        <v>981</v>
      </c>
      <c r="AP59" s="60" t="s">
        <v>981</v>
      </c>
      <c r="AQ59" s="60" t="s">
        <v>981</v>
      </c>
      <c r="AR59" s="60" t="s">
        <v>981</v>
      </c>
      <c r="AS59" s="60" t="s">
        <v>1471</v>
      </c>
      <c r="AT59" s="60" t="s">
        <v>981</v>
      </c>
      <c r="AU59" s="60" t="s">
        <v>981</v>
      </c>
      <c r="AV59" s="60" t="s">
        <v>981</v>
      </c>
    </row>
    <row r="60" spans="1:48" ht="18.75" thickBot="1" x14ac:dyDescent="0.3">
      <c r="A60" s="59" t="s">
        <v>1012</v>
      </c>
      <c r="B60" s="60" t="s">
        <v>1429</v>
      </c>
      <c r="C60" s="60" t="s">
        <v>1429</v>
      </c>
      <c r="D60" s="60" t="s">
        <v>1429</v>
      </c>
      <c r="E60" s="60" t="s">
        <v>1429</v>
      </c>
      <c r="F60" s="60" t="s">
        <v>1429</v>
      </c>
      <c r="G60" s="60" t="s">
        <v>1448</v>
      </c>
      <c r="H60" s="60" t="s">
        <v>1429</v>
      </c>
      <c r="I60" s="60" t="s">
        <v>1429</v>
      </c>
      <c r="J60" s="60" t="s">
        <v>1429</v>
      </c>
      <c r="K60" s="60" t="s">
        <v>1429</v>
      </c>
      <c r="L60" s="60" t="s">
        <v>1449</v>
      </c>
      <c r="M60" s="60" t="s">
        <v>1429</v>
      </c>
      <c r="N60" s="60" t="s">
        <v>1436</v>
      </c>
      <c r="O60" s="60" t="s">
        <v>1437</v>
      </c>
      <c r="AH60" s="59" t="s">
        <v>1012</v>
      </c>
      <c r="AI60" s="60" t="s">
        <v>1468</v>
      </c>
      <c r="AJ60" s="60" t="s">
        <v>1472</v>
      </c>
      <c r="AK60" s="60" t="s">
        <v>981</v>
      </c>
      <c r="AL60" s="60" t="s">
        <v>981</v>
      </c>
      <c r="AM60" s="60" t="s">
        <v>981</v>
      </c>
      <c r="AN60" s="60" t="s">
        <v>981</v>
      </c>
      <c r="AO60" s="60" t="s">
        <v>981</v>
      </c>
      <c r="AP60" s="60" t="s">
        <v>981</v>
      </c>
      <c r="AQ60" s="60" t="s">
        <v>981</v>
      </c>
      <c r="AR60" s="60" t="s">
        <v>981</v>
      </c>
      <c r="AS60" s="60" t="s">
        <v>1471</v>
      </c>
      <c r="AT60" s="60" t="s">
        <v>981</v>
      </c>
      <c r="AU60" s="60" t="s">
        <v>981</v>
      </c>
      <c r="AV60" s="60" t="s">
        <v>981</v>
      </c>
    </row>
    <row r="61" spans="1:48" ht="18.75" thickBot="1" x14ac:dyDescent="0.3">
      <c r="A61" s="59" t="s">
        <v>1014</v>
      </c>
      <c r="B61" s="60" t="s">
        <v>1429</v>
      </c>
      <c r="C61" s="60" t="s">
        <v>1429</v>
      </c>
      <c r="D61" s="60" t="s">
        <v>1429</v>
      </c>
      <c r="E61" s="60" t="s">
        <v>1429</v>
      </c>
      <c r="F61" s="60" t="s">
        <v>1429</v>
      </c>
      <c r="G61" s="60" t="s">
        <v>1450</v>
      </c>
      <c r="H61" s="60" t="s">
        <v>1429</v>
      </c>
      <c r="I61" s="60" t="s">
        <v>1429</v>
      </c>
      <c r="J61" s="60" t="s">
        <v>1429</v>
      </c>
      <c r="K61" s="60" t="s">
        <v>1429</v>
      </c>
      <c r="L61" s="60" t="s">
        <v>1449</v>
      </c>
      <c r="M61" s="60" t="s">
        <v>1429</v>
      </c>
      <c r="N61" s="60" t="s">
        <v>1436</v>
      </c>
      <c r="O61" s="60" t="s">
        <v>1437</v>
      </c>
      <c r="AH61" s="59" t="s">
        <v>1014</v>
      </c>
      <c r="AI61" s="60" t="s">
        <v>1468</v>
      </c>
      <c r="AJ61" s="60" t="s">
        <v>1472</v>
      </c>
      <c r="AK61" s="60" t="s">
        <v>981</v>
      </c>
      <c r="AL61" s="60" t="s">
        <v>981</v>
      </c>
      <c r="AM61" s="60" t="s">
        <v>981</v>
      </c>
      <c r="AN61" s="60" t="s">
        <v>981</v>
      </c>
      <c r="AO61" s="60" t="s">
        <v>981</v>
      </c>
      <c r="AP61" s="60" t="s">
        <v>981</v>
      </c>
      <c r="AQ61" s="60" t="s">
        <v>981</v>
      </c>
      <c r="AR61" s="60" t="s">
        <v>981</v>
      </c>
      <c r="AS61" s="60" t="s">
        <v>1471</v>
      </c>
      <c r="AT61" s="60" t="s">
        <v>981</v>
      </c>
      <c r="AU61" s="60" t="s">
        <v>981</v>
      </c>
      <c r="AV61" s="60" t="s">
        <v>981</v>
      </c>
    </row>
    <row r="62" spans="1:48" ht="18.75" thickBot="1" x14ac:dyDescent="0.3">
      <c r="A62" s="59" t="s">
        <v>1015</v>
      </c>
      <c r="B62" s="60" t="s">
        <v>1429</v>
      </c>
      <c r="C62" s="60" t="s">
        <v>1429</v>
      </c>
      <c r="D62" s="60" t="s">
        <v>1429</v>
      </c>
      <c r="E62" s="60" t="s">
        <v>1429</v>
      </c>
      <c r="F62" s="60" t="s">
        <v>1429</v>
      </c>
      <c r="G62" s="60" t="s">
        <v>1451</v>
      </c>
      <c r="H62" s="60" t="s">
        <v>1429</v>
      </c>
      <c r="I62" s="60" t="s">
        <v>1429</v>
      </c>
      <c r="J62" s="60" t="s">
        <v>1429</v>
      </c>
      <c r="K62" s="60" t="s">
        <v>1429</v>
      </c>
      <c r="L62" s="60" t="s">
        <v>1449</v>
      </c>
      <c r="M62" s="60" t="s">
        <v>1429</v>
      </c>
      <c r="N62" s="60" t="s">
        <v>1436</v>
      </c>
      <c r="O62" s="60" t="s">
        <v>1437</v>
      </c>
      <c r="AH62" s="59" t="s">
        <v>1015</v>
      </c>
      <c r="AI62" s="60" t="s">
        <v>1468</v>
      </c>
      <c r="AJ62" s="60" t="s">
        <v>1472</v>
      </c>
      <c r="AK62" s="60" t="s">
        <v>981</v>
      </c>
      <c r="AL62" s="60" t="s">
        <v>981</v>
      </c>
      <c r="AM62" s="60" t="s">
        <v>981</v>
      </c>
      <c r="AN62" s="60" t="s">
        <v>981</v>
      </c>
      <c r="AO62" s="60" t="s">
        <v>981</v>
      </c>
      <c r="AP62" s="60" t="s">
        <v>981</v>
      </c>
      <c r="AQ62" s="60" t="s">
        <v>981</v>
      </c>
      <c r="AR62" s="60" t="s">
        <v>981</v>
      </c>
      <c r="AS62" s="60" t="s">
        <v>1471</v>
      </c>
      <c r="AT62" s="60" t="s">
        <v>981</v>
      </c>
      <c r="AU62" s="60" t="s">
        <v>981</v>
      </c>
      <c r="AV62" s="60" t="s">
        <v>981</v>
      </c>
    </row>
    <row r="63" spans="1:48" ht="18.75" thickBot="1" x14ac:dyDescent="0.3">
      <c r="A63" s="59" t="s">
        <v>1017</v>
      </c>
      <c r="B63" s="60" t="s">
        <v>1429</v>
      </c>
      <c r="C63" s="60" t="s">
        <v>1429</v>
      </c>
      <c r="D63" s="60" t="s">
        <v>1429</v>
      </c>
      <c r="E63" s="60" t="s">
        <v>1429</v>
      </c>
      <c r="F63" s="60" t="s">
        <v>1429</v>
      </c>
      <c r="G63" s="60" t="s">
        <v>1451</v>
      </c>
      <c r="H63" s="60" t="s">
        <v>1429</v>
      </c>
      <c r="I63" s="60" t="s">
        <v>1429</v>
      </c>
      <c r="J63" s="60" t="s">
        <v>1429</v>
      </c>
      <c r="K63" s="60" t="s">
        <v>1429</v>
      </c>
      <c r="L63" s="60" t="s">
        <v>1449</v>
      </c>
      <c r="M63" s="60" t="s">
        <v>1429</v>
      </c>
      <c r="N63" s="60" t="s">
        <v>1436</v>
      </c>
      <c r="O63" s="60" t="s">
        <v>1437</v>
      </c>
      <c r="AH63" s="59" t="s">
        <v>1017</v>
      </c>
      <c r="AI63" s="60" t="s">
        <v>1468</v>
      </c>
      <c r="AJ63" s="60" t="s">
        <v>1472</v>
      </c>
      <c r="AK63" s="60" t="s">
        <v>981</v>
      </c>
      <c r="AL63" s="60" t="s">
        <v>981</v>
      </c>
      <c r="AM63" s="60" t="s">
        <v>981</v>
      </c>
      <c r="AN63" s="60" t="s">
        <v>981</v>
      </c>
      <c r="AO63" s="60" t="s">
        <v>981</v>
      </c>
      <c r="AP63" s="60" t="s">
        <v>981</v>
      </c>
      <c r="AQ63" s="60" t="s">
        <v>981</v>
      </c>
      <c r="AR63" s="60" t="s">
        <v>981</v>
      </c>
      <c r="AS63" s="60" t="s">
        <v>1471</v>
      </c>
      <c r="AT63" s="60" t="s">
        <v>981</v>
      </c>
      <c r="AU63" s="60" t="s">
        <v>981</v>
      </c>
      <c r="AV63" s="60" t="s">
        <v>981</v>
      </c>
    </row>
    <row r="64" spans="1:48" ht="18.75" thickBot="1" x14ac:dyDescent="0.3">
      <c r="A64" s="59" t="s">
        <v>1018</v>
      </c>
      <c r="B64" s="60" t="s">
        <v>1429</v>
      </c>
      <c r="C64" s="60" t="s">
        <v>1429</v>
      </c>
      <c r="D64" s="60" t="s">
        <v>1429</v>
      </c>
      <c r="E64" s="60" t="s">
        <v>1429</v>
      </c>
      <c r="F64" s="60" t="s">
        <v>1429</v>
      </c>
      <c r="G64" s="60" t="s">
        <v>1452</v>
      </c>
      <c r="H64" s="60" t="s">
        <v>1429</v>
      </c>
      <c r="I64" s="60" t="s">
        <v>1429</v>
      </c>
      <c r="J64" s="60" t="s">
        <v>1429</v>
      </c>
      <c r="K64" s="60" t="s">
        <v>1429</v>
      </c>
      <c r="L64" s="60" t="s">
        <v>1449</v>
      </c>
      <c r="M64" s="60" t="s">
        <v>1429</v>
      </c>
      <c r="N64" s="60" t="s">
        <v>1436</v>
      </c>
      <c r="O64" s="60" t="s">
        <v>1437</v>
      </c>
      <c r="AH64" s="59" t="s">
        <v>1018</v>
      </c>
      <c r="AI64" s="60" t="s">
        <v>1468</v>
      </c>
      <c r="AJ64" s="60" t="s">
        <v>1472</v>
      </c>
      <c r="AK64" s="60" t="s">
        <v>981</v>
      </c>
      <c r="AL64" s="60" t="s">
        <v>981</v>
      </c>
      <c r="AM64" s="60" t="s">
        <v>981</v>
      </c>
      <c r="AN64" s="60" t="s">
        <v>981</v>
      </c>
      <c r="AO64" s="60" t="s">
        <v>981</v>
      </c>
      <c r="AP64" s="60" t="s">
        <v>981</v>
      </c>
      <c r="AQ64" s="60" t="s">
        <v>981</v>
      </c>
      <c r="AR64" s="60" t="s">
        <v>981</v>
      </c>
      <c r="AS64" s="60" t="s">
        <v>1471</v>
      </c>
      <c r="AT64" s="60" t="s">
        <v>981</v>
      </c>
      <c r="AU64" s="60" t="s">
        <v>981</v>
      </c>
      <c r="AV64" s="60" t="s">
        <v>981</v>
      </c>
    </row>
    <row r="65" spans="1:48" ht="18.75" thickBot="1" x14ac:dyDescent="0.3">
      <c r="A65" s="59" t="s">
        <v>1020</v>
      </c>
      <c r="B65" s="60" t="s">
        <v>1429</v>
      </c>
      <c r="C65" s="60" t="s">
        <v>1429</v>
      </c>
      <c r="D65" s="60" t="s">
        <v>1429</v>
      </c>
      <c r="E65" s="60" t="s">
        <v>1429</v>
      </c>
      <c r="F65" s="60" t="s">
        <v>1429</v>
      </c>
      <c r="G65" s="60" t="s">
        <v>1453</v>
      </c>
      <c r="H65" s="60" t="s">
        <v>1429</v>
      </c>
      <c r="I65" s="60" t="s">
        <v>1429</v>
      </c>
      <c r="J65" s="60" t="s">
        <v>1429</v>
      </c>
      <c r="K65" s="60" t="s">
        <v>1429</v>
      </c>
      <c r="L65" s="60" t="s">
        <v>1449</v>
      </c>
      <c r="M65" s="60" t="s">
        <v>1429</v>
      </c>
      <c r="N65" s="60" t="s">
        <v>1436</v>
      </c>
      <c r="O65" s="60" t="s">
        <v>1437</v>
      </c>
      <c r="AH65" s="59" t="s">
        <v>1020</v>
      </c>
      <c r="AI65" s="60" t="s">
        <v>1468</v>
      </c>
      <c r="AJ65" s="60" t="s">
        <v>1472</v>
      </c>
      <c r="AK65" s="60" t="s">
        <v>981</v>
      </c>
      <c r="AL65" s="60" t="s">
        <v>981</v>
      </c>
      <c r="AM65" s="60" t="s">
        <v>981</v>
      </c>
      <c r="AN65" s="60" t="s">
        <v>981</v>
      </c>
      <c r="AO65" s="60" t="s">
        <v>981</v>
      </c>
      <c r="AP65" s="60" t="s">
        <v>981</v>
      </c>
      <c r="AQ65" s="60" t="s">
        <v>981</v>
      </c>
      <c r="AR65" s="60" t="s">
        <v>981</v>
      </c>
      <c r="AS65" s="60" t="s">
        <v>1471</v>
      </c>
      <c r="AT65" s="60" t="s">
        <v>981</v>
      </c>
      <c r="AU65" s="60" t="s">
        <v>981</v>
      </c>
      <c r="AV65" s="60" t="s">
        <v>981</v>
      </c>
    </row>
    <row r="66" spans="1:48" ht="18.75" thickBot="1" x14ac:dyDescent="0.3">
      <c r="A66" s="59" t="s">
        <v>1021</v>
      </c>
      <c r="B66" s="60" t="s">
        <v>1429</v>
      </c>
      <c r="C66" s="60" t="s">
        <v>1429</v>
      </c>
      <c r="D66" s="60" t="s">
        <v>1429</v>
      </c>
      <c r="E66" s="60" t="s">
        <v>1429</v>
      </c>
      <c r="F66" s="60" t="s">
        <v>1429</v>
      </c>
      <c r="G66" s="60" t="s">
        <v>1453</v>
      </c>
      <c r="H66" s="60" t="s">
        <v>1429</v>
      </c>
      <c r="I66" s="60" t="s">
        <v>1429</v>
      </c>
      <c r="J66" s="60" t="s">
        <v>1429</v>
      </c>
      <c r="K66" s="60" t="s">
        <v>1429</v>
      </c>
      <c r="L66" s="60" t="s">
        <v>1449</v>
      </c>
      <c r="M66" s="60" t="s">
        <v>1429</v>
      </c>
      <c r="N66" s="60" t="s">
        <v>1429</v>
      </c>
      <c r="O66" s="60" t="s">
        <v>1437</v>
      </c>
      <c r="AH66" s="59" t="s">
        <v>1021</v>
      </c>
      <c r="AI66" s="60" t="s">
        <v>1468</v>
      </c>
      <c r="AJ66" s="60" t="s">
        <v>1472</v>
      </c>
      <c r="AK66" s="60" t="s">
        <v>981</v>
      </c>
      <c r="AL66" s="60" t="s">
        <v>981</v>
      </c>
      <c r="AM66" s="60" t="s">
        <v>981</v>
      </c>
      <c r="AN66" s="60" t="s">
        <v>981</v>
      </c>
      <c r="AO66" s="60" t="s">
        <v>981</v>
      </c>
      <c r="AP66" s="60" t="s">
        <v>981</v>
      </c>
      <c r="AQ66" s="60" t="s">
        <v>981</v>
      </c>
      <c r="AR66" s="60" t="s">
        <v>981</v>
      </c>
      <c r="AS66" s="60" t="s">
        <v>1471</v>
      </c>
      <c r="AT66" s="60" t="s">
        <v>981</v>
      </c>
      <c r="AU66" s="60" t="s">
        <v>981</v>
      </c>
      <c r="AV66" s="60" t="s">
        <v>981</v>
      </c>
    </row>
    <row r="67" spans="1:48" ht="18.75" thickBot="1" x14ac:dyDescent="0.3">
      <c r="A67" s="59" t="s">
        <v>1023</v>
      </c>
      <c r="B67" s="60" t="s">
        <v>1429</v>
      </c>
      <c r="C67" s="60" t="s">
        <v>1429</v>
      </c>
      <c r="D67" s="60" t="s">
        <v>1429</v>
      </c>
      <c r="E67" s="60" t="s">
        <v>1429</v>
      </c>
      <c r="F67" s="60" t="s">
        <v>1429</v>
      </c>
      <c r="G67" s="60" t="s">
        <v>1454</v>
      </c>
      <c r="H67" s="60" t="s">
        <v>1429</v>
      </c>
      <c r="I67" s="60" t="s">
        <v>1429</v>
      </c>
      <c r="J67" s="60" t="s">
        <v>1429</v>
      </c>
      <c r="K67" s="60" t="s">
        <v>1429</v>
      </c>
      <c r="L67" s="60" t="s">
        <v>1429</v>
      </c>
      <c r="M67" s="60" t="s">
        <v>1429</v>
      </c>
      <c r="N67" s="60" t="s">
        <v>1429</v>
      </c>
      <c r="O67" s="60" t="s">
        <v>1429</v>
      </c>
      <c r="AH67" s="59" t="s">
        <v>1023</v>
      </c>
      <c r="AI67" s="60" t="s">
        <v>1468</v>
      </c>
      <c r="AJ67" s="60" t="s">
        <v>1472</v>
      </c>
      <c r="AK67" s="60" t="s">
        <v>981</v>
      </c>
      <c r="AL67" s="60" t="s">
        <v>981</v>
      </c>
      <c r="AM67" s="60" t="s">
        <v>981</v>
      </c>
      <c r="AN67" s="60" t="s">
        <v>981</v>
      </c>
      <c r="AO67" s="60" t="s">
        <v>981</v>
      </c>
      <c r="AP67" s="60" t="s">
        <v>981</v>
      </c>
      <c r="AQ67" s="60" t="s">
        <v>981</v>
      </c>
      <c r="AR67" s="60" t="s">
        <v>981</v>
      </c>
      <c r="AS67" s="60" t="s">
        <v>1471</v>
      </c>
      <c r="AT67" s="60" t="s">
        <v>981</v>
      </c>
      <c r="AU67" s="60" t="s">
        <v>981</v>
      </c>
      <c r="AV67" s="60" t="s">
        <v>981</v>
      </c>
    </row>
    <row r="68" spans="1:48" ht="18.75" thickBot="1" x14ac:dyDescent="0.3">
      <c r="A68" s="59" t="s">
        <v>1024</v>
      </c>
      <c r="B68" s="60" t="s">
        <v>1429</v>
      </c>
      <c r="C68" s="60" t="s">
        <v>1429</v>
      </c>
      <c r="D68" s="60" t="s">
        <v>1429</v>
      </c>
      <c r="E68" s="60" t="s">
        <v>1429</v>
      </c>
      <c r="F68" s="60" t="s">
        <v>1429</v>
      </c>
      <c r="G68" s="60" t="s">
        <v>1454</v>
      </c>
      <c r="H68" s="60" t="s">
        <v>1429</v>
      </c>
      <c r="I68" s="60" t="s">
        <v>1429</v>
      </c>
      <c r="J68" s="60" t="s">
        <v>1429</v>
      </c>
      <c r="K68" s="60" t="s">
        <v>1429</v>
      </c>
      <c r="L68" s="60" t="s">
        <v>1429</v>
      </c>
      <c r="M68" s="60" t="s">
        <v>1429</v>
      </c>
      <c r="N68" s="60" t="s">
        <v>1429</v>
      </c>
      <c r="O68" s="60" t="s">
        <v>1429</v>
      </c>
      <c r="AH68" s="59" t="s">
        <v>1024</v>
      </c>
      <c r="AI68" s="60" t="s">
        <v>1468</v>
      </c>
      <c r="AJ68" s="60" t="s">
        <v>1472</v>
      </c>
      <c r="AK68" s="60" t="s">
        <v>981</v>
      </c>
      <c r="AL68" s="60" t="s">
        <v>981</v>
      </c>
      <c r="AM68" s="60" t="s">
        <v>981</v>
      </c>
      <c r="AN68" s="60" t="s">
        <v>981</v>
      </c>
      <c r="AO68" s="60" t="s">
        <v>981</v>
      </c>
      <c r="AP68" s="60" t="s">
        <v>981</v>
      </c>
      <c r="AQ68" s="60" t="s">
        <v>981</v>
      </c>
      <c r="AR68" s="60" t="s">
        <v>981</v>
      </c>
      <c r="AS68" s="60" t="s">
        <v>1471</v>
      </c>
      <c r="AT68" s="60" t="s">
        <v>981</v>
      </c>
      <c r="AU68" s="60" t="s">
        <v>981</v>
      </c>
      <c r="AV68" s="60" t="s">
        <v>981</v>
      </c>
    </row>
    <row r="69" spans="1:48" ht="18.75" thickBot="1" x14ac:dyDescent="0.3">
      <c r="A69" s="59" t="s">
        <v>1025</v>
      </c>
      <c r="B69" s="60" t="s">
        <v>1429</v>
      </c>
      <c r="C69" s="60" t="s">
        <v>1429</v>
      </c>
      <c r="D69" s="60" t="s">
        <v>1429</v>
      </c>
      <c r="E69" s="60" t="s">
        <v>1429</v>
      </c>
      <c r="F69" s="60" t="s">
        <v>1429</v>
      </c>
      <c r="G69" s="60" t="s">
        <v>1455</v>
      </c>
      <c r="H69" s="60" t="s">
        <v>1429</v>
      </c>
      <c r="I69" s="60" t="s">
        <v>1429</v>
      </c>
      <c r="J69" s="60" t="s">
        <v>1429</v>
      </c>
      <c r="K69" s="60" t="s">
        <v>1429</v>
      </c>
      <c r="L69" s="60" t="s">
        <v>1429</v>
      </c>
      <c r="M69" s="60" t="s">
        <v>1429</v>
      </c>
      <c r="N69" s="60" t="s">
        <v>1429</v>
      </c>
      <c r="O69" s="60" t="s">
        <v>1429</v>
      </c>
      <c r="AH69" s="59" t="s">
        <v>1025</v>
      </c>
      <c r="AI69" s="60" t="s">
        <v>1468</v>
      </c>
      <c r="AJ69" s="60" t="s">
        <v>1472</v>
      </c>
      <c r="AK69" s="60" t="s">
        <v>981</v>
      </c>
      <c r="AL69" s="60" t="s">
        <v>981</v>
      </c>
      <c r="AM69" s="60" t="s">
        <v>981</v>
      </c>
      <c r="AN69" s="60" t="s">
        <v>981</v>
      </c>
      <c r="AO69" s="60" t="s">
        <v>981</v>
      </c>
      <c r="AP69" s="60" t="s">
        <v>981</v>
      </c>
      <c r="AQ69" s="60" t="s">
        <v>981</v>
      </c>
      <c r="AR69" s="60" t="s">
        <v>981</v>
      </c>
      <c r="AS69" s="60" t="s">
        <v>1471</v>
      </c>
      <c r="AT69" s="60" t="s">
        <v>981</v>
      </c>
      <c r="AU69" s="60" t="s">
        <v>981</v>
      </c>
      <c r="AV69" s="60" t="s">
        <v>981</v>
      </c>
    </row>
    <row r="70" spans="1:48" ht="18.75" thickBot="1" x14ac:dyDescent="0.3">
      <c r="A70" s="59" t="s">
        <v>1028</v>
      </c>
      <c r="B70" s="60" t="s">
        <v>1429</v>
      </c>
      <c r="C70" s="60" t="s">
        <v>1429</v>
      </c>
      <c r="D70" s="60" t="s">
        <v>1429</v>
      </c>
      <c r="E70" s="60" t="s">
        <v>1429</v>
      </c>
      <c r="F70" s="60" t="s">
        <v>1429</v>
      </c>
      <c r="G70" s="60" t="s">
        <v>1456</v>
      </c>
      <c r="H70" s="60" t="s">
        <v>1429</v>
      </c>
      <c r="I70" s="60" t="s">
        <v>1429</v>
      </c>
      <c r="J70" s="60" t="s">
        <v>1429</v>
      </c>
      <c r="K70" s="60" t="s">
        <v>1429</v>
      </c>
      <c r="L70" s="60" t="s">
        <v>1429</v>
      </c>
      <c r="M70" s="60" t="s">
        <v>1429</v>
      </c>
      <c r="N70" s="60" t="s">
        <v>1429</v>
      </c>
      <c r="O70" s="60" t="s">
        <v>1429</v>
      </c>
      <c r="AH70" s="59" t="s">
        <v>1028</v>
      </c>
      <c r="AI70" s="60" t="s">
        <v>1468</v>
      </c>
      <c r="AJ70" s="60" t="s">
        <v>1472</v>
      </c>
      <c r="AK70" s="60" t="s">
        <v>981</v>
      </c>
      <c r="AL70" s="60" t="s">
        <v>981</v>
      </c>
      <c r="AM70" s="60" t="s">
        <v>981</v>
      </c>
      <c r="AN70" s="60" t="s">
        <v>981</v>
      </c>
      <c r="AO70" s="60" t="s">
        <v>981</v>
      </c>
      <c r="AP70" s="60" t="s">
        <v>981</v>
      </c>
      <c r="AQ70" s="60" t="s">
        <v>981</v>
      </c>
      <c r="AR70" s="60" t="s">
        <v>981</v>
      </c>
      <c r="AS70" s="60" t="s">
        <v>1471</v>
      </c>
      <c r="AT70" s="60" t="s">
        <v>981</v>
      </c>
      <c r="AU70" s="60" t="s">
        <v>981</v>
      </c>
      <c r="AV70" s="60" t="s">
        <v>981</v>
      </c>
    </row>
    <row r="71" spans="1:48" ht="18.75" thickBot="1" x14ac:dyDescent="0.3">
      <c r="A71" s="59" t="s">
        <v>1029</v>
      </c>
      <c r="B71" s="60" t="s">
        <v>1429</v>
      </c>
      <c r="C71" s="60" t="s">
        <v>1429</v>
      </c>
      <c r="D71" s="60" t="s">
        <v>1429</v>
      </c>
      <c r="E71" s="60" t="s">
        <v>1429</v>
      </c>
      <c r="F71" s="60" t="s">
        <v>1429</v>
      </c>
      <c r="G71" s="60" t="s">
        <v>1457</v>
      </c>
      <c r="H71" s="60" t="s">
        <v>1429</v>
      </c>
      <c r="I71" s="60" t="s">
        <v>1429</v>
      </c>
      <c r="J71" s="60" t="s">
        <v>1429</v>
      </c>
      <c r="K71" s="60" t="s">
        <v>1429</v>
      </c>
      <c r="L71" s="60" t="s">
        <v>1429</v>
      </c>
      <c r="M71" s="60" t="s">
        <v>1429</v>
      </c>
      <c r="N71" s="60" t="s">
        <v>1429</v>
      </c>
      <c r="O71" s="60" t="s">
        <v>1429</v>
      </c>
      <c r="AH71" s="59" t="s">
        <v>1029</v>
      </c>
      <c r="AI71" s="60" t="s">
        <v>1468</v>
      </c>
      <c r="AJ71" s="60" t="s">
        <v>1472</v>
      </c>
      <c r="AK71" s="60" t="s">
        <v>981</v>
      </c>
      <c r="AL71" s="60" t="s">
        <v>981</v>
      </c>
      <c r="AM71" s="60" t="s">
        <v>981</v>
      </c>
      <c r="AN71" s="60" t="s">
        <v>981</v>
      </c>
      <c r="AO71" s="60" t="s">
        <v>981</v>
      </c>
      <c r="AP71" s="60" t="s">
        <v>981</v>
      </c>
      <c r="AQ71" s="60" t="s">
        <v>981</v>
      </c>
      <c r="AR71" s="60" t="s">
        <v>981</v>
      </c>
      <c r="AS71" s="60" t="s">
        <v>1471</v>
      </c>
      <c r="AT71" s="60" t="s">
        <v>981</v>
      </c>
      <c r="AU71" s="60" t="s">
        <v>981</v>
      </c>
      <c r="AV71" s="60" t="s">
        <v>981</v>
      </c>
    </row>
    <row r="72" spans="1:48" ht="18.75" thickBot="1" x14ac:dyDescent="0.3">
      <c r="A72" s="59" t="s">
        <v>1030</v>
      </c>
      <c r="B72" s="60" t="s">
        <v>1429</v>
      </c>
      <c r="C72" s="60" t="s">
        <v>1429</v>
      </c>
      <c r="D72" s="60" t="s">
        <v>1429</v>
      </c>
      <c r="E72" s="60" t="s">
        <v>1429</v>
      </c>
      <c r="F72" s="60" t="s">
        <v>1429</v>
      </c>
      <c r="G72" s="60" t="s">
        <v>1458</v>
      </c>
      <c r="H72" s="60" t="s">
        <v>1429</v>
      </c>
      <c r="I72" s="60" t="s">
        <v>1429</v>
      </c>
      <c r="J72" s="60" t="s">
        <v>1429</v>
      </c>
      <c r="K72" s="60" t="s">
        <v>1429</v>
      </c>
      <c r="L72" s="60" t="s">
        <v>1429</v>
      </c>
      <c r="M72" s="60" t="s">
        <v>1429</v>
      </c>
      <c r="N72" s="60" t="s">
        <v>1429</v>
      </c>
      <c r="O72" s="60" t="s">
        <v>1429</v>
      </c>
      <c r="AH72" s="59" t="s">
        <v>1030</v>
      </c>
      <c r="AI72" s="60" t="s">
        <v>1468</v>
      </c>
      <c r="AJ72" s="60" t="s">
        <v>981</v>
      </c>
      <c r="AK72" s="60" t="s">
        <v>981</v>
      </c>
      <c r="AL72" s="60" t="s">
        <v>981</v>
      </c>
      <c r="AM72" s="60" t="s">
        <v>981</v>
      </c>
      <c r="AN72" s="60" t="s">
        <v>981</v>
      </c>
      <c r="AO72" s="60" t="s">
        <v>981</v>
      </c>
      <c r="AP72" s="60" t="s">
        <v>981</v>
      </c>
      <c r="AQ72" s="60" t="s">
        <v>981</v>
      </c>
      <c r="AR72" s="60" t="s">
        <v>981</v>
      </c>
      <c r="AS72" s="60" t="s">
        <v>1471</v>
      </c>
      <c r="AT72" s="60" t="s">
        <v>981</v>
      </c>
      <c r="AU72" s="60" t="s">
        <v>981</v>
      </c>
      <c r="AV72" s="60" t="s">
        <v>981</v>
      </c>
    </row>
    <row r="73" spans="1:48" ht="18.75" thickBot="1" x14ac:dyDescent="0.3">
      <c r="A73" s="59" t="s">
        <v>1031</v>
      </c>
      <c r="B73" s="60" t="s">
        <v>1429</v>
      </c>
      <c r="C73" s="60" t="s">
        <v>1429</v>
      </c>
      <c r="D73" s="60" t="s">
        <v>1429</v>
      </c>
      <c r="E73" s="60" t="s">
        <v>1429</v>
      </c>
      <c r="F73" s="60" t="s">
        <v>1429</v>
      </c>
      <c r="G73" s="60" t="s">
        <v>1459</v>
      </c>
      <c r="H73" s="60" t="s">
        <v>1429</v>
      </c>
      <c r="I73" s="60" t="s">
        <v>1429</v>
      </c>
      <c r="J73" s="60" t="s">
        <v>1429</v>
      </c>
      <c r="K73" s="60" t="s">
        <v>1429</v>
      </c>
      <c r="L73" s="60" t="s">
        <v>1429</v>
      </c>
      <c r="M73" s="60" t="s">
        <v>1429</v>
      </c>
      <c r="N73" s="60" t="s">
        <v>1429</v>
      </c>
      <c r="O73" s="60" t="s">
        <v>1429</v>
      </c>
      <c r="AH73" s="59" t="s">
        <v>1031</v>
      </c>
      <c r="AI73" s="60" t="s">
        <v>1468</v>
      </c>
      <c r="AJ73" s="60" t="s">
        <v>981</v>
      </c>
      <c r="AK73" s="60" t="s">
        <v>981</v>
      </c>
      <c r="AL73" s="60" t="s">
        <v>981</v>
      </c>
      <c r="AM73" s="60" t="s">
        <v>981</v>
      </c>
      <c r="AN73" s="60" t="s">
        <v>981</v>
      </c>
      <c r="AO73" s="60" t="s">
        <v>981</v>
      </c>
      <c r="AP73" s="60" t="s">
        <v>981</v>
      </c>
      <c r="AQ73" s="60" t="s">
        <v>981</v>
      </c>
      <c r="AR73" s="60" t="s">
        <v>981</v>
      </c>
      <c r="AS73" s="60" t="s">
        <v>1471</v>
      </c>
      <c r="AT73" s="60" t="s">
        <v>981</v>
      </c>
      <c r="AU73" s="60" t="s">
        <v>981</v>
      </c>
      <c r="AV73" s="60" t="s">
        <v>981</v>
      </c>
    </row>
    <row r="74" spans="1:48" ht="18.75" thickBot="1" x14ac:dyDescent="0.3">
      <c r="A74" s="59" t="s">
        <v>1032</v>
      </c>
      <c r="B74" s="60" t="s">
        <v>1429</v>
      </c>
      <c r="C74" s="60" t="s">
        <v>1429</v>
      </c>
      <c r="D74" s="60" t="s">
        <v>1429</v>
      </c>
      <c r="E74" s="60" t="s">
        <v>1429</v>
      </c>
      <c r="F74" s="60" t="s">
        <v>1429</v>
      </c>
      <c r="G74" s="60" t="s">
        <v>1460</v>
      </c>
      <c r="H74" s="60" t="s">
        <v>1429</v>
      </c>
      <c r="I74" s="60" t="s">
        <v>1429</v>
      </c>
      <c r="J74" s="60" t="s">
        <v>1429</v>
      </c>
      <c r="K74" s="60" t="s">
        <v>1429</v>
      </c>
      <c r="L74" s="60" t="s">
        <v>1429</v>
      </c>
      <c r="M74" s="60" t="s">
        <v>1429</v>
      </c>
      <c r="N74" s="60" t="s">
        <v>1429</v>
      </c>
      <c r="O74" s="60" t="s">
        <v>1429</v>
      </c>
      <c r="AH74" s="59" t="s">
        <v>1032</v>
      </c>
      <c r="AI74" s="60" t="s">
        <v>1468</v>
      </c>
      <c r="AJ74" s="60" t="s">
        <v>981</v>
      </c>
      <c r="AK74" s="60" t="s">
        <v>981</v>
      </c>
      <c r="AL74" s="60" t="s">
        <v>981</v>
      </c>
      <c r="AM74" s="60" t="s">
        <v>981</v>
      </c>
      <c r="AN74" s="60" t="s">
        <v>981</v>
      </c>
      <c r="AO74" s="60" t="s">
        <v>981</v>
      </c>
      <c r="AP74" s="60" t="s">
        <v>981</v>
      </c>
      <c r="AQ74" s="60" t="s">
        <v>981</v>
      </c>
      <c r="AR74" s="60" t="s">
        <v>981</v>
      </c>
      <c r="AS74" s="60" t="s">
        <v>1471</v>
      </c>
      <c r="AT74" s="60" t="s">
        <v>981</v>
      </c>
      <c r="AU74" s="60" t="s">
        <v>981</v>
      </c>
      <c r="AV74" s="60" t="s">
        <v>981</v>
      </c>
    </row>
    <row r="75" spans="1:48" ht="18.75" thickBot="1" x14ac:dyDescent="0.3">
      <c r="A75" s="59" t="s">
        <v>1034</v>
      </c>
      <c r="B75" s="60" t="s">
        <v>1429</v>
      </c>
      <c r="C75" s="60" t="s">
        <v>1429</v>
      </c>
      <c r="D75" s="60" t="s">
        <v>1429</v>
      </c>
      <c r="E75" s="60" t="s">
        <v>1429</v>
      </c>
      <c r="F75" s="60" t="s">
        <v>1429</v>
      </c>
      <c r="G75" s="60" t="s">
        <v>1460</v>
      </c>
      <c r="H75" s="60" t="s">
        <v>1429</v>
      </c>
      <c r="I75" s="60" t="s">
        <v>1429</v>
      </c>
      <c r="J75" s="60" t="s">
        <v>1429</v>
      </c>
      <c r="K75" s="60" t="s">
        <v>1429</v>
      </c>
      <c r="L75" s="60" t="s">
        <v>1429</v>
      </c>
      <c r="M75" s="60" t="s">
        <v>1429</v>
      </c>
      <c r="N75" s="60" t="s">
        <v>1429</v>
      </c>
      <c r="O75" s="60" t="s">
        <v>1429</v>
      </c>
      <c r="AH75" s="59" t="s">
        <v>1034</v>
      </c>
      <c r="AI75" s="60" t="s">
        <v>1468</v>
      </c>
      <c r="AJ75" s="60" t="s">
        <v>981</v>
      </c>
      <c r="AK75" s="60" t="s">
        <v>981</v>
      </c>
      <c r="AL75" s="60" t="s">
        <v>981</v>
      </c>
      <c r="AM75" s="60" t="s">
        <v>981</v>
      </c>
      <c r="AN75" s="60" t="s">
        <v>981</v>
      </c>
      <c r="AO75" s="60" t="s">
        <v>981</v>
      </c>
      <c r="AP75" s="60" t="s">
        <v>981</v>
      </c>
      <c r="AQ75" s="60" t="s">
        <v>981</v>
      </c>
      <c r="AR75" s="60" t="s">
        <v>981</v>
      </c>
      <c r="AS75" s="60" t="s">
        <v>1471</v>
      </c>
      <c r="AT75" s="60" t="s">
        <v>981</v>
      </c>
      <c r="AU75" s="60" t="s">
        <v>981</v>
      </c>
      <c r="AV75" s="60" t="s">
        <v>981</v>
      </c>
    </row>
    <row r="76" spans="1:48" ht="18.75" thickBot="1" x14ac:dyDescent="0.3">
      <c r="A76" s="59" t="s">
        <v>1035</v>
      </c>
      <c r="B76" s="60" t="s">
        <v>1429</v>
      </c>
      <c r="C76" s="60" t="s">
        <v>1429</v>
      </c>
      <c r="D76" s="60" t="s">
        <v>1429</v>
      </c>
      <c r="E76" s="60" t="s">
        <v>1429</v>
      </c>
      <c r="F76" s="60" t="s">
        <v>1429</v>
      </c>
      <c r="G76" s="60" t="s">
        <v>1461</v>
      </c>
      <c r="H76" s="60" t="s">
        <v>1429</v>
      </c>
      <c r="I76" s="60" t="s">
        <v>1429</v>
      </c>
      <c r="J76" s="60" t="s">
        <v>1429</v>
      </c>
      <c r="K76" s="60" t="s">
        <v>1429</v>
      </c>
      <c r="L76" s="60" t="s">
        <v>1429</v>
      </c>
      <c r="M76" s="60" t="s">
        <v>1429</v>
      </c>
      <c r="N76" s="60" t="s">
        <v>1429</v>
      </c>
      <c r="O76" s="60" t="s">
        <v>1429</v>
      </c>
      <c r="AH76" s="59" t="s">
        <v>1035</v>
      </c>
      <c r="AI76" s="60" t="s">
        <v>1468</v>
      </c>
      <c r="AJ76" s="60" t="s">
        <v>981</v>
      </c>
      <c r="AK76" s="60" t="s">
        <v>981</v>
      </c>
      <c r="AL76" s="60" t="s">
        <v>981</v>
      </c>
      <c r="AM76" s="60" t="s">
        <v>981</v>
      </c>
      <c r="AN76" s="60" t="s">
        <v>981</v>
      </c>
      <c r="AO76" s="60" t="s">
        <v>981</v>
      </c>
      <c r="AP76" s="60" t="s">
        <v>981</v>
      </c>
      <c r="AQ76" s="60" t="s">
        <v>981</v>
      </c>
      <c r="AR76" s="60" t="s">
        <v>981</v>
      </c>
      <c r="AS76" s="60" t="s">
        <v>1471</v>
      </c>
      <c r="AT76" s="60" t="s">
        <v>981</v>
      </c>
      <c r="AU76" s="60" t="s">
        <v>981</v>
      </c>
      <c r="AV76" s="60" t="s">
        <v>981</v>
      </c>
    </row>
    <row r="77" spans="1:48" ht="18.75" thickBot="1" x14ac:dyDescent="0.3">
      <c r="A77" s="59" t="s">
        <v>1036</v>
      </c>
      <c r="B77" s="60" t="s">
        <v>1429</v>
      </c>
      <c r="C77" s="60" t="s">
        <v>1429</v>
      </c>
      <c r="D77" s="60" t="s">
        <v>1429</v>
      </c>
      <c r="E77" s="60" t="s">
        <v>1429</v>
      </c>
      <c r="F77" s="60" t="s">
        <v>1429</v>
      </c>
      <c r="G77" s="60" t="s">
        <v>1462</v>
      </c>
      <c r="H77" s="60" t="s">
        <v>1429</v>
      </c>
      <c r="I77" s="60" t="s">
        <v>1429</v>
      </c>
      <c r="J77" s="60" t="s">
        <v>1429</v>
      </c>
      <c r="K77" s="60" t="s">
        <v>1429</v>
      </c>
      <c r="L77" s="60" t="s">
        <v>1429</v>
      </c>
      <c r="M77" s="60" t="s">
        <v>1429</v>
      </c>
      <c r="N77" s="60" t="s">
        <v>1429</v>
      </c>
      <c r="O77" s="60" t="s">
        <v>1429</v>
      </c>
      <c r="AH77" s="59" t="s">
        <v>1036</v>
      </c>
      <c r="AI77" s="60" t="s">
        <v>1468</v>
      </c>
      <c r="AJ77" s="60" t="s">
        <v>981</v>
      </c>
      <c r="AK77" s="60" t="s">
        <v>981</v>
      </c>
      <c r="AL77" s="60" t="s">
        <v>981</v>
      </c>
      <c r="AM77" s="60" t="s">
        <v>981</v>
      </c>
      <c r="AN77" s="60" t="s">
        <v>981</v>
      </c>
      <c r="AO77" s="60" t="s">
        <v>981</v>
      </c>
      <c r="AP77" s="60" t="s">
        <v>981</v>
      </c>
      <c r="AQ77" s="60" t="s">
        <v>981</v>
      </c>
      <c r="AR77" s="60" t="s">
        <v>981</v>
      </c>
      <c r="AS77" s="60" t="s">
        <v>1471</v>
      </c>
      <c r="AT77" s="60" t="s">
        <v>981</v>
      </c>
      <c r="AU77" s="60" t="s">
        <v>981</v>
      </c>
      <c r="AV77" s="60" t="s">
        <v>981</v>
      </c>
    </row>
    <row r="78" spans="1:48" ht="18.75" thickBot="1" x14ac:dyDescent="0.3">
      <c r="A78" s="59" t="s">
        <v>1039</v>
      </c>
      <c r="B78" s="60" t="s">
        <v>1429</v>
      </c>
      <c r="C78" s="60" t="s">
        <v>1429</v>
      </c>
      <c r="D78" s="60" t="s">
        <v>1429</v>
      </c>
      <c r="E78" s="60" t="s">
        <v>1429</v>
      </c>
      <c r="F78" s="60" t="s">
        <v>1429</v>
      </c>
      <c r="G78" s="60" t="s">
        <v>1463</v>
      </c>
      <c r="H78" s="60" t="s">
        <v>1429</v>
      </c>
      <c r="I78" s="60" t="s">
        <v>1429</v>
      </c>
      <c r="J78" s="60" t="s">
        <v>1429</v>
      </c>
      <c r="K78" s="60" t="s">
        <v>1429</v>
      </c>
      <c r="L78" s="60" t="s">
        <v>1429</v>
      </c>
      <c r="M78" s="60" t="s">
        <v>1429</v>
      </c>
      <c r="N78" s="60" t="s">
        <v>1429</v>
      </c>
      <c r="O78" s="60" t="s">
        <v>1429</v>
      </c>
      <c r="AH78" s="59" t="s">
        <v>1039</v>
      </c>
      <c r="AI78" s="60" t="s">
        <v>1468</v>
      </c>
      <c r="AJ78" s="60" t="s">
        <v>981</v>
      </c>
      <c r="AK78" s="60" t="s">
        <v>981</v>
      </c>
      <c r="AL78" s="60" t="s">
        <v>981</v>
      </c>
      <c r="AM78" s="60" t="s">
        <v>981</v>
      </c>
      <c r="AN78" s="60" t="s">
        <v>981</v>
      </c>
      <c r="AO78" s="60" t="s">
        <v>981</v>
      </c>
      <c r="AP78" s="60" t="s">
        <v>981</v>
      </c>
      <c r="AQ78" s="60" t="s">
        <v>981</v>
      </c>
      <c r="AR78" s="60" t="s">
        <v>981</v>
      </c>
      <c r="AS78" s="60" t="s">
        <v>1471</v>
      </c>
      <c r="AT78" s="60" t="s">
        <v>981</v>
      </c>
      <c r="AU78" s="60" t="s">
        <v>981</v>
      </c>
      <c r="AV78" s="60" t="s">
        <v>981</v>
      </c>
    </row>
    <row r="79" spans="1:48" ht="18.75" thickBot="1" x14ac:dyDescent="0.3">
      <c r="A79" s="59" t="s">
        <v>1040</v>
      </c>
      <c r="B79" s="60" t="s">
        <v>1429</v>
      </c>
      <c r="C79" s="60" t="s">
        <v>1429</v>
      </c>
      <c r="D79" s="60" t="s">
        <v>1429</v>
      </c>
      <c r="E79" s="60" t="s">
        <v>1429</v>
      </c>
      <c r="F79" s="60" t="s">
        <v>1429</v>
      </c>
      <c r="G79" s="60" t="s">
        <v>1464</v>
      </c>
      <c r="H79" s="60" t="s">
        <v>1429</v>
      </c>
      <c r="I79" s="60" t="s">
        <v>1429</v>
      </c>
      <c r="J79" s="60" t="s">
        <v>1429</v>
      </c>
      <c r="K79" s="60" t="s">
        <v>1429</v>
      </c>
      <c r="L79" s="60" t="s">
        <v>1429</v>
      </c>
      <c r="M79" s="60" t="s">
        <v>1429</v>
      </c>
      <c r="N79" s="60" t="s">
        <v>1429</v>
      </c>
      <c r="O79" s="60" t="s">
        <v>1429</v>
      </c>
      <c r="AH79" s="59" t="s">
        <v>1040</v>
      </c>
      <c r="AI79" s="60" t="s">
        <v>1468</v>
      </c>
      <c r="AJ79" s="60" t="s">
        <v>981</v>
      </c>
      <c r="AK79" s="60" t="s">
        <v>981</v>
      </c>
      <c r="AL79" s="60" t="s">
        <v>981</v>
      </c>
      <c r="AM79" s="60" t="s">
        <v>981</v>
      </c>
      <c r="AN79" s="60" t="s">
        <v>981</v>
      </c>
      <c r="AO79" s="60" t="s">
        <v>981</v>
      </c>
      <c r="AP79" s="60" t="s">
        <v>981</v>
      </c>
      <c r="AQ79" s="60" t="s">
        <v>981</v>
      </c>
      <c r="AR79" s="60" t="s">
        <v>981</v>
      </c>
      <c r="AS79" s="60" t="s">
        <v>1473</v>
      </c>
      <c r="AT79" s="60" t="s">
        <v>981</v>
      </c>
      <c r="AU79" s="60" t="s">
        <v>981</v>
      </c>
      <c r="AV79" s="60" t="s">
        <v>981</v>
      </c>
    </row>
    <row r="80" spans="1:48" ht="19.5" thickBot="1" x14ac:dyDescent="0.3">
      <c r="A80" s="55"/>
      <c r="AH80" s="55"/>
    </row>
    <row r="81" spans="1:48" ht="18.75" thickBot="1" x14ac:dyDescent="0.3">
      <c r="A81" s="59" t="s">
        <v>1041</v>
      </c>
      <c r="B81" s="59" t="s">
        <v>927</v>
      </c>
      <c r="C81" s="59" t="s">
        <v>928</v>
      </c>
      <c r="D81" s="59" t="s">
        <v>929</v>
      </c>
      <c r="E81" s="59" t="s">
        <v>930</v>
      </c>
      <c r="F81" s="59" t="s">
        <v>931</v>
      </c>
      <c r="G81" s="59" t="s">
        <v>932</v>
      </c>
      <c r="H81" s="59" t="s">
        <v>933</v>
      </c>
      <c r="I81" s="59" t="s">
        <v>934</v>
      </c>
      <c r="J81" s="59" t="s">
        <v>935</v>
      </c>
      <c r="K81" s="59" t="s">
        <v>936</v>
      </c>
      <c r="L81" s="59" t="s">
        <v>937</v>
      </c>
      <c r="M81" s="59" t="s">
        <v>938</v>
      </c>
      <c r="N81" s="59" t="s">
        <v>939</v>
      </c>
      <c r="O81" s="59" t="s">
        <v>940</v>
      </c>
      <c r="AH81" s="59" t="s">
        <v>1041</v>
      </c>
      <c r="AI81" s="59" t="s">
        <v>927</v>
      </c>
      <c r="AJ81" s="59" t="s">
        <v>928</v>
      </c>
      <c r="AK81" s="59" t="s">
        <v>929</v>
      </c>
      <c r="AL81" s="59" t="s">
        <v>930</v>
      </c>
      <c r="AM81" s="59" t="s">
        <v>931</v>
      </c>
      <c r="AN81" s="59" t="s">
        <v>932</v>
      </c>
      <c r="AO81" s="59" t="s">
        <v>933</v>
      </c>
      <c r="AP81" s="59" t="s">
        <v>934</v>
      </c>
      <c r="AQ81" s="59" t="s">
        <v>935</v>
      </c>
      <c r="AR81" s="59" t="s">
        <v>936</v>
      </c>
      <c r="AS81" s="59" t="s">
        <v>937</v>
      </c>
      <c r="AT81" s="59" t="s">
        <v>938</v>
      </c>
      <c r="AU81" s="59" t="s">
        <v>939</v>
      </c>
      <c r="AV81" s="59" t="s">
        <v>940</v>
      </c>
    </row>
    <row r="82" spans="1:48" ht="15.75" thickBot="1" x14ac:dyDescent="0.3">
      <c r="A82" s="59" t="s">
        <v>978</v>
      </c>
      <c r="B82" s="60">
        <v>0</v>
      </c>
      <c r="C82" s="60">
        <v>0</v>
      </c>
      <c r="D82" s="60">
        <v>0</v>
      </c>
      <c r="E82" s="60">
        <v>0</v>
      </c>
      <c r="F82" s="60">
        <v>5891</v>
      </c>
      <c r="G82" s="60">
        <v>10887</v>
      </c>
      <c r="H82" s="60">
        <v>669</v>
      </c>
      <c r="I82" s="60">
        <v>0</v>
      </c>
      <c r="J82" s="60">
        <v>3394</v>
      </c>
      <c r="K82" s="60">
        <v>216</v>
      </c>
      <c r="L82" s="60">
        <v>236</v>
      </c>
      <c r="M82" s="60">
        <v>0</v>
      </c>
      <c r="N82" s="60">
        <v>345</v>
      </c>
      <c r="O82" s="60">
        <v>22</v>
      </c>
      <c r="AH82" s="59" t="s">
        <v>978</v>
      </c>
      <c r="AI82" s="60">
        <v>1709.6</v>
      </c>
      <c r="AJ82" s="60">
        <v>1563.7</v>
      </c>
      <c r="AK82" s="60">
        <v>0</v>
      </c>
      <c r="AL82" s="60">
        <v>0</v>
      </c>
      <c r="AM82" s="60">
        <v>0</v>
      </c>
      <c r="AN82" s="60">
        <v>0</v>
      </c>
      <c r="AO82" s="60">
        <v>0</v>
      </c>
      <c r="AP82" s="60">
        <v>0</v>
      </c>
      <c r="AQ82" s="60">
        <v>0</v>
      </c>
      <c r="AR82" s="60">
        <v>0</v>
      </c>
      <c r="AS82" s="60">
        <v>7528.9</v>
      </c>
      <c r="AT82" s="60">
        <v>0</v>
      </c>
      <c r="AU82" s="60">
        <v>0</v>
      </c>
      <c r="AV82" s="60">
        <v>0</v>
      </c>
    </row>
    <row r="83" spans="1:48" ht="15.75" thickBot="1" x14ac:dyDescent="0.3">
      <c r="A83" s="59" t="s">
        <v>989</v>
      </c>
      <c r="B83" s="60">
        <v>0</v>
      </c>
      <c r="C83" s="60">
        <v>0</v>
      </c>
      <c r="D83" s="60">
        <v>0</v>
      </c>
      <c r="E83" s="60">
        <v>0</v>
      </c>
      <c r="F83" s="60">
        <v>4545</v>
      </c>
      <c r="G83" s="60">
        <v>10887</v>
      </c>
      <c r="H83" s="60">
        <v>384</v>
      </c>
      <c r="I83" s="60">
        <v>0</v>
      </c>
      <c r="J83" s="60">
        <v>3394</v>
      </c>
      <c r="K83" s="60">
        <v>216</v>
      </c>
      <c r="L83" s="60">
        <v>236</v>
      </c>
      <c r="M83" s="60">
        <v>0</v>
      </c>
      <c r="N83" s="60">
        <v>345</v>
      </c>
      <c r="O83" s="60">
        <v>22</v>
      </c>
      <c r="AH83" s="59" t="s">
        <v>989</v>
      </c>
      <c r="AI83" s="60">
        <v>1709.6</v>
      </c>
      <c r="AJ83" s="60">
        <v>1563.7</v>
      </c>
      <c r="AK83" s="60">
        <v>0</v>
      </c>
      <c r="AL83" s="60">
        <v>0</v>
      </c>
      <c r="AM83" s="60">
        <v>0</v>
      </c>
      <c r="AN83" s="60">
        <v>0</v>
      </c>
      <c r="AO83" s="60">
        <v>0</v>
      </c>
      <c r="AP83" s="60">
        <v>0</v>
      </c>
      <c r="AQ83" s="60">
        <v>0</v>
      </c>
      <c r="AR83" s="60">
        <v>0</v>
      </c>
      <c r="AS83" s="60">
        <v>7467.6</v>
      </c>
      <c r="AT83" s="60">
        <v>0</v>
      </c>
      <c r="AU83" s="60">
        <v>0</v>
      </c>
      <c r="AV83" s="60">
        <v>0</v>
      </c>
    </row>
    <row r="84" spans="1:48" ht="15.75" thickBot="1" x14ac:dyDescent="0.3">
      <c r="A84" s="59" t="s">
        <v>993</v>
      </c>
      <c r="B84" s="60">
        <v>0</v>
      </c>
      <c r="C84" s="60">
        <v>0</v>
      </c>
      <c r="D84" s="60">
        <v>0</v>
      </c>
      <c r="E84" s="60">
        <v>0</v>
      </c>
      <c r="F84" s="60">
        <v>2408</v>
      </c>
      <c r="G84" s="60">
        <v>10887</v>
      </c>
      <c r="H84" s="60">
        <v>0</v>
      </c>
      <c r="I84" s="60">
        <v>0</v>
      </c>
      <c r="J84" s="60">
        <v>3394</v>
      </c>
      <c r="K84" s="60">
        <v>216</v>
      </c>
      <c r="L84" s="60">
        <v>236</v>
      </c>
      <c r="M84" s="60">
        <v>0</v>
      </c>
      <c r="N84" s="60">
        <v>345</v>
      </c>
      <c r="O84" s="60">
        <v>22</v>
      </c>
      <c r="AH84" s="59" t="s">
        <v>993</v>
      </c>
      <c r="AI84" s="60">
        <v>1709.6</v>
      </c>
      <c r="AJ84" s="60">
        <v>1563.7</v>
      </c>
      <c r="AK84" s="60">
        <v>0</v>
      </c>
      <c r="AL84" s="60">
        <v>0</v>
      </c>
      <c r="AM84" s="60">
        <v>0</v>
      </c>
      <c r="AN84" s="60">
        <v>0</v>
      </c>
      <c r="AO84" s="60">
        <v>0</v>
      </c>
      <c r="AP84" s="60">
        <v>0</v>
      </c>
      <c r="AQ84" s="60">
        <v>0</v>
      </c>
      <c r="AR84" s="60">
        <v>0</v>
      </c>
      <c r="AS84" s="60">
        <v>7467.6</v>
      </c>
      <c r="AT84" s="60">
        <v>0</v>
      </c>
      <c r="AU84" s="60">
        <v>0</v>
      </c>
      <c r="AV84" s="60">
        <v>0</v>
      </c>
    </row>
    <row r="85" spans="1:48" ht="15.75" thickBot="1" x14ac:dyDescent="0.3">
      <c r="A85" s="59" t="s">
        <v>995</v>
      </c>
      <c r="B85" s="60">
        <v>0</v>
      </c>
      <c r="C85" s="60">
        <v>0</v>
      </c>
      <c r="D85" s="60">
        <v>0</v>
      </c>
      <c r="E85" s="60">
        <v>0</v>
      </c>
      <c r="F85" s="60">
        <v>2408</v>
      </c>
      <c r="G85" s="60">
        <v>10887</v>
      </c>
      <c r="H85" s="60">
        <v>0</v>
      </c>
      <c r="I85" s="60">
        <v>0</v>
      </c>
      <c r="J85" s="60">
        <v>3394</v>
      </c>
      <c r="K85" s="60">
        <v>216</v>
      </c>
      <c r="L85" s="60">
        <v>236</v>
      </c>
      <c r="M85" s="60">
        <v>0</v>
      </c>
      <c r="N85" s="60">
        <v>345</v>
      </c>
      <c r="O85" s="60">
        <v>22</v>
      </c>
      <c r="AH85" s="59" t="s">
        <v>995</v>
      </c>
      <c r="AI85" s="60">
        <v>1709.6</v>
      </c>
      <c r="AJ85" s="60">
        <v>1563.7</v>
      </c>
      <c r="AK85" s="60">
        <v>0</v>
      </c>
      <c r="AL85" s="60">
        <v>0</v>
      </c>
      <c r="AM85" s="60">
        <v>0</v>
      </c>
      <c r="AN85" s="60">
        <v>0</v>
      </c>
      <c r="AO85" s="60">
        <v>0</v>
      </c>
      <c r="AP85" s="60">
        <v>0</v>
      </c>
      <c r="AQ85" s="60">
        <v>0</v>
      </c>
      <c r="AR85" s="60">
        <v>0</v>
      </c>
      <c r="AS85" s="60">
        <v>7467.6</v>
      </c>
      <c r="AT85" s="60">
        <v>0</v>
      </c>
      <c r="AU85" s="60">
        <v>0</v>
      </c>
      <c r="AV85" s="60">
        <v>0</v>
      </c>
    </row>
    <row r="86" spans="1:48" ht="15.75" thickBot="1" x14ac:dyDescent="0.3">
      <c r="A86" s="59" t="s">
        <v>996</v>
      </c>
      <c r="B86" s="60">
        <v>0</v>
      </c>
      <c r="C86" s="60">
        <v>0</v>
      </c>
      <c r="D86" s="60">
        <v>0</v>
      </c>
      <c r="E86" s="60">
        <v>0</v>
      </c>
      <c r="F86" s="60">
        <v>2408</v>
      </c>
      <c r="G86" s="60">
        <v>10887</v>
      </c>
      <c r="H86" s="60">
        <v>0</v>
      </c>
      <c r="I86" s="60">
        <v>0</v>
      </c>
      <c r="J86" s="60">
        <v>979</v>
      </c>
      <c r="K86" s="60">
        <v>216</v>
      </c>
      <c r="L86" s="60">
        <v>236</v>
      </c>
      <c r="M86" s="60">
        <v>0</v>
      </c>
      <c r="N86" s="60">
        <v>345</v>
      </c>
      <c r="O86" s="60">
        <v>22</v>
      </c>
      <c r="AH86" s="59" t="s">
        <v>996</v>
      </c>
      <c r="AI86" s="60">
        <v>1709.6</v>
      </c>
      <c r="AJ86" s="60">
        <v>1156.0999999999999</v>
      </c>
      <c r="AK86" s="60">
        <v>0</v>
      </c>
      <c r="AL86" s="60">
        <v>0</v>
      </c>
      <c r="AM86" s="60">
        <v>0</v>
      </c>
      <c r="AN86" s="60">
        <v>0</v>
      </c>
      <c r="AO86" s="60">
        <v>0</v>
      </c>
      <c r="AP86" s="60">
        <v>0</v>
      </c>
      <c r="AQ86" s="60">
        <v>0</v>
      </c>
      <c r="AR86" s="60">
        <v>0</v>
      </c>
      <c r="AS86" s="60">
        <v>7467.6</v>
      </c>
      <c r="AT86" s="60">
        <v>0</v>
      </c>
      <c r="AU86" s="60">
        <v>0</v>
      </c>
      <c r="AV86" s="60">
        <v>0</v>
      </c>
    </row>
    <row r="87" spans="1:48" ht="15.75" thickBot="1" x14ac:dyDescent="0.3">
      <c r="A87" s="59" t="s">
        <v>998</v>
      </c>
      <c r="B87" s="60">
        <v>0</v>
      </c>
      <c r="C87" s="60">
        <v>0</v>
      </c>
      <c r="D87" s="60">
        <v>0</v>
      </c>
      <c r="E87" s="60">
        <v>0</v>
      </c>
      <c r="F87" s="60">
        <v>2408</v>
      </c>
      <c r="G87" s="60">
        <v>10887</v>
      </c>
      <c r="H87" s="60">
        <v>0</v>
      </c>
      <c r="I87" s="60">
        <v>0</v>
      </c>
      <c r="J87" s="60">
        <v>979</v>
      </c>
      <c r="K87" s="60">
        <v>216</v>
      </c>
      <c r="L87" s="60">
        <v>236</v>
      </c>
      <c r="M87" s="60">
        <v>0</v>
      </c>
      <c r="N87" s="60">
        <v>345</v>
      </c>
      <c r="O87" s="60">
        <v>22</v>
      </c>
      <c r="AH87" s="59" t="s">
        <v>998</v>
      </c>
      <c r="AI87" s="60">
        <v>1709.6</v>
      </c>
      <c r="AJ87" s="60">
        <v>1156.0999999999999</v>
      </c>
      <c r="AK87" s="60">
        <v>0</v>
      </c>
      <c r="AL87" s="60">
        <v>0</v>
      </c>
      <c r="AM87" s="60">
        <v>0</v>
      </c>
      <c r="AN87" s="60">
        <v>0</v>
      </c>
      <c r="AO87" s="60">
        <v>0</v>
      </c>
      <c r="AP87" s="60">
        <v>0</v>
      </c>
      <c r="AQ87" s="60">
        <v>0</v>
      </c>
      <c r="AR87" s="60">
        <v>0</v>
      </c>
      <c r="AS87" s="60">
        <v>7467.6</v>
      </c>
      <c r="AT87" s="60">
        <v>0</v>
      </c>
      <c r="AU87" s="60">
        <v>0</v>
      </c>
      <c r="AV87" s="60">
        <v>0</v>
      </c>
    </row>
    <row r="88" spans="1:48" ht="15.75" thickBot="1" x14ac:dyDescent="0.3">
      <c r="A88" s="59" t="s">
        <v>999</v>
      </c>
      <c r="B88" s="60">
        <v>0</v>
      </c>
      <c r="C88" s="60">
        <v>0</v>
      </c>
      <c r="D88" s="60">
        <v>0</v>
      </c>
      <c r="E88" s="60">
        <v>0</v>
      </c>
      <c r="F88" s="60">
        <v>1627</v>
      </c>
      <c r="G88" s="60">
        <v>9791</v>
      </c>
      <c r="H88" s="60">
        <v>0</v>
      </c>
      <c r="I88" s="60">
        <v>0</v>
      </c>
      <c r="J88" s="60">
        <v>979</v>
      </c>
      <c r="K88" s="60">
        <v>216</v>
      </c>
      <c r="L88" s="60">
        <v>236</v>
      </c>
      <c r="M88" s="60">
        <v>0</v>
      </c>
      <c r="N88" s="60">
        <v>345</v>
      </c>
      <c r="O88" s="60">
        <v>22</v>
      </c>
      <c r="AH88" s="59" t="s">
        <v>999</v>
      </c>
      <c r="AI88" s="60">
        <v>1709.6</v>
      </c>
      <c r="AJ88" s="60">
        <v>1156.0999999999999</v>
      </c>
      <c r="AK88" s="60">
        <v>0</v>
      </c>
      <c r="AL88" s="60">
        <v>0</v>
      </c>
      <c r="AM88" s="60">
        <v>0</v>
      </c>
      <c r="AN88" s="60">
        <v>0</v>
      </c>
      <c r="AO88" s="60">
        <v>0</v>
      </c>
      <c r="AP88" s="60">
        <v>0</v>
      </c>
      <c r="AQ88" s="60">
        <v>0</v>
      </c>
      <c r="AR88" s="60">
        <v>0</v>
      </c>
      <c r="AS88" s="60">
        <v>7467.6</v>
      </c>
      <c r="AT88" s="60">
        <v>0</v>
      </c>
      <c r="AU88" s="60">
        <v>0</v>
      </c>
      <c r="AV88" s="60">
        <v>0</v>
      </c>
    </row>
    <row r="89" spans="1:48" ht="15.75" thickBot="1" x14ac:dyDescent="0.3">
      <c r="A89" s="59" t="s">
        <v>1000</v>
      </c>
      <c r="B89" s="60">
        <v>0</v>
      </c>
      <c r="C89" s="60">
        <v>0</v>
      </c>
      <c r="D89" s="60">
        <v>0</v>
      </c>
      <c r="E89" s="60">
        <v>0</v>
      </c>
      <c r="F89" s="60">
        <v>1503</v>
      </c>
      <c r="G89" s="60">
        <v>9791</v>
      </c>
      <c r="H89" s="60">
        <v>0</v>
      </c>
      <c r="I89" s="60">
        <v>0</v>
      </c>
      <c r="J89" s="60">
        <v>979</v>
      </c>
      <c r="K89" s="60">
        <v>216</v>
      </c>
      <c r="L89" s="60">
        <v>236</v>
      </c>
      <c r="M89" s="60">
        <v>0</v>
      </c>
      <c r="N89" s="60">
        <v>345</v>
      </c>
      <c r="O89" s="60">
        <v>22</v>
      </c>
      <c r="AH89" s="59" t="s">
        <v>1000</v>
      </c>
      <c r="AI89" s="60">
        <v>1709.6</v>
      </c>
      <c r="AJ89" s="60">
        <v>1156.0999999999999</v>
      </c>
      <c r="AK89" s="60">
        <v>0</v>
      </c>
      <c r="AL89" s="60">
        <v>0</v>
      </c>
      <c r="AM89" s="60">
        <v>0</v>
      </c>
      <c r="AN89" s="60">
        <v>0</v>
      </c>
      <c r="AO89" s="60">
        <v>0</v>
      </c>
      <c r="AP89" s="60">
        <v>0</v>
      </c>
      <c r="AQ89" s="60">
        <v>0</v>
      </c>
      <c r="AR89" s="60">
        <v>0</v>
      </c>
      <c r="AS89" s="60">
        <v>7467.6</v>
      </c>
      <c r="AT89" s="60">
        <v>0</v>
      </c>
      <c r="AU89" s="60">
        <v>0</v>
      </c>
      <c r="AV89" s="60">
        <v>0</v>
      </c>
    </row>
    <row r="90" spans="1:48" ht="15.75" thickBot="1" x14ac:dyDescent="0.3">
      <c r="A90" s="59" t="s">
        <v>1001</v>
      </c>
      <c r="B90" s="60">
        <v>0</v>
      </c>
      <c r="C90" s="60">
        <v>0</v>
      </c>
      <c r="D90" s="60">
        <v>0</v>
      </c>
      <c r="E90" s="60">
        <v>0</v>
      </c>
      <c r="F90" s="60">
        <v>789</v>
      </c>
      <c r="G90" s="60">
        <v>9791</v>
      </c>
      <c r="H90" s="60">
        <v>0</v>
      </c>
      <c r="I90" s="60">
        <v>0</v>
      </c>
      <c r="J90" s="60">
        <v>979</v>
      </c>
      <c r="K90" s="60">
        <v>216</v>
      </c>
      <c r="L90" s="60">
        <v>236</v>
      </c>
      <c r="M90" s="60">
        <v>0</v>
      </c>
      <c r="N90" s="60">
        <v>345</v>
      </c>
      <c r="O90" s="60">
        <v>22</v>
      </c>
      <c r="AH90" s="59" t="s">
        <v>1001</v>
      </c>
      <c r="AI90" s="60">
        <v>1709.6</v>
      </c>
      <c r="AJ90" s="60">
        <v>1156.0999999999999</v>
      </c>
      <c r="AK90" s="60">
        <v>0</v>
      </c>
      <c r="AL90" s="60">
        <v>0</v>
      </c>
      <c r="AM90" s="60">
        <v>0</v>
      </c>
      <c r="AN90" s="60">
        <v>0</v>
      </c>
      <c r="AO90" s="60">
        <v>0</v>
      </c>
      <c r="AP90" s="60">
        <v>0</v>
      </c>
      <c r="AQ90" s="60">
        <v>0</v>
      </c>
      <c r="AR90" s="60">
        <v>0</v>
      </c>
      <c r="AS90" s="60">
        <v>7467.6</v>
      </c>
      <c r="AT90" s="60">
        <v>0</v>
      </c>
      <c r="AU90" s="60">
        <v>0</v>
      </c>
      <c r="AV90" s="60">
        <v>0</v>
      </c>
    </row>
    <row r="91" spans="1:48" ht="15.75" thickBot="1" x14ac:dyDescent="0.3">
      <c r="A91" s="59" t="s">
        <v>1002</v>
      </c>
      <c r="B91" s="60">
        <v>0</v>
      </c>
      <c r="C91" s="60">
        <v>0</v>
      </c>
      <c r="D91" s="60">
        <v>0</v>
      </c>
      <c r="E91" s="60">
        <v>0</v>
      </c>
      <c r="F91" s="60">
        <v>789</v>
      </c>
      <c r="G91" s="60">
        <v>9791</v>
      </c>
      <c r="H91" s="60">
        <v>0</v>
      </c>
      <c r="I91" s="60">
        <v>0</v>
      </c>
      <c r="J91" s="60">
        <v>979</v>
      </c>
      <c r="K91" s="60">
        <v>216</v>
      </c>
      <c r="L91" s="60">
        <v>236</v>
      </c>
      <c r="M91" s="60">
        <v>0</v>
      </c>
      <c r="N91" s="60">
        <v>345</v>
      </c>
      <c r="O91" s="60">
        <v>22</v>
      </c>
      <c r="AH91" s="59" t="s">
        <v>1002</v>
      </c>
      <c r="AI91" s="60">
        <v>1709.6</v>
      </c>
      <c r="AJ91" s="60">
        <v>1156.0999999999999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7467.6</v>
      </c>
      <c r="AT91" s="60">
        <v>0</v>
      </c>
      <c r="AU91" s="60">
        <v>0</v>
      </c>
      <c r="AV91" s="60">
        <v>0</v>
      </c>
    </row>
    <row r="92" spans="1:48" ht="15.75" thickBot="1" x14ac:dyDescent="0.3">
      <c r="A92" s="59" t="s">
        <v>1004</v>
      </c>
      <c r="B92" s="60">
        <v>0</v>
      </c>
      <c r="C92" s="60">
        <v>0</v>
      </c>
      <c r="D92" s="60">
        <v>0</v>
      </c>
      <c r="E92" s="60">
        <v>0</v>
      </c>
      <c r="F92" s="60">
        <v>17</v>
      </c>
      <c r="G92" s="60">
        <v>9791</v>
      </c>
      <c r="H92" s="60">
        <v>0</v>
      </c>
      <c r="I92" s="60">
        <v>0</v>
      </c>
      <c r="J92" s="60">
        <v>979</v>
      </c>
      <c r="K92" s="60">
        <v>216</v>
      </c>
      <c r="L92" s="60">
        <v>236</v>
      </c>
      <c r="M92" s="60">
        <v>0</v>
      </c>
      <c r="N92" s="60">
        <v>345</v>
      </c>
      <c r="O92" s="60">
        <v>22</v>
      </c>
      <c r="AH92" s="59" t="s">
        <v>1004</v>
      </c>
      <c r="AI92" s="60">
        <v>1709.6</v>
      </c>
      <c r="AJ92" s="60">
        <v>1156.0999999999999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7467.6</v>
      </c>
      <c r="AT92" s="60">
        <v>0</v>
      </c>
      <c r="AU92" s="60">
        <v>0</v>
      </c>
      <c r="AV92" s="60">
        <v>0</v>
      </c>
    </row>
    <row r="93" spans="1:48" ht="15.75" thickBot="1" x14ac:dyDescent="0.3">
      <c r="A93" s="59" t="s">
        <v>1006</v>
      </c>
      <c r="B93" s="60">
        <v>0</v>
      </c>
      <c r="C93" s="60">
        <v>0</v>
      </c>
      <c r="D93" s="60">
        <v>0</v>
      </c>
      <c r="E93" s="60">
        <v>0</v>
      </c>
      <c r="F93" s="60">
        <v>17</v>
      </c>
      <c r="G93" s="60">
        <v>9085</v>
      </c>
      <c r="H93" s="60">
        <v>0</v>
      </c>
      <c r="I93" s="60">
        <v>0</v>
      </c>
      <c r="J93" s="60">
        <v>0</v>
      </c>
      <c r="K93" s="60">
        <v>216</v>
      </c>
      <c r="L93" s="60">
        <v>236</v>
      </c>
      <c r="M93" s="60">
        <v>0</v>
      </c>
      <c r="N93" s="60">
        <v>345</v>
      </c>
      <c r="O93" s="60">
        <v>22</v>
      </c>
      <c r="AH93" s="59" t="s">
        <v>1006</v>
      </c>
      <c r="AI93" s="60">
        <v>1709.6</v>
      </c>
      <c r="AJ93" s="60">
        <v>1156.0999999999999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7467.6</v>
      </c>
      <c r="AT93" s="60">
        <v>0</v>
      </c>
      <c r="AU93" s="60">
        <v>0</v>
      </c>
      <c r="AV93" s="60">
        <v>0</v>
      </c>
    </row>
    <row r="94" spans="1:48" ht="15.75" thickBot="1" x14ac:dyDescent="0.3">
      <c r="A94" s="59" t="s">
        <v>1008</v>
      </c>
      <c r="B94" s="60">
        <v>0</v>
      </c>
      <c r="C94" s="60">
        <v>0</v>
      </c>
      <c r="D94" s="60">
        <v>0</v>
      </c>
      <c r="E94" s="60">
        <v>0</v>
      </c>
      <c r="F94" s="60">
        <v>17</v>
      </c>
      <c r="G94" s="60">
        <v>9085</v>
      </c>
      <c r="H94" s="60">
        <v>0</v>
      </c>
      <c r="I94" s="60">
        <v>0</v>
      </c>
      <c r="J94" s="60">
        <v>0</v>
      </c>
      <c r="K94" s="60">
        <v>216</v>
      </c>
      <c r="L94" s="60">
        <v>236</v>
      </c>
      <c r="M94" s="60">
        <v>0</v>
      </c>
      <c r="N94" s="60">
        <v>345</v>
      </c>
      <c r="O94" s="60">
        <v>22</v>
      </c>
      <c r="AH94" s="59" t="s">
        <v>1008</v>
      </c>
      <c r="AI94" s="60">
        <v>1709.6</v>
      </c>
      <c r="AJ94" s="60">
        <v>1156.0999999999999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7467.6</v>
      </c>
      <c r="AT94" s="60">
        <v>0</v>
      </c>
      <c r="AU94" s="60">
        <v>0</v>
      </c>
      <c r="AV94" s="60">
        <v>0</v>
      </c>
    </row>
    <row r="95" spans="1:48" ht="15.75" thickBot="1" x14ac:dyDescent="0.3">
      <c r="A95" s="59" t="s">
        <v>1010</v>
      </c>
      <c r="B95" s="60">
        <v>0</v>
      </c>
      <c r="C95" s="60">
        <v>0</v>
      </c>
      <c r="D95" s="60">
        <v>0</v>
      </c>
      <c r="E95" s="60">
        <v>0</v>
      </c>
      <c r="F95" s="60">
        <v>17</v>
      </c>
      <c r="G95" s="60">
        <v>9085</v>
      </c>
      <c r="H95" s="60">
        <v>0</v>
      </c>
      <c r="I95" s="60">
        <v>0</v>
      </c>
      <c r="J95" s="60">
        <v>0</v>
      </c>
      <c r="K95" s="60">
        <v>216</v>
      </c>
      <c r="L95" s="60">
        <v>236</v>
      </c>
      <c r="M95" s="60">
        <v>0</v>
      </c>
      <c r="N95" s="60">
        <v>345</v>
      </c>
      <c r="O95" s="60">
        <v>22</v>
      </c>
      <c r="AH95" s="59" t="s">
        <v>1010</v>
      </c>
      <c r="AI95" s="60">
        <v>1709.6</v>
      </c>
      <c r="AJ95" s="60">
        <v>1156.0999999999999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7467.6</v>
      </c>
      <c r="AT95" s="60">
        <v>0</v>
      </c>
      <c r="AU95" s="60">
        <v>0</v>
      </c>
      <c r="AV95" s="60">
        <v>0</v>
      </c>
    </row>
    <row r="96" spans="1:48" ht="15.75" thickBot="1" x14ac:dyDescent="0.3">
      <c r="A96" s="59" t="s">
        <v>1011</v>
      </c>
      <c r="B96" s="60">
        <v>0</v>
      </c>
      <c r="C96" s="60">
        <v>0</v>
      </c>
      <c r="D96" s="60">
        <v>0</v>
      </c>
      <c r="E96" s="60">
        <v>0</v>
      </c>
      <c r="F96" s="60">
        <v>0</v>
      </c>
      <c r="G96" s="60">
        <v>8958</v>
      </c>
      <c r="H96" s="60">
        <v>0</v>
      </c>
      <c r="I96" s="60">
        <v>0</v>
      </c>
      <c r="J96" s="60">
        <v>0</v>
      </c>
      <c r="K96" s="60">
        <v>0</v>
      </c>
      <c r="L96" s="60">
        <v>236</v>
      </c>
      <c r="M96" s="60">
        <v>0</v>
      </c>
      <c r="N96" s="60">
        <v>345</v>
      </c>
      <c r="O96" s="60">
        <v>22</v>
      </c>
      <c r="AH96" s="59" t="s">
        <v>1011</v>
      </c>
      <c r="AI96" s="60">
        <v>1709.6</v>
      </c>
      <c r="AJ96" s="60">
        <v>1156.0999999999999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7467.6</v>
      </c>
      <c r="AT96" s="60">
        <v>0</v>
      </c>
      <c r="AU96" s="60">
        <v>0</v>
      </c>
      <c r="AV96" s="60">
        <v>0</v>
      </c>
    </row>
    <row r="97" spans="1:48" ht="15.75" thickBot="1" x14ac:dyDescent="0.3">
      <c r="A97" s="59" t="s">
        <v>1012</v>
      </c>
      <c r="B97" s="60">
        <v>0</v>
      </c>
      <c r="C97" s="60">
        <v>0</v>
      </c>
      <c r="D97" s="60">
        <v>0</v>
      </c>
      <c r="E97" s="60">
        <v>0</v>
      </c>
      <c r="F97" s="60">
        <v>0</v>
      </c>
      <c r="G97" s="60">
        <v>8958</v>
      </c>
      <c r="H97" s="60">
        <v>0</v>
      </c>
      <c r="I97" s="60">
        <v>0</v>
      </c>
      <c r="J97" s="60">
        <v>0</v>
      </c>
      <c r="K97" s="60">
        <v>0</v>
      </c>
      <c r="L97" s="60">
        <v>51</v>
      </c>
      <c r="M97" s="60">
        <v>0</v>
      </c>
      <c r="N97" s="60">
        <v>345</v>
      </c>
      <c r="O97" s="60">
        <v>22</v>
      </c>
      <c r="AH97" s="59" t="s">
        <v>1012</v>
      </c>
      <c r="AI97" s="60">
        <v>1709.6</v>
      </c>
      <c r="AJ97" s="60">
        <v>1156.0999999999999</v>
      </c>
      <c r="AK97" s="60">
        <v>0</v>
      </c>
      <c r="AL97" s="60">
        <v>0</v>
      </c>
      <c r="AM97" s="60">
        <v>0</v>
      </c>
      <c r="AN97" s="60">
        <v>0</v>
      </c>
      <c r="AO97" s="60">
        <v>0</v>
      </c>
      <c r="AP97" s="60">
        <v>0</v>
      </c>
      <c r="AQ97" s="60">
        <v>0</v>
      </c>
      <c r="AR97" s="60">
        <v>0</v>
      </c>
      <c r="AS97" s="60">
        <v>7467.6</v>
      </c>
      <c r="AT97" s="60">
        <v>0</v>
      </c>
      <c r="AU97" s="60">
        <v>0</v>
      </c>
      <c r="AV97" s="60">
        <v>0</v>
      </c>
    </row>
    <row r="98" spans="1:48" ht="15.75" thickBot="1" x14ac:dyDescent="0.3">
      <c r="A98" s="59" t="s">
        <v>1014</v>
      </c>
      <c r="B98" s="60">
        <v>0</v>
      </c>
      <c r="C98" s="60">
        <v>0</v>
      </c>
      <c r="D98" s="60">
        <v>0</v>
      </c>
      <c r="E98" s="60">
        <v>0</v>
      </c>
      <c r="F98" s="60">
        <v>0</v>
      </c>
      <c r="G98" s="60">
        <v>8910</v>
      </c>
      <c r="H98" s="60">
        <v>0</v>
      </c>
      <c r="I98" s="60">
        <v>0</v>
      </c>
      <c r="J98" s="60">
        <v>0</v>
      </c>
      <c r="K98" s="60">
        <v>0</v>
      </c>
      <c r="L98" s="60">
        <v>51</v>
      </c>
      <c r="M98" s="60">
        <v>0</v>
      </c>
      <c r="N98" s="60">
        <v>345</v>
      </c>
      <c r="O98" s="60">
        <v>22</v>
      </c>
      <c r="AH98" s="59" t="s">
        <v>1014</v>
      </c>
      <c r="AI98" s="60">
        <v>1709.6</v>
      </c>
      <c r="AJ98" s="60">
        <v>1156.0999999999999</v>
      </c>
      <c r="AK98" s="60">
        <v>0</v>
      </c>
      <c r="AL98" s="60">
        <v>0</v>
      </c>
      <c r="AM98" s="60">
        <v>0</v>
      </c>
      <c r="AN98" s="60">
        <v>0</v>
      </c>
      <c r="AO98" s="60">
        <v>0</v>
      </c>
      <c r="AP98" s="60">
        <v>0</v>
      </c>
      <c r="AQ98" s="60">
        <v>0</v>
      </c>
      <c r="AR98" s="60">
        <v>0</v>
      </c>
      <c r="AS98" s="60">
        <v>7467.6</v>
      </c>
      <c r="AT98" s="60">
        <v>0</v>
      </c>
      <c r="AU98" s="60">
        <v>0</v>
      </c>
      <c r="AV98" s="60">
        <v>0</v>
      </c>
    </row>
    <row r="99" spans="1:48" ht="15.75" thickBot="1" x14ac:dyDescent="0.3">
      <c r="A99" s="59" t="s">
        <v>1015</v>
      </c>
      <c r="B99" s="60">
        <v>0</v>
      </c>
      <c r="C99" s="60">
        <v>0</v>
      </c>
      <c r="D99" s="60">
        <v>0</v>
      </c>
      <c r="E99" s="60">
        <v>0</v>
      </c>
      <c r="F99" s="60">
        <v>0</v>
      </c>
      <c r="G99" s="60">
        <v>8542</v>
      </c>
      <c r="H99" s="60">
        <v>0</v>
      </c>
      <c r="I99" s="60">
        <v>0</v>
      </c>
      <c r="J99" s="60">
        <v>0</v>
      </c>
      <c r="K99" s="60">
        <v>0</v>
      </c>
      <c r="L99" s="60">
        <v>51</v>
      </c>
      <c r="M99" s="60">
        <v>0</v>
      </c>
      <c r="N99" s="60">
        <v>345</v>
      </c>
      <c r="O99" s="60">
        <v>22</v>
      </c>
      <c r="AH99" s="59" t="s">
        <v>1015</v>
      </c>
      <c r="AI99" s="60">
        <v>1709.6</v>
      </c>
      <c r="AJ99" s="60">
        <v>1156.0999999999999</v>
      </c>
      <c r="AK99" s="60">
        <v>0</v>
      </c>
      <c r="AL99" s="60">
        <v>0</v>
      </c>
      <c r="AM99" s="60">
        <v>0</v>
      </c>
      <c r="AN99" s="60">
        <v>0</v>
      </c>
      <c r="AO99" s="60">
        <v>0</v>
      </c>
      <c r="AP99" s="60">
        <v>0</v>
      </c>
      <c r="AQ99" s="60">
        <v>0</v>
      </c>
      <c r="AR99" s="60">
        <v>0</v>
      </c>
      <c r="AS99" s="60">
        <v>7467.6</v>
      </c>
      <c r="AT99" s="60">
        <v>0</v>
      </c>
      <c r="AU99" s="60">
        <v>0</v>
      </c>
      <c r="AV99" s="60">
        <v>0</v>
      </c>
    </row>
    <row r="100" spans="1:48" ht="15.75" thickBot="1" x14ac:dyDescent="0.3">
      <c r="A100" s="59" t="s">
        <v>1017</v>
      </c>
      <c r="B100" s="60">
        <v>0</v>
      </c>
      <c r="C100" s="60">
        <v>0</v>
      </c>
      <c r="D100" s="60">
        <v>0</v>
      </c>
      <c r="E100" s="60">
        <v>0</v>
      </c>
      <c r="F100" s="60">
        <v>0</v>
      </c>
      <c r="G100" s="60">
        <v>8542</v>
      </c>
      <c r="H100" s="60">
        <v>0</v>
      </c>
      <c r="I100" s="60">
        <v>0</v>
      </c>
      <c r="J100" s="60">
        <v>0</v>
      </c>
      <c r="K100" s="60">
        <v>0</v>
      </c>
      <c r="L100" s="60">
        <v>51</v>
      </c>
      <c r="M100" s="60">
        <v>0</v>
      </c>
      <c r="N100" s="60">
        <v>345</v>
      </c>
      <c r="O100" s="60">
        <v>22</v>
      </c>
      <c r="AH100" s="59" t="s">
        <v>1017</v>
      </c>
      <c r="AI100" s="60">
        <v>1709.6</v>
      </c>
      <c r="AJ100" s="60">
        <v>1156.0999999999999</v>
      </c>
      <c r="AK100" s="60">
        <v>0</v>
      </c>
      <c r="AL100" s="60">
        <v>0</v>
      </c>
      <c r="AM100" s="60">
        <v>0</v>
      </c>
      <c r="AN100" s="60">
        <v>0</v>
      </c>
      <c r="AO100" s="60">
        <v>0</v>
      </c>
      <c r="AP100" s="60">
        <v>0</v>
      </c>
      <c r="AQ100" s="60">
        <v>0</v>
      </c>
      <c r="AR100" s="60">
        <v>0</v>
      </c>
      <c r="AS100" s="60">
        <v>7467.6</v>
      </c>
      <c r="AT100" s="60">
        <v>0</v>
      </c>
      <c r="AU100" s="60">
        <v>0</v>
      </c>
      <c r="AV100" s="60">
        <v>0</v>
      </c>
    </row>
    <row r="101" spans="1:48" ht="15.75" thickBot="1" x14ac:dyDescent="0.3">
      <c r="A101" s="59" t="s">
        <v>1018</v>
      </c>
      <c r="B101" s="60">
        <v>0</v>
      </c>
      <c r="C101" s="60">
        <v>0</v>
      </c>
      <c r="D101" s="60">
        <v>0</v>
      </c>
      <c r="E101" s="60">
        <v>0</v>
      </c>
      <c r="F101" s="60">
        <v>0</v>
      </c>
      <c r="G101" s="60">
        <v>7985</v>
      </c>
      <c r="H101" s="60">
        <v>0</v>
      </c>
      <c r="I101" s="60">
        <v>0</v>
      </c>
      <c r="J101" s="60">
        <v>0</v>
      </c>
      <c r="K101" s="60">
        <v>0</v>
      </c>
      <c r="L101" s="60">
        <v>51</v>
      </c>
      <c r="M101" s="60">
        <v>0</v>
      </c>
      <c r="N101" s="60">
        <v>345</v>
      </c>
      <c r="O101" s="60">
        <v>22</v>
      </c>
      <c r="AH101" s="59" t="s">
        <v>1018</v>
      </c>
      <c r="AI101" s="60">
        <v>1709.6</v>
      </c>
      <c r="AJ101" s="60">
        <v>1156.0999999999999</v>
      </c>
      <c r="AK101" s="60">
        <v>0</v>
      </c>
      <c r="AL101" s="60">
        <v>0</v>
      </c>
      <c r="AM101" s="60">
        <v>0</v>
      </c>
      <c r="AN101" s="60">
        <v>0</v>
      </c>
      <c r="AO101" s="60">
        <v>0</v>
      </c>
      <c r="AP101" s="60">
        <v>0</v>
      </c>
      <c r="AQ101" s="60">
        <v>0</v>
      </c>
      <c r="AR101" s="60">
        <v>0</v>
      </c>
      <c r="AS101" s="60">
        <v>7467.6</v>
      </c>
      <c r="AT101" s="60">
        <v>0</v>
      </c>
      <c r="AU101" s="60">
        <v>0</v>
      </c>
      <c r="AV101" s="60">
        <v>0</v>
      </c>
    </row>
    <row r="102" spans="1:48" ht="15.75" thickBot="1" x14ac:dyDescent="0.3">
      <c r="A102" s="59" t="s">
        <v>1020</v>
      </c>
      <c r="B102" s="60">
        <v>0</v>
      </c>
      <c r="C102" s="60">
        <v>0</v>
      </c>
      <c r="D102" s="60">
        <v>0</v>
      </c>
      <c r="E102" s="60">
        <v>0</v>
      </c>
      <c r="F102" s="60">
        <v>0</v>
      </c>
      <c r="G102" s="60">
        <v>6292</v>
      </c>
      <c r="H102" s="60">
        <v>0</v>
      </c>
      <c r="I102" s="60">
        <v>0</v>
      </c>
      <c r="J102" s="60">
        <v>0</v>
      </c>
      <c r="K102" s="60">
        <v>0</v>
      </c>
      <c r="L102" s="60">
        <v>51</v>
      </c>
      <c r="M102" s="60">
        <v>0</v>
      </c>
      <c r="N102" s="60">
        <v>345</v>
      </c>
      <c r="O102" s="60">
        <v>22</v>
      </c>
      <c r="AH102" s="59" t="s">
        <v>1020</v>
      </c>
      <c r="AI102" s="60">
        <v>1709.6</v>
      </c>
      <c r="AJ102" s="60">
        <v>1156.0999999999999</v>
      </c>
      <c r="AK102" s="60">
        <v>0</v>
      </c>
      <c r="AL102" s="60">
        <v>0</v>
      </c>
      <c r="AM102" s="60">
        <v>0</v>
      </c>
      <c r="AN102" s="60">
        <v>0</v>
      </c>
      <c r="AO102" s="60">
        <v>0</v>
      </c>
      <c r="AP102" s="60">
        <v>0</v>
      </c>
      <c r="AQ102" s="60">
        <v>0</v>
      </c>
      <c r="AR102" s="60">
        <v>0</v>
      </c>
      <c r="AS102" s="60">
        <v>7467.6</v>
      </c>
      <c r="AT102" s="60">
        <v>0</v>
      </c>
      <c r="AU102" s="60">
        <v>0</v>
      </c>
      <c r="AV102" s="60">
        <v>0</v>
      </c>
    </row>
    <row r="103" spans="1:48" ht="15.75" thickBot="1" x14ac:dyDescent="0.3">
      <c r="A103" s="59" t="s">
        <v>1021</v>
      </c>
      <c r="B103" s="60">
        <v>0</v>
      </c>
      <c r="C103" s="60">
        <v>0</v>
      </c>
      <c r="D103" s="60">
        <v>0</v>
      </c>
      <c r="E103" s="60">
        <v>0</v>
      </c>
      <c r="F103" s="60">
        <v>0</v>
      </c>
      <c r="G103" s="60">
        <v>6292</v>
      </c>
      <c r="H103" s="60">
        <v>0</v>
      </c>
      <c r="I103" s="60">
        <v>0</v>
      </c>
      <c r="J103" s="60">
        <v>0</v>
      </c>
      <c r="K103" s="60">
        <v>0</v>
      </c>
      <c r="L103" s="60">
        <v>51</v>
      </c>
      <c r="M103" s="60">
        <v>0</v>
      </c>
      <c r="N103" s="60">
        <v>0</v>
      </c>
      <c r="O103" s="60">
        <v>22</v>
      </c>
      <c r="AH103" s="59" t="s">
        <v>1021</v>
      </c>
      <c r="AI103" s="60">
        <v>1709.6</v>
      </c>
      <c r="AJ103" s="60">
        <v>1156.0999999999999</v>
      </c>
      <c r="AK103" s="60">
        <v>0</v>
      </c>
      <c r="AL103" s="60">
        <v>0</v>
      </c>
      <c r="AM103" s="60">
        <v>0</v>
      </c>
      <c r="AN103" s="60">
        <v>0</v>
      </c>
      <c r="AO103" s="60">
        <v>0</v>
      </c>
      <c r="AP103" s="60">
        <v>0</v>
      </c>
      <c r="AQ103" s="60">
        <v>0</v>
      </c>
      <c r="AR103" s="60">
        <v>0</v>
      </c>
      <c r="AS103" s="60">
        <v>7467.6</v>
      </c>
      <c r="AT103" s="60">
        <v>0</v>
      </c>
      <c r="AU103" s="60">
        <v>0</v>
      </c>
      <c r="AV103" s="60">
        <v>0</v>
      </c>
    </row>
    <row r="104" spans="1:48" ht="15.75" thickBot="1" x14ac:dyDescent="0.3">
      <c r="A104" s="59" t="s">
        <v>1023</v>
      </c>
      <c r="B104" s="60">
        <v>0</v>
      </c>
      <c r="C104" s="60">
        <v>0</v>
      </c>
      <c r="D104" s="60">
        <v>0</v>
      </c>
      <c r="E104" s="60">
        <v>0</v>
      </c>
      <c r="F104" s="60">
        <v>0</v>
      </c>
      <c r="G104" s="60">
        <v>6290</v>
      </c>
      <c r="H104" s="60">
        <v>0</v>
      </c>
      <c r="I104" s="60">
        <v>0</v>
      </c>
      <c r="J104" s="60">
        <v>0</v>
      </c>
      <c r="K104" s="60">
        <v>0</v>
      </c>
      <c r="L104" s="60">
        <v>0</v>
      </c>
      <c r="M104" s="60">
        <v>0</v>
      </c>
      <c r="N104" s="60">
        <v>0</v>
      </c>
      <c r="O104" s="60">
        <v>0</v>
      </c>
      <c r="AH104" s="59" t="s">
        <v>1023</v>
      </c>
      <c r="AI104" s="60">
        <v>1709.6</v>
      </c>
      <c r="AJ104" s="60">
        <v>1156.0999999999999</v>
      </c>
      <c r="AK104" s="60">
        <v>0</v>
      </c>
      <c r="AL104" s="60">
        <v>0</v>
      </c>
      <c r="AM104" s="60">
        <v>0</v>
      </c>
      <c r="AN104" s="60">
        <v>0</v>
      </c>
      <c r="AO104" s="60">
        <v>0</v>
      </c>
      <c r="AP104" s="60">
        <v>0</v>
      </c>
      <c r="AQ104" s="60">
        <v>0</v>
      </c>
      <c r="AR104" s="60">
        <v>0</v>
      </c>
      <c r="AS104" s="60">
        <v>7467.6</v>
      </c>
      <c r="AT104" s="60">
        <v>0</v>
      </c>
      <c r="AU104" s="60">
        <v>0</v>
      </c>
      <c r="AV104" s="60">
        <v>0</v>
      </c>
    </row>
    <row r="105" spans="1:48" ht="15.75" thickBot="1" x14ac:dyDescent="0.3">
      <c r="A105" s="59" t="s">
        <v>1024</v>
      </c>
      <c r="B105" s="60">
        <v>0</v>
      </c>
      <c r="C105" s="60">
        <v>0</v>
      </c>
      <c r="D105" s="60">
        <v>0</v>
      </c>
      <c r="E105" s="60">
        <v>0</v>
      </c>
      <c r="F105" s="60">
        <v>0</v>
      </c>
      <c r="G105" s="60">
        <v>6290</v>
      </c>
      <c r="H105" s="60">
        <v>0</v>
      </c>
      <c r="I105" s="60">
        <v>0</v>
      </c>
      <c r="J105" s="60">
        <v>0</v>
      </c>
      <c r="K105" s="60">
        <v>0</v>
      </c>
      <c r="L105" s="60">
        <v>0</v>
      </c>
      <c r="M105" s="60">
        <v>0</v>
      </c>
      <c r="N105" s="60">
        <v>0</v>
      </c>
      <c r="O105" s="60">
        <v>0</v>
      </c>
      <c r="AH105" s="59" t="s">
        <v>1024</v>
      </c>
      <c r="AI105" s="60">
        <v>1709.6</v>
      </c>
      <c r="AJ105" s="60">
        <v>1156.0999999999999</v>
      </c>
      <c r="AK105" s="60">
        <v>0</v>
      </c>
      <c r="AL105" s="60">
        <v>0</v>
      </c>
      <c r="AM105" s="60">
        <v>0</v>
      </c>
      <c r="AN105" s="60">
        <v>0</v>
      </c>
      <c r="AO105" s="60">
        <v>0</v>
      </c>
      <c r="AP105" s="60">
        <v>0</v>
      </c>
      <c r="AQ105" s="60">
        <v>0</v>
      </c>
      <c r="AR105" s="60">
        <v>0</v>
      </c>
      <c r="AS105" s="60">
        <v>7467.6</v>
      </c>
      <c r="AT105" s="60">
        <v>0</v>
      </c>
      <c r="AU105" s="60">
        <v>0</v>
      </c>
      <c r="AV105" s="60">
        <v>0</v>
      </c>
    </row>
    <row r="106" spans="1:48" ht="15.75" thickBot="1" x14ac:dyDescent="0.3">
      <c r="A106" s="59" t="s">
        <v>1025</v>
      </c>
      <c r="B106" s="60">
        <v>0</v>
      </c>
      <c r="C106" s="60">
        <v>0</v>
      </c>
      <c r="D106" s="60">
        <v>0</v>
      </c>
      <c r="E106" s="60">
        <v>0</v>
      </c>
      <c r="F106" s="60">
        <v>0</v>
      </c>
      <c r="G106" s="60">
        <v>6132</v>
      </c>
      <c r="H106" s="60">
        <v>0</v>
      </c>
      <c r="I106" s="60">
        <v>0</v>
      </c>
      <c r="J106" s="60">
        <v>0</v>
      </c>
      <c r="K106" s="60">
        <v>0</v>
      </c>
      <c r="L106" s="60">
        <v>0</v>
      </c>
      <c r="M106" s="60">
        <v>0</v>
      </c>
      <c r="N106" s="60">
        <v>0</v>
      </c>
      <c r="O106" s="60">
        <v>0</v>
      </c>
      <c r="AH106" s="59" t="s">
        <v>1025</v>
      </c>
      <c r="AI106" s="60">
        <v>1709.6</v>
      </c>
      <c r="AJ106" s="60">
        <v>1156.0999999999999</v>
      </c>
      <c r="AK106" s="60">
        <v>0</v>
      </c>
      <c r="AL106" s="60">
        <v>0</v>
      </c>
      <c r="AM106" s="60">
        <v>0</v>
      </c>
      <c r="AN106" s="60">
        <v>0</v>
      </c>
      <c r="AO106" s="60">
        <v>0</v>
      </c>
      <c r="AP106" s="60">
        <v>0</v>
      </c>
      <c r="AQ106" s="60">
        <v>0</v>
      </c>
      <c r="AR106" s="60">
        <v>0</v>
      </c>
      <c r="AS106" s="60">
        <v>7467.6</v>
      </c>
      <c r="AT106" s="60">
        <v>0</v>
      </c>
      <c r="AU106" s="60">
        <v>0</v>
      </c>
      <c r="AV106" s="60">
        <v>0</v>
      </c>
    </row>
    <row r="107" spans="1:48" ht="15.75" thickBot="1" x14ac:dyDescent="0.3">
      <c r="A107" s="59" t="s">
        <v>1028</v>
      </c>
      <c r="B107" s="60">
        <v>0</v>
      </c>
      <c r="C107" s="60">
        <v>0</v>
      </c>
      <c r="D107" s="60">
        <v>0</v>
      </c>
      <c r="E107" s="60">
        <v>0</v>
      </c>
      <c r="F107" s="60">
        <v>0</v>
      </c>
      <c r="G107" s="60">
        <v>6093</v>
      </c>
      <c r="H107" s="60">
        <v>0</v>
      </c>
      <c r="I107" s="60">
        <v>0</v>
      </c>
      <c r="J107" s="60">
        <v>0</v>
      </c>
      <c r="K107" s="60">
        <v>0</v>
      </c>
      <c r="L107" s="60">
        <v>0</v>
      </c>
      <c r="M107" s="60">
        <v>0</v>
      </c>
      <c r="N107" s="60">
        <v>0</v>
      </c>
      <c r="O107" s="60">
        <v>0</v>
      </c>
      <c r="AH107" s="59" t="s">
        <v>1028</v>
      </c>
      <c r="AI107" s="60">
        <v>1709.6</v>
      </c>
      <c r="AJ107" s="60">
        <v>1156.0999999999999</v>
      </c>
      <c r="AK107" s="60">
        <v>0</v>
      </c>
      <c r="AL107" s="60">
        <v>0</v>
      </c>
      <c r="AM107" s="60">
        <v>0</v>
      </c>
      <c r="AN107" s="60">
        <v>0</v>
      </c>
      <c r="AO107" s="60">
        <v>0</v>
      </c>
      <c r="AP107" s="60">
        <v>0</v>
      </c>
      <c r="AQ107" s="60">
        <v>0</v>
      </c>
      <c r="AR107" s="60">
        <v>0</v>
      </c>
      <c r="AS107" s="60">
        <v>7467.6</v>
      </c>
      <c r="AT107" s="60">
        <v>0</v>
      </c>
      <c r="AU107" s="60">
        <v>0</v>
      </c>
      <c r="AV107" s="60">
        <v>0</v>
      </c>
    </row>
    <row r="108" spans="1:48" ht="15.75" thickBot="1" x14ac:dyDescent="0.3">
      <c r="A108" s="59" t="s">
        <v>1029</v>
      </c>
      <c r="B108" s="60">
        <v>0</v>
      </c>
      <c r="C108" s="60">
        <v>0</v>
      </c>
      <c r="D108" s="60">
        <v>0</v>
      </c>
      <c r="E108" s="60">
        <v>0</v>
      </c>
      <c r="F108" s="60">
        <v>0</v>
      </c>
      <c r="G108" s="60">
        <v>6064</v>
      </c>
      <c r="H108" s="60">
        <v>0</v>
      </c>
      <c r="I108" s="60">
        <v>0</v>
      </c>
      <c r="J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AH108" s="59" t="s">
        <v>1029</v>
      </c>
      <c r="AI108" s="60">
        <v>1709.6</v>
      </c>
      <c r="AJ108" s="60">
        <v>1156.0999999999999</v>
      </c>
      <c r="AK108" s="60">
        <v>0</v>
      </c>
      <c r="AL108" s="60">
        <v>0</v>
      </c>
      <c r="AM108" s="60">
        <v>0</v>
      </c>
      <c r="AN108" s="60">
        <v>0</v>
      </c>
      <c r="AO108" s="60">
        <v>0</v>
      </c>
      <c r="AP108" s="60">
        <v>0</v>
      </c>
      <c r="AQ108" s="60">
        <v>0</v>
      </c>
      <c r="AR108" s="60">
        <v>0</v>
      </c>
      <c r="AS108" s="60">
        <v>7467.6</v>
      </c>
      <c r="AT108" s="60">
        <v>0</v>
      </c>
      <c r="AU108" s="60">
        <v>0</v>
      </c>
      <c r="AV108" s="60">
        <v>0</v>
      </c>
    </row>
    <row r="109" spans="1:48" ht="15.75" thickBot="1" x14ac:dyDescent="0.3">
      <c r="A109" s="59" t="s">
        <v>1030</v>
      </c>
      <c r="B109" s="60">
        <v>0</v>
      </c>
      <c r="C109" s="60">
        <v>0</v>
      </c>
      <c r="D109" s="60">
        <v>0</v>
      </c>
      <c r="E109" s="60">
        <v>0</v>
      </c>
      <c r="F109" s="60">
        <v>0</v>
      </c>
      <c r="G109" s="60">
        <v>5641</v>
      </c>
      <c r="H109" s="60">
        <v>0</v>
      </c>
      <c r="I109" s="60">
        <v>0</v>
      </c>
      <c r="J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AH109" s="59" t="s">
        <v>1030</v>
      </c>
      <c r="AI109" s="60">
        <v>1709.6</v>
      </c>
      <c r="AJ109" s="60">
        <v>0</v>
      </c>
      <c r="AK109" s="60">
        <v>0</v>
      </c>
      <c r="AL109" s="60">
        <v>0</v>
      </c>
      <c r="AM109" s="60">
        <v>0</v>
      </c>
      <c r="AN109" s="60">
        <v>0</v>
      </c>
      <c r="AO109" s="60">
        <v>0</v>
      </c>
      <c r="AP109" s="60">
        <v>0</v>
      </c>
      <c r="AQ109" s="60">
        <v>0</v>
      </c>
      <c r="AR109" s="60">
        <v>0</v>
      </c>
      <c r="AS109" s="60">
        <v>7467.6</v>
      </c>
      <c r="AT109" s="60">
        <v>0</v>
      </c>
      <c r="AU109" s="60">
        <v>0</v>
      </c>
      <c r="AV109" s="60">
        <v>0</v>
      </c>
    </row>
    <row r="110" spans="1:48" ht="15.75" thickBot="1" x14ac:dyDescent="0.3">
      <c r="A110" s="59" t="s">
        <v>1031</v>
      </c>
      <c r="B110" s="60">
        <v>0</v>
      </c>
      <c r="C110" s="60">
        <v>0</v>
      </c>
      <c r="D110" s="60">
        <v>0</v>
      </c>
      <c r="E110" s="60">
        <v>0</v>
      </c>
      <c r="F110" s="60">
        <v>0</v>
      </c>
      <c r="G110" s="60">
        <v>5515</v>
      </c>
      <c r="H110" s="60">
        <v>0</v>
      </c>
      <c r="I110" s="60">
        <v>0</v>
      </c>
      <c r="J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AH110" s="59" t="s">
        <v>1031</v>
      </c>
      <c r="AI110" s="60">
        <v>1709.6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7467.6</v>
      </c>
      <c r="AT110" s="60">
        <v>0</v>
      </c>
      <c r="AU110" s="60">
        <v>0</v>
      </c>
      <c r="AV110" s="60">
        <v>0</v>
      </c>
    </row>
    <row r="111" spans="1:48" ht="15.75" thickBot="1" x14ac:dyDescent="0.3">
      <c r="A111" s="59" t="s">
        <v>1032</v>
      </c>
      <c r="B111" s="60">
        <v>0</v>
      </c>
      <c r="C111" s="60">
        <v>0</v>
      </c>
      <c r="D111" s="60">
        <v>0</v>
      </c>
      <c r="E111" s="60">
        <v>0</v>
      </c>
      <c r="F111" s="60">
        <v>0</v>
      </c>
      <c r="G111" s="60">
        <v>5153</v>
      </c>
      <c r="H111" s="60">
        <v>0</v>
      </c>
      <c r="I111" s="60">
        <v>0</v>
      </c>
      <c r="J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AH111" s="59" t="s">
        <v>1032</v>
      </c>
      <c r="AI111" s="60">
        <v>1709.6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7467.6</v>
      </c>
      <c r="AT111" s="60">
        <v>0</v>
      </c>
      <c r="AU111" s="60">
        <v>0</v>
      </c>
      <c r="AV111" s="60">
        <v>0</v>
      </c>
    </row>
    <row r="112" spans="1:48" ht="15.75" thickBot="1" x14ac:dyDescent="0.3">
      <c r="A112" s="59" t="s">
        <v>1034</v>
      </c>
      <c r="B112" s="60">
        <v>0</v>
      </c>
      <c r="C112" s="60">
        <v>0</v>
      </c>
      <c r="D112" s="60">
        <v>0</v>
      </c>
      <c r="E112" s="60">
        <v>0</v>
      </c>
      <c r="F112" s="60">
        <v>0</v>
      </c>
      <c r="G112" s="60">
        <v>5153</v>
      </c>
      <c r="H112" s="60">
        <v>0</v>
      </c>
      <c r="I112" s="60">
        <v>0</v>
      </c>
      <c r="J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AH112" s="59" t="s">
        <v>1034</v>
      </c>
      <c r="AI112" s="60">
        <v>1709.6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7467.6</v>
      </c>
      <c r="AT112" s="60">
        <v>0</v>
      </c>
      <c r="AU112" s="60">
        <v>0</v>
      </c>
      <c r="AV112" s="60">
        <v>0</v>
      </c>
    </row>
    <row r="113" spans="1:52" ht="15.75" thickBot="1" x14ac:dyDescent="0.3">
      <c r="A113" s="59" t="s">
        <v>1035</v>
      </c>
      <c r="B113" s="60">
        <v>0</v>
      </c>
      <c r="C113" s="60">
        <v>0</v>
      </c>
      <c r="D113" s="60">
        <v>0</v>
      </c>
      <c r="E113" s="60">
        <v>0</v>
      </c>
      <c r="F113" s="60">
        <v>0</v>
      </c>
      <c r="G113" s="60">
        <v>4761</v>
      </c>
      <c r="H113" s="60">
        <v>0</v>
      </c>
      <c r="I113" s="60">
        <v>0</v>
      </c>
      <c r="J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AH113" s="59" t="s">
        <v>1035</v>
      </c>
      <c r="AI113" s="60">
        <v>1709.6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7467.6</v>
      </c>
      <c r="AT113" s="60">
        <v>0</v>
      </c>
      <c r="AU113" s="60">
        <v>0</v>
      </c>
      <c r="AV113" s="60">
        <v>0</v>
      </c>
    </row>
    <row r="114" spans="1:52" ht="15.75" thickBot="1" x14ac:dyDescent="0.3">
      <c r="A114" s="59" t="s">
        <v>1036</v>
      </c>
      <c r="B114" s="60">
        <v>0</v>
      </c>
      <c r="C114" s="60">
        <v>0</v>
      </c>
      <c r="D114" s="60">
        <v>0</v>
      </c>
      <c r="E114" s="60">
        <v>0</v>
      </c>
      <c r="F114" s="60">
        <v>0</v>
      </c>
      <c r="G114" s="60">
        <v>4411</v>
      </c>
      <c r="H114" s="60">
        <v>0</v>
      </c>
      <c r="I114" s="60">
        <v>0</v>
      </c>
      <c r="J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AH114" s="59" t="s">
        <v>1036</v>
      </c>
      <c r="AI114" s="60">
        <v>1709.6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7467.6</v>
      </c>
      <c r="AT114" s="60">
        <v>0</v>
      </c>
      <c r="AU114" s="60">
        <v>0</v>
      </c>
      <c r="AV114" s="60">
        <v>0</v>
      </c>
    </row>
    <row r="115" spans="1:52" ht="15.75" thickBot="1" x14ac:dyDescent="0.3">
      <c r="A115" s="59" t="s">
        <v>1039</v>
      </c>
      <c r="B115" s="60">
        <v>0</v>
      </c>
      <c r="C115" s="60">
        <v>0</v>
      </c>
      <c r="D115" s="60">
        <v>0</v>
      </c>
      <c r="E115" s="60">
        <v>0</v>
      </c>
      <c r="F115" s="60">
        <v>0</v>
      </c>
      <c r="G115" s="60">
        <v>4310</v>
      </c>
      <c r="H115" s="60">
        <v>0</v>
      </c>
      <c r="I115" s="60">
        <v>0</v>
      </c>
      <c r="J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AH115" s="59" t="s">
        <v>1039</v>
      </c>
      <c r="AI115" s="60">
        <v>1709.6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7467.6</v>
      </c>
      <c r="AT115" s="60">
        <v>0</v>
      </c>
      <c r="AU115" s="60">
        <v>0</v>
      </c>
      <c r="AV115" s="60">
        <v>0</v>
      </c>
    </row>
    <row r="116" spans="1:52" ht="15.75" thickBot="1" x14ac:dyDescent="0.3">
      <c r="A116" s="59" t="s">
        <v>1040</v>
      </c>
      <c r="B116" s="60">
        <v>0</v>
      </c>
      <c r="C116" s="60">
        <v>0</v>
      </c>
      <c r="D116" s="60">
        <v>0</v>
      </c>
      <c r="E116" s="60">
        <v>0</v>
      </c>
      <c r="F116" s="60">
        <v>0</v>
      </c>
      <c r="G116" s="60">
        <v>4161</v>
      </c>
      <c r="H116" s="60">
        <v>0</v>
      </c>
      <c r="I116" s="60">
        <v>0</v>
      </c>
      <c r="J116" s="60">
        <v>0</v>
      </c>
      <c r="K116" s="60">
        <v>0</v>
      </c>
      <c r="L116" s="60">
        <v>0</v>
      </c>
      <c r="M116" s="60">
        <v>0</v>
      </c>
      <c r="N116" s="60">
        <v>0</v>
      </c>
      <c r="O116" s="60">
        <v>0</v>
      </c>
      <c r="AH116" s="59" t="s">
        <v>1040</v>
      </c>
      <c r="AI116" s="60">
        <v>1709.6</v>
      </c>
      <c r="AJ116" s="60">
        <v>0</v>
      </c>
      <c r="AK116" s="60">
        <v>0</v>
      </c>
      <c r="AL116" s="60">
        <v>0</v>
      </c>
      <c r="AM116" s="60">
        <v>0</v>
      </c>
      <c r="AN116" s="60">
        <v>0</v>
      </c>
      <c r="AO116" s="60">
        <v>0</v>
      </c>
      <c r="AP116" s="60">
        <v>0</v>
      </c>
      <c r="AQ116" s="60">
        <v>0</v>
      </c>
      <c r="AR116" s="60">
        <v>0</v>
      </c>
      <c r="AS116" s="60">
        <v>7350.5</v>
      </c>
      <c r="AT116" s="60">
        <v>0</v>
      </c>
      <c r="AU116" s="60">
        <v>0</v>
      </c>
      <c r="AV116" s="60">
        <v>0</v>
      </c>
    </row>
    <row r="117" spans="1:52" ht="19.5" thickBot="1" x14ac:dyDescent="0.3">
      <c r="A117" s="55"/>
      <c r="AH117" s="55"/>
    </row>
    <row r="118" spans="1:52" ht="18.75" thickBot="1" x14ac:dyDescent="0.3">
      <c r="A118" s="59" t="s">
        <v>1042</v>
      </c>
      <c r="B118" s="59" t="s">
        <v>927</v>
      </c>
      <c r="C118" s="59" t="s">
        <v>928</v>
      </c>
      <c r="D118" s="59" t="s">
        <v>929</v>
      </c>
      <c r="E118" s="59" t="s">
        <v>930</v>
      </c>
      <c r="F118" s="59" t="s">
        <v>931</v>
      </c>
      <c r="G118" s="59" t="s">
        <v>932</v>
      </c>
      <c r="H118" s="59" t="s">
        <v>933</v>
      </c>
      <c r="I118" s="59" t="s">
        <v>934</v>
      </c>
      <c r="J118" s="59" t="s">
        <v>935</v>
      </c>
      <c r="K118" s="59" t="s">
        <v>936</v>
      </c>
      <c r="L118" s="59" t="s">
        <v>937</v>
      </c>
      <c r="M118" s="59" t="s">
        <v>938</v>
      </c>
      <c r="N118" s="59" t="s">
        <v>939</v>
      </c>
      <c r="O118" s="59" t="s">
        <v>940</v>
      </c>
      <c r="P118" s="59" t="s">
        <v>1043</v>
      </c>
      <c r="Q118" s="59" t="s">
        <v>1044</v>
      </c>
      <c r="R118" s="59" t="s">
        <v>1045</v>
      </c>
      <c r="S118" s="59" t="s">
        <v>1046</v>
      </c>
      <c r="AH118" s="59" t="s">
        <v>1042</v>
      </c>
      <c r="AI118" s="59" t="s">
        <v>927</v>
      </c>
      <c r="AJ118" s="59" t="s">
        <v>928</v>
      </c>
      <c r="AK118" s="59" t="s">
        <v>929</v>
      </c>
      <c r="AL118" s="59" t="s">
        <v>930</v>
      </c>
      <c r="AM118" s="59" t="s">
        <v>931</v>
      </c>
      <c r="AN118" s="59" t="s">
        <v>932</v>
      </c>
      <c r="AO118" s="59" t="s">
        <v>933</v>
      </c>
      <c r="AP118" s="59" t="s">
        <v>934</v>
      </c>
      <c r="AQ118" s="59" t="s">
        <v>935</v>
      </c>
      <c r="AR118" s="59" t="s">
        <v>936</v>
      </c>
      <c r="AS118" s="59" t="s">
        <v>937</v>
      </c>
      <c r="AT118" s="59" t="s">
        <v>938</v>
      </c>
      <c r="AU118" s="59" t="s">
        <v>939</v>
      </c>
      <c r="AV118" s="59" t="s">
        <v>940</v>
      </c>
      <c r="AW118" s="59" t="s">
        <v>1043</v>
      </c>
      <c r="AX118" s="59" t="s">
        <v>1044</v>
      </c>
      <c r="AY118" s="59" t="s">
        <v>1045</v>
      </c>
      <c r="AZ118" s="59" t="s">
        <v>1046</v>
      </c>
    </row>
    <row r="119" spans="1:52" ht="15.75" thickBot="1" x14ac:dyDescent="0.3">
      <c r="A119" s="59" t="s">
        <v>942</v>
      </c>
      <c r="B119" s="60">
        <v>0</v>
      </c>
      <c r="C119" s="60">
        <v>0</v>
      </c>
      <c r="D119" s="60">
        <v>0</v>
      </c>
      <c r="E119" s="60">
        <v>0</v>
      </c>
      <c r="F119" s="60">
        <v>0</v>
      </c>
      <c r="G119" s="60">
        <v>4161</v>
      </c>
      <c r="H119" s="60">
        <v>0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  <c r="N119" s="60">
        <v>0</v>
      </c>
      <c r="O119" s="60">
        <v>0</v>
      </c>
      <c r="P119" s="60">
        <v>4161</v>
      </c>
      <c r="Q119" s="60">
        <v>4161</v>
      </c>
      <c r="R119" s="60">
        <v>0</v>
      </c>
      <c r="S119" s="60">
        <v>0</v>
      </c>
      <c r="AH119" s="59" t="s">
        <v>942</v>
      </c>
      <c r="AI119" s="60">
        <v>1709.6</v>
      </c>
      <c r="AJ119" s="60">
        <v>1156.0999999999999</v>
      </c>
      <c r="AK119" s="60">
        <v>0</v>
      </c>
      <c r="AL119" s="60">
        <v>0</v>
      </c>
      <c r="AM119" s="60">
        <v>0</v>
      </c>
      <c r="AN119" s="60">
        <v>0</v>
      </c>
      <c r="AO119" s="60">
        <v>0</v>
      </c>
      <c r="AP119" s="60">
        <v>0</v>
      </c>
      <c r="AQ119" s="60">
        <v>0</v>
      </c>
      <c r="AR119" s="60">
        <v>0</v>
      </c>
      <c r="AS119" s="60">
        <v>7467.6</v>
      </c>
      <c r="AT119" s="60">
        <v>0</v>
      </c>
      <c r="AU119" s="60">
        <v>0</v>
      </c>
      <c r="AV119" s="60">
        <v>0</v>
      </c>
      <c r="AW119" s="60">
        <v>10333.299999999999</v>
      </c>
      <c r="AX119" s="60">
        <v>4161</v>
      </c>
      <c r="AY119" s="60">
        <v>-6172.3</v>
      </c>
      <c r="AZ119" s="60">
        <v>-148.34</v>
      </c>
    </row>
    <row r="120" spans="1:52" ht="15.75" thickBot="1" x14ac:dyDescent="0.3">
      <c r="A120" s="59" t="s">
        <v>943</v>
      </c>
      <c r="B120" s="60">
        <v>0</v>
      </c>
      <c r="C120" s="60">
        <v>0</v>
      </c>
      <c r="D120" s="60">
        <v>0</v>
      </c>
      <c r="E120" s="60">
        <v>0</v>
      </c>
      <c r="F120" s="60">
        <v>0</v>
      </c>
      <c r="G120" s="60">
        <v>4411</v>
      </c>
      <c r="H120" s="60">
        <v>0</v>
      </c>
      <c r="I120" s="60">
        <v>0</v>
      </c>
      <c r="J120" s="60">
        <v>0</v>
      </c>
      <c r="K120" s="60">
        <v>0</v>
      </c>
      <c r="L120" s="60">
        <v>0</v>
      </c>
      <c r="M120" s="60">
        <v>0</v>
      </c>
      <c r="N120" s="60">
        <v>0</v>
      </c>
      <c r="O120" s="60">
        <v>0</v>
      </c>
      <c r="P120" s="60">
        <v>4411</v>
      </c>
      <c r="Q120" s="60">
        <v>4411</v>
      </c>
      <c r="R120" s="60">
        <v>0</v>
      </c>
      <c r="S120" s="60">
        <v>0</v>
      </c>
      <c r="AH120" s="59" t="s">
        <v>943</v>
      </c>
      <c r="AI120" s="60">
        <v>1709.6</v>
      </c>
      <c r="AJ120" s="60">
        <v>1156.0999999999999</v>
      </c>
      <c r="AK120" s="60">
        <v>0</v>
      </c>
      <c r="AL120" s="60">
        <v>0</v>
      </c>
      <c r="AM120" s="60">
        <v>0</v>
      </c>
      <c r="AN120" s="60">
        <v>0</v>
      </c>
      <c r="AO120" s="60">
        <v>0</v>
      </c>
      <c r="AP120" s="60">
        <v>0</v>
      </c>
      <c r="AQ120" s="60">
        <v>0</v>
      </c>
      <c r="AR120" s="60">
        <v>0</v>
      </c>
      <c r="AS120" s="60">
        <v>7467.6</v>
      </c>
      <c r="AT120" s="60">
        <v>0</v>
      </c>
      <c r="AU120" s="60">
        <v>0</v>
      </c>
      <c r="AV120" s="60">
        <v>0</v>
      </c>
      <c r="AW120" s="60">
        <v>10333.299999999999</v>
      </c>
      <c r="AX120" s="60">
        <v>4411</v>
      </c>
      <c r="AY120" s="60">
        <v>-5922.3</v>
      </c>
      <c r="AZ120" s="60">
        <v>-134.26</v>
      </c>
    </row>
    <row r="121" spans="1:52" ht="15.75" thickBot="1" x14ac:dyDescent="0.3">
      <c r="A121" s="59" t="s">
        <v>944</v>
      </c>
      <c r="B121" s="60">
        <v>0</v>
      </c>
      <c r="C121" s="60">
        <v>0</v>
      </c>
      <c r="D121" s="60">
        <v>0</v>
      </c>
      <c r="E121" s="60">
        <v>0</v>
      </c>
      <c r="F121" s="60">
        <v>0</v>
      </c>
      <c r="G121" s="60">
        <v>4310</v>
      </c>
      <c r="H121" s="60">
        <v>0</v>
      </c>
      <c r="I121" s="60">
        <v>0</v>
      </c>
      <c r="J121" s="60">
        <v>0</v>
      </c>
      <c r="K121" s="60">
        <v>0</v>
      </c>
      <c r="L121" s="60">
        <v>0</v>
      </c>
      <c r="M121" s="60">
        <v>0</v>
      </c>
      <c r="N121" s="60">
        <v>0</v>
      </c>
      <c r="O121" s="60">
        <v>0</v>
      </c>
      <c r="P121" s="60">
        <v>4310</v>
      </c>
      <c r="Q121" s="60">
        <v>4310</v>
      </c>
      <c r="R121" s="60">
        <v>0</v>
      </c>
      <c r="S121" s="60">
        <v>0</v>
      </c>
      <c r="AH121" s="59" t="s">
        <v>944</v>
      </c>
      <c r="AI121" s="60">
        <v>1709.6</v>
      </c>
      <c r="AJ121" s="60">
        <v>1156.0999999999999</v>
      </c>
      <c r="AK121" s="60">
        <v>0</v>
      </c>
      <c r="AL121" s="60">
        <v>0</v>
      </c>
      <c r="AM121" s="60">
        <v>0</v>
      </c>
      <c r="AN121" s="60">
        <v>0</v>
      </c>
      <c r="AO121" s="60">
        <v>0</v>
      </c>
      <c r="AP121" s="60">
        <v>0</v>
      </c>
      <c r="AQ121" s="60">
        <v>0</v>
      </c>
      <c r="AR121" s="60">
        <v>0</v>
      </c>
      <c r="AS121" s="60">
        <v>7528.9</v>
      </c>
      <c r="AT121" s="60">
        <v>0</v>
      </c>
      <c r="AU121" s="60">
        <v>0</v>
      </c>
      <c r="AV121" s="60">
        <v>0</v>
      </c>
      <c r="AW121" s="60">
        <v>10394.5</v>
      </c>
      <c r="AX121" s="60">
        <v>4310</v>
      </c>
      <c r="AY121" s="60">
        <v>-6084.5</v>
      </c>
      <c r="AZ121" s="60">
        <v>-141.16999999999999</v>
      </c>
    </row>
    <row r="122" spans="1:52" ht="15.75" thickBot="1" x14ac:dyDescent="0.3">
      <c r="A122" s="59" t="s">
        <v>945</v>
      </c>
      <c r="B122" s="60">
        <v>0</v>
      </c>
      <c r="C122" s="60">
        <v>0</v>
      </c>
      <c r="D122" s="60">
        <v>0</v>
      </c>
      <c r="E122" s="60">
        <v>0</v>
      </c>
      <c r="F122" s="60">
        <v>0</v>
      </c>
      <c r="G122" s="60">
        <v>4761</v>
      </c>
      <c r="H122" s="60">
        <v>0</v>
      </c>
      <c r="I122" s="60">
        <v>0</v>
      </c>
      <c r="J122" s="60">
        <v>0</v>
      </c>
      <c r="K122" s="60">
        <v>0</v>
      </c>
      <c r="L122" s="60">
        <v>0</v>
      </c>
      <c r="M122" s="60">
        <v>0</v>
      </c>
      <c r="N122" s="60">
        <v>0</v>
      </c>
      <c r="O122" s="60">
        <v>0</v>
      </c>
      <c r="P122" s="60">
        <v>4761</v>
      </c>
      <c r="Q122" s="60">
        <v>4761</v>
      </c>
      <c r="R122" s="60">
        <v>0</v>
      </c>
      <c r="S122" s="60">
        <v>0</v>
      </c>
      <c r="AH122" s="59" t="s">
        <v>945</v>
      </c>
      <c r="AI122" s="60">
        <v>1709.6</v>
      </c>
      <c r="AJ122" s="60">
        <v>1156.0999999999999</v>
      </c>
      <c r="AK122" s="60">
        <v>0</v>
      </c>
      <c r="AL122" s="60">
        <v>0</v>
      </c>
      <c r="AM122" s="60">
        <v>0</v>
      </c>
      <c r="AN122" s="60">
        <v>0</v>
      </c>
      <c r="AO122" s="60">
        <v>0</v>
      </c>
      <c r="AP122" s="60">
        <v>0</v>
      </c>
      <c r="AQ122" s="60">
        <v>0</v>
      </c>
      <c r="AR122" s="60">
        <v>0</v>
      </c>
      <c r="AS122" s="60">
        <v>7467.6</v>
      </c>
      <c r="AT122" s="60">
        <v>0</v>
      </c>
      <c r="AU122" s="60">
        <v>0</v>
      </c>
      <c r="AV122" s="60">
        <v>0</v>
      </c>
      <c r="AW122" s="60">
        <v>10333.299999999999</v>
      </c>
      <c r="AX122" s="60">
        <v>4761</v>
      </c>
      <c r="AY122" s="60">
        <v>-5572.3</v>
      </c>
      <c r="AZ122" s="60">
        <v>-117.04</v>
      </c>
    </row>
    <row r="123" spans="1:52" ht="15.75" thickBot="1" x14ac:dyDescent="0.3">
      <c r="A123" s="59" t="s">
        <v>946</v>
      </c>
      <c r="B123" s="60">
        <v>0</v>
      </c>
      <c r="C123" s="60">
        <v>0</v>
      </c>
      <c r="D123" s="60">
        <v>0</v>
      </c>
      <c r="E123" s="60">
        <v>0</v>
      </c>
      <c r="F123" s="60">
        <v>0</v>
      </c>
      <c r="G123" s="60">
        <v>6132</v>
      </c>
      <c r="H123" s="60">
        <v>0</v>
      </c>
      <c r="I123" s="60">
        <v>0</v>
      </c>
      <c r="J123" s="60">
        <v>0</v>
      </c>
      <c r="K123" s="60">
        <v>0</v>
      </c>
      <c r="L123" s="60">
        <v>0</v>
      </c>
      <c r="M123" s="60">
        <v>0</v>
      </c>
      <c r="N123" s="60">
        <v>0</v>
      </c>
      <c r="O123" s="60">
        <v>0</v>
      </c>
      <c r="P123" s="60">
        <v>6132</v>
      </c>
      <c r="Q123" s="60">
        <v>6132</v>
      </c>
      <c r="R123" s="60">
        <v>0</v>
      </c>
      <c r="S123" s="60">
        <v>0</v>
      </c>
      <c r="AH123" s="59" t="s">
        <v>946</v>
      </c>
      <c r="AI123" s="60">
        <v>1709.6</v>
      </c>
      <c r="AJ123" s="60">
        <v>1563.7</v>
      </c>
      <c r="AK123" s="60">
        <v>0</v>
      </c>
      <c r="AL123" s="60">
        <v>0</v>
      </c>
      <c r="AM123" s="60">
        <v>0</v>
      </c>
      <c r="AN123" s="60">
        <v>0</v>
      </c>
      <c r="AO123" s="60">
        <v>0</v>
      </c>
      <c r="AP123" s="60">
        <v>0</v>
      </c>
      <c r="AQ123" s="60">
        <v>0</v>
      </c>
      <c r="AR123" s="60">
        <v>0</v>
      </c>
      <c r="AS123" s="60">
        <v>7467.6</v>
      </c>
      <c r="AT123" s="60">
        <v>0</v>
      </c>
      <c r="AU123" s="60">
        <v>0</v>
      </c>
      <c r="AV123" s="60">
        <v>0</v>
      </c>
      <c r="AW123" s="60">
        <v>10740.9</v>
      </c>
      <c r="AX123" s="60">
        <v>6132</v>
      </c>
      <c r="AY123" s="60">
        <v>-4608.8999999999996</v>
      </c>
      <c r="AZ123" s="60">
        <v>-75.16</v>
      </c>
    </row>
    <row r="124" spans="1:52" ht="15.75" thickBot="1" x14ac:dyDescent="0.3">
      <c r="A124" s="59" t="s">
        <v>947</v>
      </c>
      <c r="B124" s="60">
        <v>0</v>
      </c>
      <c r="C124" s="60">
        <v>0</v>
      </c>
      <c r="D124" s="60">
        <v>0</v>
      </c>
      <c r="E124" s="60">
        <v>0</v>
      </c>
      <c r="F124" s="60">
        <v>0</v>
      </c>
      <c r="G124" s="60">
        <v>6290</v>
      </c>
      <c r="H124" s="60">
        <v>0</v>
      </c>
      <c r="I124" s="60">
        <v>0</v>
      </c>
      <c r="J124" s="60">
        <v>0</v>
      </c>
      <c r="K124" s="60">
        <v>0</v>
      </c>
      <c r="L124" s="60">
        <v>51</v>
      </c>
      <c r="M124" s="60">
        <v>0</v>
      </c>
      <c r="N124" s="60">
        <v>0</v>
      </c>
      <c r="O124" s="60">
        <v>0</v>
      </c>
      <c r="P124" s="60">
        <v>6341</v>
      </c>
      <c r="Q124" s="60">
        <v>6341</v>
      </c>
      <c r="R124" s="60">
        <v>0</v>
      </c>
      <c r="S124" s="60">
        <v>0</v>
      </c>
      <c r="AH124" s="59" t="s">
        <v>947</v>
      </c>
      <c r="AI124" s="60">
        <v>1709.6</v>
      </c>
      <c r="AJ124" s="60">
        <v>1156.0999999999999</v>
      </c>
      <c r="AK124" s="60">
        <v>0</v>
      </c>
      <c r="AL124" s="60">
        <v>0</v>
      </c>
      <c r="AM124" s="60">
        <v>0</v>
      </c>
      <c r="AN124" s="60">
        <v>0</v>
      </c>
      <c r="AO124" s="60">
        <v>0</v>
      </c>
      <c r="AP124" s="60">
        <v>0</v>
      </c>
      <c r="AQ124" s="60">
        <v>0</v>
      </c>
      <c r="AR124" s="60">
        <v>0</v>
      </c>
      <c r="AS124" s="60">
        <v>7467.6</v>
      </c>
      <c r="AT124" s="60">
        <v>0</v>
      </c>
      <c r="AU124" s="60">
        <v>0</v>
      </c>
      <c r="AV124" s="60">
        <v>0</v>
      </c>
      <c r="AW124" s="60">
        <v>10333.299999999999</v>
      </c>
      <c r="AX124" s="60">
        <v>6341</v>
      </c>
      <c r="AY124" s="60">
        <v>-3992.3</v>
      </c>
      <c r="AZ124" s="60">
        <v>-62.96</v>
      </c>
    </row>
    <row r="125" spans="1:52" ht="15.75" thickBot="1" x14ac:dyDescent="0.3">
      <c r="A125" s="59" t="s">
        <v>948</v>
      </c>
      <c r="B125" s="60">
        <v>0</v>
      </c>
      <c r="C125" s="60">
        <v>0</v>
      </c>
      <c r="D125" s="60">
        <v>0</v>
      </c>
      <c r="E125" s="60">
        <v>0</v>
      </c>
      <c r="F125" s="60">
        <v>0</v>
      </c>
      <c r="G125" s="60">
        <v>6292</v>
      </c>
      <c r="H125" s="60">
        <v>0</v>
      </c>
      <c r="I125" s="60">
        <v>0</v>
      </c>
      <c r="J125" s="60">
        <v>0</v>
      </c>
      <c r="K125" s="60">
        <v>0</v>
      </c>
      <c r="L125" s="60">
        <v>0</v>
      </c>
      <c r="M125" s="60">
        <v>0</v>
      </c>
      <c r="N125" s="60">
        <v>345</v>
      </c>
      <c r="O125" s="60">
        <v>0</v>
      </c>
      <c r="P125" s="60">
        <v>6637</v>
      </c>
      <c r="Q125" s="60">
        <v>6637</v>
      </c>
      <c r="R125" s="60">
        <v>0</v>
      </c>
      <c r="S125" s="60">
        <v>0</v>
      </c>
      <c r="AH125" s="59" t="s">
        <v>948</v>
      </c>
      <c r="AI125" s="60">
        <v>1709.6</v>
      </c>
      <c r="AJ125" s="60">
        <v>1156.0999999999999</v>
      </c>
      <c r="AK125" s="60">
        <v>0</v>
      </c>
      <c r="AL125" s="60">
        <v>0</v>
      </c>
      <c r="AM125" s="60">
        <v>0</v>
      </c>
      <c r="AN125" s="60">
        <v>0</v>
      </c>
      <c r="AO125" s="60">
        <v>0</v>
      </c>
      <c r="AP125" s="60">
        <v>0</v>
      </c>
      <c r="AQ125" s="60">
        <v>0</v>
      </c>
      <c r="AR125" s="60">
        <v>0</v>
      </c>
      <c r="AS125" s="60">
        <v>7467.6</v>
      </c>
      <c r="AT125" s="60">
        <v>0</v>
      </c>
      <c r="AU125" s="60">
        <v>0</v>
      </c>
      <c r="AV125" s="60">
        <v>0</v>
      </c>
      <c r="AW125" s="60">
        <v>10333.299999999999</v>
      </c>
      <c r="AX125" s="60">
        <v>6637</v>
      </c>
      <c r="AY125" s="60">
        <v>-3696.3</v>
      </c>
      <c r="AZ125" s="60">
        <v>-55.69</v>
      </c>
    </row>
    <row r="126" spans="1:52" ht="15.75" thickBot="1" x14ac:dyDescent="0.3">
      <c r="A126" s="59" t="s">
        <v>949</v>
      </c>
      <c r="B126" s="60">
        <v>0</v>
      </c>
      <c r="C126" s="60">
        <v>0</v>
      </c>
      <c r="D126" s="60">
        <v>0</v>
      </c>
      <c r="E126" s="60">
        <v>0</v>
      </c>
      <c r="F126" s="60">
        <v>0</v>
      </c>
      <c r="G126" s="60">
        <v>6292</v>
      </c>
      <c r="H126" s="60">
        <v>384</v>
      </c>
      <c r="I126" s="60">
        <v>0</v>
      </c>
      <c r="J126" s="60">
        <v>0</v>
      </c>
      <c r="K126" s="60">
        <v>0</v>
      </c>
      <c r="L126" s="60">
        <v>236</v>
      </c>
      <c r="M126" s="60">
        <v>0</v>
      </c>
      <c r="N126" s="60">
        <v>345</v>
      </c>
      <c r="O126" s="60">
        <v>22</v>
      </c>
      <c r="P126" s="60">
        <v>7279</v>
      </c>
      <c r="Q126" s="60">
        <v>7279</v>
      </c>
      <c r="R126" s="60">
        <v>0</v>
      </c>
      <c r="S126" s="60">
        <v>0</v>
      </c>
      <c r="AH126" s="59" t="s">
        <v>949</v>
      </c>
      <c r="AI126" s="60">
        <v>1709.6</v>
      </c>
      <c r="AJ126" s="60">
        <v>1156.0999999999999</v>
      </c>
      <c r="AK126" s="60">
        <v>0</v>
      </c>
      <c r="AL126" s="60">
        <v>0</v>
      </c>
      <c r="AM126" s="60">
        <v>0</v>
      </c>
      <c r="AN126" s="60">
        <v>0</v>
      </c>
      <c r="AO126" s="60">
        <v>0</v>
      </c>
      <c r="AP126" s="60">
        <v>0</v>
      </c>
      <c r="AQ126" s="60">
        <v>0</v>
      </c>
      <c r="AR126" s="60">
        <v>0</v>
      </c>
      <c r="AS126" s="60">
        <v>7467.6</v>
      </c>
      <c r="AT126" s="60">
        <v>0</v>
      </c>
      <c r="AU126" s="60">
        <v>0</v>
      </c>
      <c r="AV126" s="60">
        <v>0</v>
      </c>
      <c r="AW126" s="60">
        <v>10333.299999999999</v>
      </c>
      <c r="AX126" s="60">
        <v>7279</v>
      </c>
      <c r="AY126" s="60">
        <v>-3054.3</v>
      </c>
      <c r="AZ126" s="60">
        <v>-41.96</v>
      </c>
    </row>
    <row r="127" spans="1:52" ht="15.75" thickBot="1" x14ac:dyDescent="0.3">
      <c r="A127" s="59" t="s">
        <v>950</v>
      </c>
      <c r="B127" s="60">
        <v>0</v>
      </c>
      <c r="C127" s="60">
        <v>0</v>
      </c>
      <c r="D127" s="60">
        <v>0</v>
      </c>
      <c r="E127" s="60">
        <v>0</v>
      </c>
      <c r="F127" s="60">
        <v>17</v>
      </c>
      <c r="G127" s="60">
        <v>8542</v>
      </c>
      <c r="H127" s="60">
        <v>0</v>
      </c>
      <c r="I127" s="60">
        <v>0</v>
      </c>
      <c r="J127" s="60">
        <v>0</v>
      </c>
      <c r="K127" s="60">
        <v>0</v>
      </c>
      <c r="L127" s="60">
        <v>236</v>
      </c>
      <c r="M127" s="60">
        <v>0</v>
      </c>
      <c r="N127" s="60">
        <v>345</v>
      </c>
      <c r="O127" s="60">
        <v>22</v>
      </c>
      <c r="P127" s="60">
        <v>9162</v>
      </c>
      <c r="Q127" s="60">
        <v>9161</v>
      </c>
      <c r="R127" s="60">
        <v>-1</v>
      </c>
      <c r="S127" s="60">
        <v>-0.01</v>
      </c>
      <c r="AH127" s="59" t="s">
        <v>950</v>
      </c>
      <c r="AI127" s="60">
        <v>1709.6</v>
      </c>
      <c r="AJ127" s="60">
        <v>1156.0999999999999</v>
      </c>
      <c r="AK127" s="60">
        <v>0</v>
      </c>
      <c r="AL127" s="60">
        <v>0</v>
      </c>
      <c r="AM127" s="60">
        <v>0</v>
      </c>
      <c r="AN127" s="60">
        <v>0</v>
      </c>
      <c r="AO127" s="60">
        <v>0</v>
      </c>
      <c r="AP127" s="60">
        <v>0</v>
      </c>
      <c r="AQ127" s="60">
        <v>0</v>
      </c>
      <c r="AR127" s="60">
        <v>0</v>
      </c>
      <c r="AS127" s="60">
        <v>7467.6</v>
      </c>
      <c r="AT127" s="60">
        <v>0</v>
      </c>
      <c r="AU127" s="60">
        <v>0</v>
      </c>
      <c r="AV127" s="60">
        <v>0</v>
      </c>
      <c r="AW127" s="60">
        <v>10333.299999999999</v>
      </c>
      <c r="AX127" s="60">
        <v>9161</v>
      </c>
      <c r="AY127" s="60">
        <v>-1172.3</v>
      </c>
      <c r="AZ127" s="60">
        <v>-12.8</v>
      </c>
    </row>
    <row r="128" spans="1:52" ht="15.75" thickBot="1" x14ac:dyDescent="0.3">
      <c r="A128" s="59" t="s">
        <v>951</v>
      </c>
      <c r="B128" s="60">
        <v>0</v>
      </c>
      <c r="C128" s="60">
        <v>0</v>
      </c>
      <c r="D128" s="60">
        <v>0</v>
      </c>
      <c r="E128" s="60">
        <v>0</v>
      </c>
      <c r="F128" s="60">
        <v>17</v>
      </c>
      <c r="G128" s="60">
        <v>8910</v>
      </c>
      <c r="H128" s="60">
        <v>0</v>
      </c>
      <c r="I128" s="60">
        <v>0</v>
      </c>
      <c r="J128" s="60">
        <v>0</v>
      </c>
      <c r="K128" s="60">
        <v>0</v>
      </c>
      <c r="L128" s="60">
        <v>51</v>
      </c>
      <c r="M128" s="60">
        <v>0</v>
      </c>
      <c r="N128" s="60">
        <v>345</v>
      </c>
      <c r="O128" s="60">
        <v>22</v>
      </c>
      <c r="P128" s="60">
        <v>9345</v>
      </c>
      <c r="Q128" s="60">
        <v>9344</v>
      </c>
      <c r="R128" s="60">
        <v>-1</v>
      </c>
      <c r="S128" s="60">
        <v>-0.01</v>
      </c>
      <c r="AH128" s="59" t="s">
        <v>951</v>
      </c>
      <c r="AI128" s="60">
        <v>1709.6</v>
      </c>
      <c r="AJ128" s="60">
        <v>1156.0999999999999</v>
      </c>
      <c r="AK128" s="60">
        <v>0</v>
      </c>
      <c r="AL128" s="60">
        <v>0</v>
      </c>
      <c r="AM128" s="60">
        <v>0</v>
      </c>
      <c r="AN128" s="60">
        <v>0</v>
      </c>
      <c r="AO128" s="60">
        <v>0</v>
      </c>
      <c r="AP128" s="60">
        <v>0</v>
      </c>
      <c r="AQ128" s="60">
        <v>0</v>
      </c>
      <c r="AR128" s="60">
        <v>0</v>
      </c>
      <c r="AS128" s="60">
        <v>7467.6</v>
      </c>
      <c r="AT128" s="60">
        <v>0</v>
      </c>
      <c r="AU128" s="60">
        <v>0</v>
      </c>
      <c r="AV128" s="60">
        <v>0</v>
      </c>
      <c r="AW128" s="60">
        <v>10333.299999999999</v>
      </c>
      <c r="AX128" s="60">
        <v>9344</v>
      </c>
      <c r="AY128" s="60">
        <v>-989.3</v>
      </c>
      <c r="AZ128" s="60">
        <v>-10.59</v>
      </c>
    </row>
    <row r="129" spans="1:52" ht="15.75" thickBot="1" x14ac:dyDescent="0.3">
      <c r="A129" s="59" t="s">
        <v>952</v>
      </c>
      <c r="B129" s="60">
        <v>0</v>
      </c>
      <c r="C129" s="60">
        <v>0</v>
      </c>
      <c r="D129" s="60">
        <v>0</v>
      </c>
      <c r="E129" s="60">
        <v>0</v>
      </c>
      <c r="F129" s="60">
        <v>0</v>
      </c>
      <c r="G129" s="60">
        <v>5153</v>
      </c>
      <c r="H129" s="60">
        <v>0</v>
      </c>
      <c r="I129" s="60">
        <v>0</v>
      </c>
      <c r="J129" s="60">
        <v>979</v>
      </c>
      <c r="K129" s="60">
        <v>0</v>
      </c>
      <c r="L129" s="60">
        <v>0</v>
      </c>
      <c r="M129" s="60">
        <v>0</v>
      </c>
      <c r="N129" s="60">
        <v>345</v>
      </c>
      <c r="O129" s="60">
        <v>0</v>
      </c>
      <c r="P129" s="60">
        <v>6477</v>
      </c>
      <c r="Q129" s="60">
        <v>6477</v>
      </c>
      <c r="R129" s="60">
        <v>0</v>
      </c>
      <c r="S129" s="60">
        <v>0</v>
      </c>
      <c r="AH129" s="59" t="s">
        <v>952</v>
      </c>
      <c r="AI129" s="60">
        <v>1709.6</v>
      </c>
      <c r="AJ129" s="60">
        <v>1156.0999999999999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7467.6</v>
      </c>
      <c r="AT129" s="60">
        <v>0</v>
      </c>
      <c r="AU129" s="60">
        <v>0</v>
      </c>
      <c r="AV129" s="60">
        <v>0</v>
      </c>
      <c r="AW129" s="60">
        <v>10333.299999999999</v>
      </c>
      <c r="AX129" s="60">
        <v>6477</v>
      </c>
      <c r="AY129" s="60">
        <v>-3856.3</v>
      </c>
      <c r="AZ129" s="60">
        <v>-59.54</v>
      </c>
    </row>
    <row r="130" spans="1:52" ht="15.75" thickBot="1" x14ac:dyDescent="0.3">
      <c r="A130" s="59" t="s">
        <v>953</v>
      </c>
      <c r="B130" s="60">
        <v>0</v>
      </c>
      <c r="C130" s="60">
        <v>0</v>
      </c>
      <c r="D130" s="60">
        <v>0</v>
      </c>
      <c r="E130" s="60">
        <v>0</v>
      </c>
      <c r="F130" s="60">
        <v>0</v>
      </c>
      <c r="G130" s="60">
        <v>5153</v>
      </c>
      <c r="H130" s="60">
        <v>0</v>
      </c>
      <c r="I130" s="60">
        <v>0</v>
      </c>
      <c r="J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5153</v>
      </c>
      <c r="Q130" s="60">
        <v>5153</v>
      </c>
      <c r="R130" s="60">
        <v>0</v>
      </c>
      <c r="S130" s="60">
        <v>0</v>
      </c>
      <c r="AH130" s="59" t="s">
        <v>953</v>
      </c>
      <c r="AI130" s="60">
        <v>1709.6</v>
      </c>
      <c r="AJ130" s="60">
        <v>1563.7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7467.6</v>
      </c>
      <c r="AT130" s="60">
        <v>0</v>
      </c>
      <c r="AU130" s="60">
        <v>0</v>
      </c>
      <c r="AV130" s="60">
        <v>0</v>
      </c>
      <c r="AW130" s="60">
        <v>10740.9</v>
      </c>
      <c r="AX130" s="60">
        <v>5153</v>
      </c>
      <c r="AY130" s="60">
        <v>-5587.9</v>
      </c>
      <c r="AZ130" s="60">
        <v>-108.44</v>
      </c>
    </row>
    <row r="131" spans="1:52" ht="15.75" thickBot="1" x14ac:dyDescent="0.3">
      <c r="A131" s="59" t="s">
        <v>954</v>
      </c>
      <c r="B131" s="60">
        <v>0</v>
      </c>
      <c r="C131" s="60">
        <v>0</v>
      </c>
      <c r="D131" s="60">
        <v>0</v>
      </c>
      <c r="E131" s="60">
        <v>0</v>
      </c>
      <c r="F131" s="60">
        <v>0</v>
      </c>
      <c r="G131" s="60">
        <v>5641</v>
      </c>
      <c r="H131" s="60">
        <v>0</v>
      </c>
      <c r="I131" s="60">
        <v>0</v>
      </c>
      <c r="J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5641</v>
      </c>
      <c r="Q131" s="60">
        <v>5641</v>
      </c>
      <c r="R131" s="60">
        <v>0</v>
      </c>
      <c r="S131" s="60">
        <v>0</v>
      </c>
      <c r="AH131" s="59" t="s">
        <v>954</v>
      </c>
      <c r="AI131" s="60">
        <v>1709.6</v>
      </c>
      <c r="AJ131" s="60">
        <v>1563.7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7467.6</v>
      </c>
      <c r="AT131" s="60">
        <v>0</v>
      </c>
      <c r="AU131" s="60">
        <v>0</v>
      </c>
      <c r="AV131" s="60">
        <v>0</v>
      </c>
      <c r="AW131" s="60">
        <v>10740.9</v>
      </c>
      <c r="AX131" s="60">
        <v>5641</v>
      </c>
      <c r="AY131" s="60">
        <v>-5099.8999999999996</v>
      </c>
      <c r="AZ131" s="60">
        <v>-90.41</v>
      </c>
    </row>
    <row r="132" spans="1:52" ht="15.75" thickBot="1" x14ac:dyDescent="0.3">
      <c r="A132" s="59" t="s">
        <v>955</v>
      </c>
      <c r="B132" s="60">
        <v>0</v>
      </c>
      <c r="C132" s="60">
        <v>0</v>
      </c>
      <c r="D132" s="60">
        <v>0</v>
      </c>
      <c r="E132" s="60">
        <v>0</v>
      </c>
      <c r="F132" s="60">
        <v>0</v>
      </c>
      <c r="G132" s="60">
        <v>6093</v>
      </c>
      <c r="H132" s="60">
        <v>0</v>
      </c>
      <c r="I132" s="60">
        <v>0</v>
      </c>
      <c r="J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6093</v>
      </c>
      <c r="Q132" s="60">
        <v>6093</v>
      </c>
      <c r="R132" s="60">
        <v>0</v>
      </c>
      <c r="S132" s="60">
        <v>0</v>
      </c>
      <c r="AH132" s="59" t="s">
        <v>955</v>
      </c>
      <c r="AI132" s="60">
        <v>1709.6</v>
      </c>
      <c r="AJ132" s="60">
        <v>1156.0999999999999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7467.6</v>
      </c>
      <c r="AT132" s="60">
        <v>0</v>
      </c>
      <c r="AU132" s="60">
        <v>0</v>
      </c>
      <c r="AV132" s="60">
        <v>0</v>
      </c>
      <c r="AW132" s="60">
        <v>10333.299999999999</v>
      </c>
      <c r="AX132" s="60">
        <v>6093</v>
      </c>
      <c r="AY132" s="60">
        <v>-4240.3</v>
      </c>
      <c r="AZ132" s="60">
        <v>-69.59</v>
      </c>
    </row>
    <row r="133" spans="1:52" ht="15.75" thickBot="1" x14ac:dyDescent="0.3">
      <c r="A133" s="59" t="s">
        <v>956</v>
      </c>
      <c r="B133" s="60">
        <v>0</v>
      </c>
      <c r="C133" s="60">
        <v>0</v>
      </c>
      <c r="D133" s="60">
        <v>0</v>
      </c>
      <c r="E133" s="60">
        <v>0</v>
      </c>
      <c r="F133" s="60">
        <v>0</v>
      </c>
      <c r="G133" s="60">
        <v>5515</v>
      </c>
      <c r="H133" s="60">
        <v>0</v>
      </c>
      <c r="I133" s="60">
        <v>0</v>
      </c>
      <c r="J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5515</v>
      </c>
      <c r="Q133" s="60">
        <v>5515</v>
      </c>
      <c r="R133" s="60">
        <v>0</v>
      </c>
      <c r="S133" s="60">
        <v>0</v>
      </c>
      <c r="AH133" s="59" t="s">
        <v>956</v>
      </c>
      <c r="AI133" s="60">
        <v>1709.6</v>
      </c>
      <c r="AJ133" s="60">
        <v>1563.7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7467.6</v>
      </c>
      <c r="AT133" s="60">
        <v>0</v>
      </c>
      <c r="AU133" s="60">
        <v>0</v>
      </c>
      <c r="AV133" s="60">
        <v>0</v>
      </c>
      <c r="AW133" s="60">
        <v>10740.9</v>
      </c>
      <c r="AX133" s="60">
        <v>5515</v>
      </c>
      <c r="AY133" s="60">
        <v>-5225.8999999999996</v>
      </c>
      <c r="AZ133" s="60">
        <v>-94.76</v>
      </c>
    </row>
    <row r="134" spans="1:52" ht="15.75" thickBot="1" x14ac:dyDescent="0.3">
      <c r="A134" s="59" t="s">
        <v>957</v>
      </c>
      <c r="B134" s="60">
        <v>0</v>
      </c>
      <c r="C134" s="60">
        <v>0</v>
      </c>
      <c r="D134" s="60">
        <v>0</v>
      </c>
      <c r="E134" s="60">
        <v>0</v>
      </c>
      <c r="F134" s="60">
        <v>0</v>
      </c>
      <c r="G134" s="60">
        <v>6064</v>
      </c>
      <c r="H134" s="60">
        <v>0</v>
      </c>
      <c r="I134" s="60">
        <v>0</v>
      </c>
      <c r="J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6064</v>
      </c>
      <c r="Q134" s="60">
        <v>6064</v>
      </c>
      <c r="R134" s="60">
        <v>0</v>
      </c>
      <c r="S134" s="60">
        <v>0</v>
      </c>
      <c r="AH134" s="59" t="s">
        <v>957</v>
      </c>
      <c r="AI134" s="60">
        <v>1709.6</v>
      </c>
      <c r="AJ134" s="60">
        <v>1156.0999999999999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7467.6</v>
      </c>
      <c r="AT134" s="60">
        <v>0</v>
      </c>
      <c r="AU134" s="60">
        <v>0</v>
      </c>
      <c r="AV134" s="60">
        <v>0</v>
      </c>
      <c r="AW134" s="60">
        <v>10333.299999999999</v>
      </c>
      <c r="AX134" s="60">
        <v>6064</v>
      </c>
      <c r="AY134" s="60">
        <v>-4269.3</v>
      </c>
      <c r="AZ134" s="60">
        <v>-70.400000000000006</v>
      </c>
    </row>
    <row r="135" spans="1:52" ht="15.75" thickBot="1" x14ac:dyDescent="0.3">
      <c r="A135" s="59" t="s">
        <v>958</v>
      </c>
      <c r="B135" s="60">
        <v>0</v>
      </c>
      <c r="C135" s="60">
        <v>0</v>
      </c>
      <c r="D135" s="60">
        <v>0</v>
      </c>
      <c r="E135" s="60">
        <v>0</v>
      </c>
      <c r="F135" s="60">
        <v>0</v>
      </c>
      <c r="G135" s="60">
        <v>6290</v>
      </c>
      <c r="H135" s="60">
        <v>0</v>
      </c>
      <c r="I135" s="60">
        <v>0</v>
      </c>
      <c r="J135" s="60">
        <v>0</v>
      </c>
      <c r="K135" s="60">
        <v>0</v>
      </c>
      <c r="L135" s="60">
        <v>0</v>
      </c>
      <c r="M135" s="60">
        <v>0</v>
      </c>
      <c r="N135" s="60">
        <v>345</v>
      </c>
      <c r="O135" s="60">
        <v>22</v>
      </c>
      <c r="P135" s="60">
        <v>6657</v>
      </c>
      <c r="Q135" s="60">
        <v>6657</v>
      </c>
      <c r="R135" s="60">
        <v>0</v>
      </c>
      <c r="S135" s="60">
        <v>0</v>
      </c>
      <c r="AH135" s="59" t="s">
        <v>958</v>
      </c>
      <c r="AI135" s="60">
        <v>1709.6</v>
      </c>
      <c r="AJ135" s="60">
        <v>1156.0999999999999</v>
      </c>
      <c r="AK135" s="60">
        <v>0</v>
      </c>
      <c r="AL135" s="60">
        <v>0</v>
      </c>
      <c r="AM135" s="60">
        <v>0</v>
      </c>
      <c r="AN135" s="60">
        <v>0</v>
      </c>
      <c r="AO135" s="60">
        <v>0</v>
      </c>
      <c r="AP135" s="60">
        <v>0</v>
      </c>
      <c r="AQ135" s="60">
        <v>0</v>
      </c>
      <c r="AR135" s="60">
        <v>0</v>
      </c>
      <c r="AS135" s="60">
        <v>7467.6</v>
      </c>
      <c r="AT135" s="60">
        <v>0</v>
      </c>
      <c r="AU135" s="60">
        <v>0</v>
      </c>
      <c r="AV135" s="60">
        <v>0</v>
      </c>
      <c r="AW135" s="60">
        <v>10333.299999999999</v>
      </c>
      <c r="AX135" s="60">
        <v>6657</v>
      </c>
      <c r="AY135" s="60">
        <v>-3676.3</v>
      </c>
      <c r="AZ135" s="60">
        <v>-55.22</v>
      </c>
    </row>
    <row r="136" spans="1:52" ht="15.75" thickBot="1" x14ac:dyDescent="0.3">
      <c r="A136" s="59" t="s">
        <v>959</v>
      </c>
      <c r="B136" s="60">
        <v>0</v>
      </c>
      <c r="C136" s="60">
        <v>0</v>
      </c>
      <c r="D136" s="60">
        <v>0</v>
      </c>
      <c r="E136" s="60">
        <v>0</v>
      </c>
      <c r="F136" s="60">
        <v>0</v>
      </c>
      <c r="G136" s="60">
        <v>8958</v>
      </c>
      <c r="H136" s="60">
        <v>0</v>
      </c>
      <c r="I136" s="60">
        <v>0</v>
      </c>
      <c r="J136" s="60">
        <v>0</v>
      </c>
      <c r="K136" s="60">
        <v>0</v>
      </c>
      <c r="L136" s="60">
        <v>236</v>
      </c>
      <c r="M136" s="60">
        <v>0</v>
      </c>
      <c r="N136" s="60">
        <v>0</v>
      </c>
      <c r="O136" s="60">
        <v>22</v>
      </c>
      <c r="P136" s="60">
        <v>9216</v>
      </c>
      <c r="Q136" s="60">
        <v>9216</v>
      </c>
      <c r="R136" s="60">
        <v>0</v>
      </c>
      <c r="S136" s="60">
        <v>0</v>
      </c>
      <c r="AH136" s="59" t="s">
        <v>959</v>
      </c>
      <c r="AI136" s="60">
        <v>1709.6</v>
      </c>
      <c r="AJ136" s="60">
        <v>1156.0999999999999</v>
      </c>
      <c r="AK136" s="60">
        <v>0</v>
      </c>
      <c r="AL136" s="60">
        <v>0</v>
      </c>
      <c r="AM136" s="60">
        <v>0</v>
      </c>
      <c r="AN136" s="60">
        <v>0</v>
      </c>
      <c r="AO136" s="60">
        <v>0</v>
      </c>
      <c r="AP136" s="60">
        <v>0</v>
      </c>
      <c r="AQ136" s="60">
        <v>0</v>
      </c>
      <c r="AR136" s="60">
        <v>0</v>
      </c>
      <c r="AS136" s="60">
        <v>7467.6</v>
      </c>
      <c r="AT136" s="60">
        <v>0</v>
      </c>
      <c r="AU136" s="60">
        <v>0</v>
      </c>
      <c r="AV136" s="60">
        <v>0</v>
      </c>
      <c r="AW136" s="60">
        <v>10333.299999999999</v>
      </c>
      <c r="AX136" s="60">
        <v>9216</v>
      </c>
      <c r="AY136" s="60">
        <v>-1117.3</v>
      </c>
      <c r="AZ136" s="60">
        <v>-12.12</v>
      </c>
    </row>
    <row r="137" spans="1:52" ht="15.75" thickBot="1" x14ac:dyDescent="0.3">
      <c r="A137" s="59" t="s">
        <v>960</v>
      </c>
      <c r="B137" s="60">
        <v>0</v>
      </c>
      <c r="C137" s="60">
        <v>0</v>
      </c>
      <c r="D137" s="60">
        <v>0</v>
      </c>
      <c r="E137" s="60">
        <v>0</v>
      </c>
      <c r="F137" s="60">
        <v>0</v>
      </c>
      <c r="G137" s="60">
        <v>8958</v>
      </c>
      <c r="H137" s="60">
        <v>0</v>
      </c>
      <c r="I137" s="60">
        <v>0</v>
      </c>
      <c r="J137" s="60">
        <v>0</v>
      </c>
      <c r="K137" s="60">
        <v>216</v>
      </c>
      <c r="L137" s="60">
        <v>51</v>
      </c>
      <c r="M137" s="60">
        <v>0</v>
      </c>
      <c r="N137" s="60">
        <v>345</v>
      </c>
      <c r="O137" s="60">
        <v>22</v>
      </c>
      <c r="P137" s="60">
        <v>9592</v>
      </c>
      <c r="Q137" s="60">
        <v>9591</v>
      </c>
      <c r="R137" s="60">
        <v>-1</v>
      </c>
      <c r="S137" s="60">
        <v>-0.01</v>
      </c>
      <c r="AH137" s="59" t="s">
        <v>960</v>
      </c>
      <c r="AI137" s="60">
        <v>1709.6</v>
      </c>
      <c r="AJ137" s="60">
        <v>1156.0999999999999</v>
      </c>
      <c r="AK137" s="60">
        <v>0</v>
      </c>
      <c r="AL137" s="60">
        <v>0</v>
      </c>
      <c r="AM137" s="60">
        <v>0</v>
      </c>
      <c r="AN137" s="60">
        <v>0</v>
      </c>
      <c r="AO137" s="60">
        <v>0</v>
      </c>
      <c r="AP137" s="60">
        <v>0</v>
      </c>
      <c r="AQ137" s="60">
        <v>0</v>
      </c>
      <c r="AR137" s="60">
        <v>0</v>
      </c>
      <c r="AS137" s="60">
        <v>7467.6</v>
      </c>
      <c r="AT137" s="60">
        <v>0</v>
      </c>
      <c r="AU137" s="60">
        <v>0</v>
      </c>
      <c r="AV137" s="60">
        <v>0</v>
      </c>
      <c r="AW137" s="60">
        <v>10333.299999999999</v>
      </c>
      <c r="AX137" s="60">
        <v>9591</v>
      </c>
      <c r="AY137" s="60">
        <v>-742.3</v>
      </c>
      <c r="AZ137" s="60">
        <v>-7.74</v>
      </c>
    </row>
    <row r="138" spans="1:52" ht="15.75" thickBot="1" x14ac:dyDescent="0.3">
      <c r="A138" s="59" t="s">
        <v>961</v>
      </c>
      <c r="B138" s="60">
        <v>0</v>
      </c>
      <c r="C138" s="60">
        <v>0</v>
      </c>
      <c r="D138" s="60">
        <v>0</v>
      </c>
      <c r="E138" s="60">
        <v>0</v>
      </c>
      <c r="F138" s="60">
        <v>0</v>
      </c>
      <c r="G138" s="60">
        <v>9085</v>
      </c>
      <c r="H138" s="60">
        <v>0</v>
      </c>
      <c r="I138" s="60">
        <v>0</v>
      </c>
      <c r="J138" s="60">
        <v>0</v>
      </c>
      <c r="K138" s="60">
        <v>216</v>
      </c>
      <c r="L138" s="60">
        <v>236</v>
      </c>
      <c r="M138" s="60">
        <v>0</v>
      </c>
      <c r="N138" s="60">
        <v>345</v>
      </c>
      <c r="O138" s="60">
        <v>22</v>
      </c>
      <c r="P138" s="60">
        <v>9904</v>
      </c>
      <c r="Q138" s="60">
        <v>9903</v>
      </c>
      <c r="R138" s="60">
        <v>-1</v>
      </c>
      <c r="S138" s="60">
        <v>-0.01</v>
      </c>
      <c r="AH138" s="59" t="s">
        <v>961</v>
      </c>
      <c r="AI138" s="60">
        <v>1709.6</v>
      </c>
      <c r="AJ138" s="60">
        <v>1156.0999999999999</v>
      </c>
      <c r="AK138" s="60">
        <v>0</v>
      </c>
      <c r="AL138" s="60">
        <v>0</v>
      </c>
      <c r="AM138" s="60">
        <v>0</v>
      </c>
      <c r="AN138" s="60">
        <v>0</v>
      </c>
      <c r="AO138" s="60">
        <v>0</v>
      </c>
      <c r="AP138" s="60">
        <v>0</v>
      </c>
      <c r="AQ138" s="60">
        <v>0</v>
      </c>
      <c r="AR138" s="60">
        <v>0</v>
      </c>
      <c r="AS138" s="60">
        <v>7467.6</v>
      </c>
      <c r="AT138" s="60">
        <v>0</v>
      </c>
      <c r="AU138" s="60">
        <v>0</v>
      </c>
      <c r="AV138" s="60">
        <v>0</v>
      </c>
      <c r="AW138" s="60">
        <v>10333.299999999999</v>
      </c>
      <c r="AX138" s="60">
        <v>9903</v>
      </c>
      <c r="AY138" s="60">
        <v>-430.3</v>
      </c>
      <c r="AZ138" s="60">
        <v>-4.3499999999999996</v>
      </c>
    </row>
    <row r="139" spans="1:52" ht="15.75" thickBot="1" x14ac:dyDescent="0.3">
      <c r="A139" s="59" t="s">
        <v>962</v>
      </c>
      <c r="B139" s="60">
        <v>0</v>
      </c>
      <c r="C139" s="60">
        <v>0</v>
      </c>
      <c r="D139" s="60">
        <v>0</v>
      </c>
      <c r="E139" s="60">
        <v>0</v>
      </c>
      <c r="F139" s="60">
        <v>0</v>
      </c>
      <c r="G139" s="60">
        <v>9085</v>
      </c>
      <c r="H139" s="60">
        <v>0</v>
      </c>
      <c r="I139" s="60">
        <v>0</v>
      </c>
      <c r="J139" s="60">
        <v>0</v>
      </c>
      <c r="K139" s="60">
        <v>0</v>
      </c>
      <c r="L139" s="60">
        <v>51</v>
      </c>
      <c r="M139" s="60">
        <v>0</v>
      </c>
      <c r="N139" s="60">
        <v>345</v>
      </c>
      <c r="O139" s="60">
        <v>22</v>
      </c>
      <c r="P139" s="60">
        <v>9503</v>
      </c>
      <c r="Q139" s="60">
        <v>9502</v>
      </c>
      <c r="R139" s="60">
        <v>-1</v>
      </c>
      <c r="S139" s="60">
        <v>-0.01</v>
      </c>
      <c r="AH139" s="59" t="s">
        <v>962</v>
      </c>
      <c r="AI139" s="60">
        <v>1709.6</v>
      </c>
      <c r="AJ139" s="60">
        <v>1156.0999999999999</v>
      </c>
      <c r="AK139" s="60">
        <v>0</v>
      </c>
      <c r="AL139" s="60">
        <v>0</v>
      </c>
      <c r="AM139" s="60">
        <v>0</v>
      </c>
      <c r="AN139" s="60">
        <v>0</v>
      </c>
      <c r="AO139" s="60">
        <v>0</v>
      </c>
      <c r="AP139" s="60">
        <v>0</v>
      </c>
      <c r="AQ139" s="60">
        <v>0</v>
      </c>
      <c r="AR139" s="60">
        <v>0</v>
      </c>
      <c r="AS139" s="60">
        <v>7467.6</v>
      </c>
      <c r="AT139" s="60">
        <v>0</v>
      </c>
      <c r="AU139" s="60">
        <v>0</v>
      </c>
      <c r="AV139" s="60">
        <v>0</v>
      </c>
      <c r="AW139" s="60">
        <v>10333.299999999999</v>
      </c>
      <c r="AX139" s="60">
        <v>9502</v>
      </c>
      <c r="AY139" s="60">
        <v>-831.3</v>
      </c>
      <c r="AZ139" s="60">
        <v>-8.75</v>
      </c>
    </row>
    <row r="140" spans="1:52" ht="15.75" thickBot="1" x14ac:dyDescent="0.3">
      <c r="A140" s="59" t="s">
        <v>963</v>
      </c>
      <c r="B140" s="60">
        <v>0</v>
      </c>
      <c r="C140" s="60">
        <v>0</v>
      </c>
      <c r="D140" s="60">
        <v>0</v>
      </c>
      <c r="E140" s="60">
        <v>0</v>
      </c>
      <c r="F140" s="60">
        <v>17</v>
      </c>
      <c r="G140" s="60">
        <v>9085</v>
      </c>
      <c r="H140" s="60">
        <v>0</v>
      </c>
      <c r="I140" s="60">
        <v>0</v>
      </c>
      <c r="J140" s="60">
        <v>0</v>
      </c>
      <c r="K140" s="60">
        <v>216</v>
      </c>
      <c r="L140" s="60">
        <v>51</v>
      </c>
      <c r="M140" s="60">
        <v>0</v>
      </c>
      <c r="N140" s="60">
        <v>345</v>
      </c>
      <c r="O140" s="60">
        <v>22</v>
      </c>
      <c r="P140" s="60">
        <v>9736</v>
      </c>
      <c r="Q140" s="60">
        <v>9734</v>
      </c>
      <c r="R140" s="60">
        <v>-2</v>
      </c>
      <c r="S140" s="60">
        <v>-0.02</v>
      </c>
      <c r="AH140" s="59" t="s">
        <v>963</v>
      </c>
      <c r="AI140" s="60">
        <v>1709.6</v>
      </c>
      <c r="AJ140" s="60">
        <v>1156.0999999999999</v>
      </c>
      <c r="AK140" s="60">
        <v>0</v>
      </c>
      <c r="AL140" s="60">
        <v>0</v>
      </c>
      <c r="AM140" s="60">
        <v>0</v>
      </c>
      <c r="AN140" s="60">
        <v>0</v>
      </c>
      <c r="AO140" s="60">
        <v>0</v>
      </c>
      <c r="AP140" s="60">
        <v>0</v>
      </c>
      <c r="AQ140" s="60">
        <v>0</v>
      </c>
      <c r="AR140" s="60">
        <v>0</v>
      </c>
      <c r="AS140" s="60">
        <v>7467.6</v>
      </c>
      <c r="AT140" s="60">
        <v>0</v>
      </c>
      <c r="AU140" s="60">
        <v>0</v>
      </c>
      <c r="AV140" s="60">
        <v>0</v>
      </c>
      <c r="AW140" s="60">
        <v>10333.299999999999</v>
      </c>
      <c r="AX140" s="60">
        <v>9734</v>
      </c>
      <c r="AY140" s="60">
        <v>-599.29999999999995</v>
      </c>
      <c r="AZ140" s="60">
        <v>-6.16</v>
      </c>
    </row>
    <row r="141" spans="1:52" ht="15.75" thickBot="1" x14ac:dyDescent="0.3">
      <c r="A141" s="59" t="s">
        <v>964</v>
      </c>
      <c r="B141" s="60">
        <v>0</v>
      </c>
      <c r="C141" s="60">
        <v>0</v>
      </c>
      <c r="D141" s="60">
        <v>0</v>
      </c>
      <c r="E141" s="60">
        <v>0</v>
      </c>
      <c r="F141" s="60">
        <v>17</v>
      </c>
      <c r="G141" s="60">
        <v>9791</v>
      </c>
      <c r="H141" s="60">
        <v>0</v>
      </c>
      <c r="I141" s="60">
        <v>0</v>
      </c>
      <c r="J141" s="60">
        <v>0</v>
      </c>
      <c r="K141" s="60">
        <v>216</v>
      </c>
      <c r="L141" s="60">
        <v>236</v>
      </c>
      <c r="M141" s="60">
        <v>0</v>
      </c>
      <c r="N141" s="60">
        <v>345</v>
      </c>
      <c r="O141" s="60">
        <v>22</v>
      </c>
      <c r="P141" s="60">
        <v>10627</v>
      </c>
      <c r="Q141" s="60">
        <v>10626</v>
      </c>
      <c r="R141" s="60">
        <v>-1</v>
      </c>
      <c r="S141" s="60">
        <v>-0.01</v>
      </c>
      <c r="AH141" s="59" t="s">
        <v>964</v>
      </c>
      <c r="AI141" s="60">
        <v>1709.6</v>
      </c>
      <c r="AJ141" s="60">
        <v>0</v>
      </c>
      <c r="AK141" s="60">
        <v>0</v>
      </c>
      <c r="AL141" s="60">
        <v>0</v>
      </c>
      <c r="AM141" s="60">
        <v>0</v>
      </c>
      <c r="AN141" s="60">
        <v>0</v>
      </c>
      <c r="AO141" s="60">
        <v>0</v>
      </c>
      <c r="AP141" s="60">
        <v>0</v>
      </c>
      <c r="AQ141" s="60">
        <v>0</v>
      </c>
      <c r="AR141" s="60">
        <v>0</v>
      </c>
      <c r="AS141" s="60">
        <v>7467.6</v>
      </c>
      <c r="AT141" s="60">
        <v>0</v>
      </c>
      <c r="AU141" s="60">
        <v>0</v>
      </c>
      <c r="AV141" s="60">
        <v>0</v>
      </c>
      <c r="AW141" s="60">
        <v>9177.2000000000007</v>
      </c>
      <c r="AX141" s="60">
        <v>10626</v>
      </c>
      <c r="AY141" s="60">
        <v>1448.8</v>
      </c>
      <c r="AZ141" s="60">
        <v>13.63</v>
      </c>
    </row>
    <row r="142" spans="1:52" ht="15.75" thickBot="1" x14ac:dyDescent="0.3">
      <c r="A142" s="59" t="s">
        <v>965</v>
      </c>
      <c r="B142" s="60">
        <v>0</v>
      </c>
      <c r="C142" s="60">
        <v>0</v>
      </c>
      <c r="D142" s="60">
        <v>0</v>
      </c>
      <c r="E142" s="60">
        <v>0</v>
      </c>
      <c r="F142" s="60">
        <v>789</v>
      </c>
      <c r="G142" s="60">
        <v>9791</v>
      </c>
      <c r="H142" s="60">
        <v>0</v>
      </c>
      <c r="I142" s="60">
        <v>0</v>
      </c>
      <c r="J142" s="60">
        <v>979</v>
      </c>
      <c r="K142" s="60">
        <v>216</v>
      </c>
      <c r="L142" s="60">
        <v>236</v>
      </c>
      <c r="M142" s="60">
        <v>0</v>
      </c>
      <c r="N142" s="60">
        <v>345</v>
      </c>
      <c r="O142" s="60">
        <v>22</v>
      </c>
      <c r="P142" s="60">
        <v>12378</v>
      </c>
      <c r="Q142" s="60">
        <v>12377</v>
      </c>
      <c r="R142" s="60">
        <v>-1</v>
      </c>
      <c r="S142" s="60">
        <v>-0.01</v>
      </c>
      <c r="AH142" s="59" t="s">
        <v>965</v>
      </c>
      <c r="AI142" s="60">
        <v>1709.6</v>
      </c>
      <c r="AJ142" s="60">
        <v>1156.0999999999999</v>
      </c>
      <c r="AK142" s="60">
        <v>0</v>
      </c>
      <c r="AL142" s="60">
        <v>0</v>
      </c>
      <c r="AM142" s="60">
        <v>0</v>
      </c>
      <c r="AN142" s="60">
        <v>0</v>
      </c>
      <c r="AO142" s="60">
        <v>0</v>
      </c>
      <c r="AP142" s="60">
        <v>0</v>
      </c>
      <c r="AQ142" s="60">
        <v>0</v>
      </c>
      <c r="AR142" s="60">
        <v>0</v>
      </c>
      <c r="AS142" s="60">
        <v>7467.6</v>
      </c>
      <c r="AT142" s="60">
        <v>0</v>
      </c>
      <c r="AU142" s="60">
        <v>0</v>
      </c>
      <c r="AV142" s="60">
        <v>0</v>
      </c>
      <c r="AW142" s="60">
        <v>10333.299999999999</v>
      </c>
      <c r="AX142" s="60">
        <v>12377</v>
      </c>
      <c r="AY142" s="60">
        <v>2043.7</v>
      </c>
      <c r="AZ142" s="60">
        <v>16.510000000000002</v>
      </c>
    </row>
    <row r="143" spans="1:52" ht="15.75" thickBot="1" x14ac:dyDescent="0.3">
      <c r="A143" s="59" t="s">
        <v>966</v>
      </c>
      <c r="B143" s="60">
        <v>0</v>
      </c>
      <c r="C143" s="60">
        <v>0</v>
      </c>
      <c r="D143" s="60">
        <v>0</v>
      </c>
      <c r="E143" s="60">
        <v>0</v>
      </c>
      <c r="F143" s="60">
        <v>1627</v>
      </c>
      <c r="G143" s="60">
        <v>9791</v>
      </c>
      <c r="H143" s="60">
        <v>0</v>
      </c>
      <c r="I143" s="60">
        <v>0</v>
      </c>
      <c r="J143" s="60">
        <v>979</v>
      </c>
      <c r="K143" s="60">
        <v>216</v>
      </c>
      <c r="L143" s="60">
        <v>236</v>
      </c>
      <c r="M143" s="60">
        <v>0</v>
      </c>
      <c r="N143" s="60">
        <v>345</v>
      </c>
      <c r="O143" s="60">
        <v>22</v>
      </c>
      <c r="P143" s="60">
        <v>13216</v>
      </c>
      <c r="Q143" s="60">
        <v>13215</v>
      </c>
      <c r="R143" s="60">
        <v>-1</v>
      </c>
      <c r="S143" s="60">
        <v>-0.01</v>
      </c>
      <c r="AH143" s="59" t="s">
        <v>966</v>
      </c>
      <c r="AI143" s="60">
        <v>1709.6</v>
      </c>
      <c r="AJ143" s="60">
        <v>0</v>
      </c>
      <c r="AK143" s="60">
        <v>0</v>
      </c>
      <c r="AL143" s="60">
        <v>0</v>
      </c>
      <c r="AM143" s="60">
        <v>0</v>
      </c>
      <c r="AN143" s="60">
        <v>0</v>
      </c>
      <c r="AO143" s="60">
        <v>0</v>
      </c>
      <c r="AP143" s="60">
        <v>0</v>
      </c>
      <c r="AQ143" s="60">
        <v>0</v>
      </c>
      <c r="AR143" s="60">
        <v>0</v>
      </c>
      <c r="AS143" s="60">
        <v>7467.6</v>
      </c>
      <c r="AT143" s="60">
        <v>0</v>
      </c>
      <c r="AU143" s="60">
        <v>0</v>
      </c>
      <c r="AV143" s="60">
        <v>0</v>
      </c>
      <c r="AW143" s="60">
        <v>9177.2000000000007</v>
      </c>
      <c r="AX143" s="60">
        <v>13215</v>
      </c>
      <c r="AY143" s="60">
        <v>4037.8</v>
      </c>
      <c r="AZ143" s="60">
        <v>30.55</v>
      </c>
    </row>
    <row r="144" spans="1:52" ht="15.75" thickBot="1" x14ac:dyDescent="0.3">
      <c r="A144" s="59" t="s">
        <v>967</v>
      </c>
      <c r="B144" s="60">
        <v>0</v>
      </c>
      <c r="C144" s="60">
        <v>0</v>
      </c>
      <c r="D144" s="60">
        <v>0</v>
      </c>
      <c r="E144" s="60">
        <v>0</v>
      </c>
      <c r="F144" s="60">
        <v>2408</v>
      </c>
      <c r="G144" s="60">
        <v>9791</v>
      </c>
      <c r="H144" s="60">
        <v>0</v>
      </c>
      <c r="I144" s="60">
        <v>0</v>
      </c>
      <c r="J144" s="60">
        <v>979</v>
      </c>
      <c r="K144" s="60">
        <v>216</v>
      </c>
      <c r="L144" s="60">
        <v>236</v>
      </c>
      <c r="M144" s="60">
        <v>0</v>
      </c>
      <c r="N144" s="60">
        <v>345</v>
      </c>
      <c r="O144" s="60">
        <v>22</v>
      </c>
      <c r="P144" s="60">
        <v>13997</v>
      </c>
      <c r="Q144" s="60">
        <v>13996</v>
      </c>
      <c r="R144" s="60">
        <v>-1</v>
      </c>
      <c r="S144" s="60">
        <v>-0.01</v>
      </c>
      <c r="AH144" s="59" t="s">
        <v>967</v>
      </c>
      <c r="AI144" s="60">
        <v>1709.6</v>
      </c>
      <c r="AJ144" s="60">
        <v>0</v>
      </c>
      <c r="AK144" s="60">
        <v>0</v>
      </c>
      <c r="AL144" s="60">
        <v>0</v>
      </c>
      <c r="AM144" s="60">
        <v>0</v>
      </c>
      <c r="AN144" s="60">
        <v>0</v>
      </c>
      <c r="AO144" s="60">
        <v>0</v>
      </c>
      <c r="AP144" s="60">
        <v>0</v>
      </c>
      <c r="AQ144" s="60">
        <v>0</v>
      </c>
      <c r="AR144" s="60">
        <v>0</v>
      </c>
      <c r="AS144" s="60">
        <v>7467.6</v>
      </c>
      <c r="AT144" s="60">
        <v>0</v>
      </c>
      <c r="AU144" s="60">
        <v>0</v>
      </c>
      <c r="AV144" s="60">
        <v>0</v>
      </c>
      <c r="AW144" s="60">
        <v>9177.2000000000007</v>
      </c>
      <c r="AX144" s="60">
        <v>13996</v>
      </c>
      <c r="AY144" s="60">
        <v>4818.8</v>
      </c>
      <c r="AZ144" s="60">
        <v>34.43</v>
      </c>
    </row>
    <row r="145" spans="1:52" ht="15.75" thickBot="1" x14ac:dyDescent="0.3">
      <c r="A145" s="59" t="s">
        <v>968</v>
      </c>
      <c r="B145" s="60">
        <v>0</v>
      </c>
      <c r="C145" s="60">
        <v>0</v>
      </c>
      <c r="D145" s="60">
        <v>0</v>
      </c>
      <c r="E145" s="60">
        <v>0</v>
      </c>
      <c r="F145" s="60">
        <v>2408</v>
      </c>
      <c r="G145" s="60">
        <v>10887</v>
      </c>
      <c r="H145" s="60">
        <v>0</v>
      </c>
      <c r="I145" s="60">
        <v>0</v>
      </c>
      <c r="J145" s="60">
        <v>3394</v>
      </c>
      <c r="K145" s="60">
        <v>216</v>
      </c>
      <c r="L145" s="60">
        <v>236</v>
      </c>
      <c r="M145" s="60">
        <v>0</v>
      </c>
      <c r="N145" s="60">
        <v>345</v>
      </c>
      <c r="O145" s="60">
        <v>22</v>
      </c>
      <c r="P145" s="60">
        <v>17508</v>
      </c>
      <c r="Q145" s="60">
        <v>17507</v>
      </c>
      <c r="R145" s="60">
        <v>-1</v>
      </c>
      <c r="S145" s="60">
        <v>-0.01</v>
      </c>
      <c r="AH145" s="59" t="s">
        <v>968</v>
      </c>
      <c r="AI145" s="60">
        <v>1709.6</v>
      </c>
      <c r="AJ145" s="60">
        <v>1156.0999999999999</v>
      </c>
      <c r="AK145" s="60">
        <v>0</v>
      </c>
      <c r="AL145" s="60">
        <v>0</v>
      </c>
      <c r="AM145" s="60">
        <v>0</v>
      </c>
      <c r="AN145" s="60">
        <v>0</v>
      </c>
      <c r="AO145" s="60">
        <v>0</v>
      </c>
      <c r="AP145" s="60">
        <v>0</v>
      </c>
      <c r="AQ145" s="60">
        <v>0</v>
      </c>
      <c r="AR145" s="60">
        <v>0</v>
      </c>
      <c r="AS145" s="60">
        <v>7467.6</v>
      </c>
      <c r="AT145" s="60">
        <v>0</v>
      </c>
      <c r="AU145" s="60">
        <v>0</v>
      </c>
      <c r="AV145" s="60">
        <v>0</v>
      </c>
      <c r="AW145" s="60">
        <v>10333.299999999999</v>
      </c>
      <c r="AX145" s="60">
        <v>17507</v>
      </c>
      <c r="AY145" s="60">
        <v>7173.7</v>
      </c>
      <c r="AZ145" s="60">
        <v>40.98</v>
      </c>
    </row>
    <row r="146" spans="1:52" ht="15.75" thickBot="1" x14ac:dyDescent="0.3">
      <c r="A146" s="59" t="s">
        <v>969</v>
      </c>
      <c r="B146" s="60">
        <v>0</v>
      </c>
      <c r="C146" s="60">
        <v>0</v>
      </c>
      <c r="D146" s="60">
        <v>0</v>
      </c>
      <c r="E146" s="60">
        <v>0</v>
      </c>
      <c r="F146" s="60">
        <v>2408</v>
      </c>
      <c r="G146" s="60">
        <v>10887</v>
      </c>
      <c r="H146" s="60">
        <v>384</v>
      </c>
      <c r="I146" s="60">
        <v>0</v>
      </c>
      <c r="J146" s="60">
        <v>3394</v>
      </c>
      <c r="K146" s="60">
        <v>216</v>
      </c>
      <c r="L146" s="60">
        <v>236</v>
      </c>
      <c r="M146" s="60">
        <v>0</v>
      </c>
      <c r="N146" s="60">
        <v>345</v>
      </c>
      <c r="O146" s="60">
        <v>22</v>
      </c>
      <c r="P146" s="60">
        <v>17892</v>
      </c>
      <c r="Q146" s="60">
        <v>17891</v>
      </c>
      <c r="R146" s="60">
        <v>-1</v>
      </c>
      <c r="S146" s="60">
        <v>-0.01</v>
      </c>
      <c r="AH146" s="59" t="s">
        <v>969</v>
      </c>
      <c r="AI146" s="60">
        <v>1709.6</v>
      </c>
      <c r="AJ146" s="60">
        <v>0</v>
      </c>
      <c r="AK146" s="60">
        <v>0</v>
      </c>
      <c r="AL146" s="60">
        <v>0</v>
      </c>
      <c r="AM146" s="60">
        <v>0</v>
      </c>
      <c r="AN146" s="60">
        <v>0</v>
      </c>
      <c r="AO146" s="60">
        <v>0</v>
      </c>
      <c r="AP146" s="60">
        <v>0</v>
      </c>
      <c r="AQ146" s="60">
        <v>0</v>
      </c>
      <c r="AR146" s="60">
        <v>0</v>
      </c>
      <c r="AS146" s="60">
        <v>7350.5</v>
      </c>
      <c r="AT146" s="60">
        <v>0</v>
      </c>
      <c r="AU146" s="60">
        <v>0</v>
      </c>
      <c r="AV146" s="60">
        <v>0</v>
      </c>
      <c r="AW146" s="60">
        <v>9060.1</v>
      </c>
      <c r="AX146" s="60">
        <v>17891</v>
      </c>
      <c r="AY146" s="60">
        <v>8830.9</v>
      </c>
      <c r="AZ146" s="60">
        <v>49.36</v>
      </c>
    </row>
    <row r="147" spans="1:52" ht="15.75" thickBot="1" x14ac:dyDescent="0.3">
      <c r="A147" s="59" t="s">
        <v>970</v>
      </c>
      <c r="B147" s="60">
        <v>0</v>
      </c>
      <c r="C147" s="60">
        <v>0</v>
      </c>
      <c r="D147" s="60">
        <v>0</v>
      </c>
      <c r="E147" s="60">
        <v>0</v>
      </c>
      <c r="F147" s="60">
        <v>2408</v>
      </c>
      <c r="G147" s="60">
        <v>10887</v>
      </c>
      <c r="H147" s="60">
        <v>669</v>
      </c>
      <c r="I147" s="60">
        <v>0</v>
      </c>
      <c r="J147" s="60">
        <v>3394</v>
      </c>
      <c r="K147" s="60">
        <v>216</v>
      </c>
      <c r="L147" s="60">
        <v>236</v>
      </c>
      <c r="M147" s="60">
        <v>0</v>
      </c>
      <c r="N147" s="60">
        <v>345</v>
      </c>
      <c r="O147" s="60">
        <v>22</v>
      </c>
      <c r="P147" s="60">
        <v>18177</v>
      </c>
      <c r="Q147" s="60">
        <v>18176</v>
      </c>
      <c r="R147" s="60">
        <v>-1</v>
      </c>
      <c r="S147" s="60">
        <v>-0.01</v>
      </c>
      <c r="AH147" s="59" t="s">
        <v>970</v>
      </c>
      <c r="AI147" s="60">
        <v>1709.6</v>
      </c>
      <c r="AJ147" s="60">
        <v>0</v>
      </c>
      <c r="AK147" s="60">
        <v>0</v>
      </c>
      <c r="AL147" s="60">
        <v>0</v>
      </c>
      <c r="AM147" s="60">
        <v>0</v>
      </c>
      <c r="AN147" s="60">
        <v>0</v>
      </c>
      <c r="AO147" s="60">
        <v>0</v>
      </c>
      <c r="AP147" s="60">
        <v>0</v>
      </c>
      <c r="AQ147" s="60">
        <v>0</v>
      </c>
      <c r="AR147" s="60">
        <v>0</v>
      </c>
      <c r="AS147" s="60">
        <v>7467.6</v>
      </c>
      <c r="AT147" s="60">
        <v>0</v>
      </c>
      <c r="AU147" s="60">
        <v>0</v>
      </c>
      <c r="AV147" s="60">
        <v>0</v>
      </c>
      <c r="AW147" s="60">
        <v>9177.2000000000007</v>
      </c>
      <c r="AX147" s="60">
        <v>18176</v>
      </c>
      <c r="AY147" s="60">
        <v>8998.7999999999993</v>
      </c>
      <c r="AZ147" s="60">
        <v>49.51</v>
      </c>
    </row>
    <row r="148" spans="1:52" ht="15.75" thickBot="1" x14ac:dyDescent="0.3">
      <c r="A148" s="59" t="s">
        <v>971</v>
      </c>
      <c r="B148" s="60">
        <v>0</v>
      </c>
      <c r="C148" s="60">
        <v>0</v>
      </c>
      <c r="D148" s="60">
        <v>0</v>
      </c>
      <c r="E148" s="60">
        <v>0</v>
      </c>
      <c r="F148" s="60">
        <v>0</v>
      </c>
      <c r="G148" s="60">
        <v>7985</v>
      </c>
      <c r="H148" s="60">
        <v>0</v>
      </c>
      <c r="I148" s="60">
        <v>0</v>
      </c>
      <c r="J148" s="60">
        <v>0</v>
      </c>
      <c r="K148" s="60">
        <v>0</v>
      </c>
      <c r="L148" s="60">
        <v>51</v>
      </c>
      <c r="M148" s="60">
        <v>0</v>
      </c>
      <c r="N148" s="60">
        <v>0</v>
      </c>
      <c r="O148" s="60">
        <v>22</v>
      </c>
      <c r="P148" s="60">
        <v>8058</v>
      </c>
      <c r="Q148" s="60">
        <v>8057</v>
      </c>
      <c r="R148" s="60">
        <v>-1</v>
      </c>
      <c r="S148" s="60">
        <v>-0.01</v>
      </c>
      <c r="AH148" s="59" t="s">
        <v>971</v>
      </c>
      <c r="AI148" s="60">
        <v>1709.6</v>
      </c>
      <c r="AJ148" s="60">
        <v>1156.0999999999999</v>
      </c>
      <c r="AK148" s="60">
        <v>0</v>
      </c>
      <c r="AL148" s="60">
        <v>0</v>
      </c>
      <c r="AM148" s="60">
        <v>0</v>
      </c>
      <c r="AN148" s="60">
        <v>0</v>
      </c>
      <c r="AO148" s="60">
        <v>0</v>
      </c>
      <c r="AP148" s="60">
        <v>0</v>
      </c>
      <c r="AQ148" s="60">
        <v>0</v>
      </c>
      <c r="AR148" s="60">
        <v>0</v>
      </c>
      <c r="AS148" s="60">
        <v>7467.6</v>
      </c>
      <c r="AT148" s="60">
        <v>0</v>
      </c>
      <c r="AU148" s="60">
        <v>0</v>
      </c>
      <c r="AV148" s="60">
        <v>0</v>
      </c>
      <c r="AW148" s="60">
        <v>10333.299999999999</v>
      </c>
      <c r="AX148" s="60">
        <v>8057</v>
      </c>
      <c r="AY148" s="60">
        <v>-2276.3000000000002</v>
      </c>
      <c r="AZ148" s="60">
        <v>-28.25</v>
      </c>
    </row>
    <row r="149" spans="1:52" ht="15.75" thickBot="1" x14ac:dyDescent="0.3">
      <c r="A149" s="59" t="s">
        <v>972</v>
      </c>
      <c r="B149" s="60">
        <v>0</v>
      </c>
      <c r="C149" s="60">
        <v>0</v>
      </c>
      <c r="D149" s="60">
        <v>0</v>
      </c>
      <c r="E149" s="60">
        <v>0</v>
      </c>
      <c r="F149" s="60">
        <v>0</v>
      </c>
      <c r="G149" s="60">
        <v>8542</v>
      </c>
      <c r="H149" s="60">
        <v>0</v>
      </c>
      <c r="I149" s="60">
        <v>0</v>
      </c>
      <c r="J149" s="60">
        <v>0</v>
      </c>
      <c r="K149" s="60">
        <v>0</v>
      </c>
      <c r="L149" s="60">
        <v>51</v>
      </c>
      <c r="M149" s="60">
        <v>0</v>
      </c>
      <c r="N149" s="60">
        <v>0</v>
      </c>
      <c r="O149" s="60">
        <v>22</v>
      </c>
      <c r="P149" s="60">
        <v>8615</v>
      </c>
      <c r="Q149" s="60">
        <v>8614</v>
      </c>
      <c r="R149" s="60">
        <v>-1</v>
      </c>
      <c r="S149" s="60">
        <v>-0.01</v>
      </c>
      <c r="AH149" s="59" t="s">
        <v>972</v>
      </c>
      <c r="AI149" s="60">
        <v>1709.6</v>
      </c>
      <c r="AJ149" s="60">
        <v>1156.0999999999999</v>
      </c>
      <c r="AK149" s="60">
        <v>0</v>
      </c>
      <c r="AL149" s="60">
        <v>0</v>
      </c>
      <c r="AM149" s="60">
        <v>0</v>
      </c>
      <c r="AN149" s="60">
        <v>0</v>
      </c>
      <c r="AO149" s="60">
        <v>0</v>
      </c>
      <c r="AP149" s="60">
        <v>0</v>
      </c>
      <c r="AQ149" s="60">
        <v>0</v>
      </c>
      <c r="AR149" s="60">
        <v>0</v>
      </c>
      <c r="AS149" s="60">
        <v>7467.6</v>
      </c>
      <c r="AT149" s="60">
        <v>0</v>
      </c>
      <c r="AU149" s="60">
        <v>0</v>
      </c>
      <c r="AV149" s="60">
        <v>0</v>
      </c>
      <c r="AW149" s="60">
        <v>10333.299999999999</v>
      </c>
      <c r="AX149" s="60">
        <v>8614</v>
      </c>
      <c r="AY149" s="60">
        <v>-1719.3</v>
      </c>
      <c r="AZ149" s="60">
        <v>-19.96</v>
      </c>
    </row>
    <row r="150" spans="1:52" ht="15.75" thickBot="1" x14ac:dyDescent="0.3">
      <c r="A150" s="59" t="s">
        <v>973</v>
      </c>
      <c r="B150" s="60">
        <v>0</v>
      </c>
      <c r="C150" s="60">
        <v>0</v>
      </c>
      <c r="D150" s="60">
        <v>0</v>
      </c>
      <c r="E150" s="60">
        <v>0</v>
      </c>
      <c r="F150" s="60">
        <v>1503</v>
      </c>
      <c r="G150" s="60">
        <v>9791</v>
      </c>
      <c r="H150" s="60">
        <v>0</v>
      </c>
      <c r="I150" s="60">
        <v>0</v>
      </c>
      <c r="J150" s="60">
        <v>979</v>
      </c>
      <c r="K150" s="60">
        <v>216</v>
      </c>
      <c r="L150" s="60">
        <v>236</v>
      </c>
      <c r="M150" s="60">
        <v>0</v>
      </c>
      <c r="N150" s="60">
        <v>345</v>
      </c>
      <c r="O150" s="60">
        <v>22</v>
      </c>
      <c r="P150" s="60">
        <v>13092</v>
      </c>
      <c r="Q150" s="60">
        <v>13091</v>
      </c>
      <c r="R150" s="60">
        <v>-1</v>
      </c>
      <c r="S150" s="60">
        <v>-0.01</v>
      </c>
      <c r="AH150" s="59" t="s">
        <v>973</v>
      </c>
      <c r="AI150" s="60">
        <v>1709.6</v>
      </c>
      <c r="AJ150" s="60">
        <v>0</v>
      </c>
      <c r="AK150" s="60">
        <v>0</v>
      </c>
      <c r="AL150" s="60">
        <v>0</v>
      </c>
      <c r="AM150" s="60">
        <v>0</v>
      </c>
      <c r="AN150" s="60">
        <v>0</v>
      </c>
      <c r="AO150" s="60">
        <v>0</v>
      </c>
      <c r="AP150" s="60">
        <v>0</v>
      </c>
      <c r="AQ150" s="60">
        <v>0</v>
      </c>
      <c r="AR150" s="60">
        <v>0</v>
      </c>
      <c r="AS150" s="60">
        <v>7467.6</v>
      </c>
      <c r="AT150" s="60">
        <v>0</v>
      </c>
      <c r="AU150" s="60">
        <v>0</v>
      </c>
      <c r="AV150" s="60">
        <v>0</v>
      </c>
      <c r="AW150" s="60">
        <v>9177.2000000000007</v>
      </c>
      <c r="AX150" s="60">
        <v>13091</v>
      </c>
      <c r="AY150" s="60">
        <v>3913.8</v>
      </c>
      <c r="AZ150" s="60">
        <v>29.9</v>
      </c>
    </row>
    <row r="151" spans="1:52" ht="15.75" thickBot="1" x14ac:dyDescent="0.3">
      <c r="A151" s="59" t="s">
        <v>974</v>
      </c>
      <c r="B151" s="60">
        <v>0</v>
      </c>
      <c r="C151" s="60">
        <v>0</v>
      </c>
      <c r="D151" s="60">
        <v>0</v>
      </c>
      <c r="E151" s="60">
        <v>0</v>
      </c>
      <c r="F151" s="60">
        <v>789</v>
      </c>
      <c r="G151" s="60">
        <v>10887</v>
      </c>
      <c r="H151" s="60">
        <v>0</v>
      </c>
      <c r="I151" s="60">
        <v>0</v>
      </c>
      <c r="J151" s="60">
        <v>979</v>
      </c>
      <c r="K151" s="60">
        <v>216</v>
      </c>
      <c r="L151" s="60">
        <v>236</v>
      </c>
      <c r="M151" s="60">
        <v>0</v>
      </c>
      <c r="N151" s="60">
        <v>345</v>
      </c>
      <c r="O151" s="60">
        <v>22</v>
      </c>
      <c r="P151" s="60">
        <v>13474</v>
      </c>
      <c r="Q151" s="60">
        <v>13473</v>
      </c>
      <c r="R151" s="60">
        <v>-1</v>
      </c>
      <c r="S151" s="60">
        <v>-0.01</v>
      </c>
      <c r="AH151" s="59" t="s">
        <v>974</v>
      </c>
      <c r="AI151" s="60">
        <v>1709.6</v>
      </c>
      <c r="AJ151" s="60">
        <v>0</v>
      </c>
      <c r="AK151" s="60">
        <v>0</v>
      </c>
      <c r="AL151" s="60">
        <v>0</v>
      </c>
      <c r="AM151" s="60">
        <v>0</v>
      </c>
      <c r="AN151" s="60">
        <v>0</v>
      </c>
      <c r="AO151" s="60">
        <v>0</v>
      </c>
      <c r="AP151" s="60">
        <v>0</v>
      </c>
      <c r="AQ151" s="60">
        <v>0</v>
      </c>
      <c r="AR151" s="60">
        <v>0</v>
      </c>
      <c r="AS151" s="60">
        <v>7467.6</v>
      </c>
      <c r="AT151" s="60">
        <v>0</v>
      </c>
      <c r="AU151" s="60">
        <v>0</v>
      </c>
      <c r="AV151" s="60">
        <v>0</v>
      </c>
      <c r="AW151" s="60">
        <v>9177.2000000000007</v>
      </c>
      <c r="AX151" s="60">
        <v>13473</v>
      </c>
      <c r="AY151" s="60">
        <v>4295.8</v>
      </c>
      <c r="AZ151" s="60">
        <v>31.88</v>
      </c>
    </row>
    <row r="152" spans="1:52" ht="15.75" thickBot="1" x14ac:dyDescent="0.3">
      <c r="A152" s="59" t="s">
        <v>975</v>
      </c>
      <c r="B152" s="60">
        <v>0</v>
      </c>
      <c r="C152" s="60">
        <v>0</v>
      </c>
      <c r="D152" s="60">
        <v>0</v>
      </c>
      <c r="E152" s="60">
        <v>0</v>
      </c>
      <c r="F152" s="60">
        <v>4545</v>
      </c>
      <c r="G152" s="60">
        <v>10887</v>
      </c>
      <c r="H152" s="60">
        <v>0</v>
      </c>
      <c r="I152" s="60">
        <v>0</v>
      </c>
      <c r="J152" s="60">
        <v>979</v>
      </c>
      <c r="K152" s="60">
        <v>216</v>
      </c>
      <c r="L152" s="60">
        <v>236</v>
      </c>
      <c r="M152" s="60">
        <v>0</v>
      </c>
      <c r="N152" s="60">
        <v>345</v>
      </c>
      <c r="O152" s="60">
        <v>22</v>
      </c>
      <c r="P152" s="60">
        <v>17230</v>
      </c>
      <c r="Q152" s="60">
        <v>17229</v>
      </c>
      <c r="R152" s="60">
        <v>-1</v>
      </c>
      <c r="S152" s="60">
        <v>-0.01</v>
      </c>
      <c r="AH152" s="59" t="s">
        <v>975</v>
      </c>
      <c r="AI152" s="60">
        <v>1709.6</v>
      </c>
      <c r="AJ152" s="60">
        <v>0</v>
      </c>
      <c r="AK152" s="60">
        <v>0</v>
      </c>
      <c r="AL152" s="60">
        <v>0</v>
      </c>
      <c r="AM152" s="60">
        <v>0</v>
      </c>
      <c r="AN152" s="60">
        <v>0</v>
      </c>
      <c r="AO152" s="60">
        <v>0</v>
      </c>
      <c r="AP152" s="60">
        <v>0</v>
      </c>
      <c r="AQ152" s="60">
        <v>0</v>
      </c>
      <c r="AR152" s="60">
        <v>0</v>
      </c>
      <c r="AS152" s="60">
        <v>7467.6</v>
      </c>
      <c r="AT152" s="60">
        <v>0</v>
      </c>
      <c r="AU152" s="60">
        <v>0</v>
      </c>
      <c r="AV152" s="60">
        <v>0</v>
      </c>
      <c r="AW152" s="60">
        <v>9177.2000000000007</v>
      </c>
      <c r="AX152" s="60">
        <v>17229</v>
      </c>
      <c r="AY152" s="60">
        <v>8051.8</v>
      </c>
      <c r="AZ152" s="60">
        <v>46.73</v>
      </c>
    </row>
    <row r="153" spans="1:52" ht="15.75" thickBot="1" x14ac:dyDescent="0.3">
      <c r="A153" s="59" t="s">
        <v>976</v>
      </c>
      <c r="B153" s="60">
        <v>0</v>
      </c>
      <c r="C153" s="60">
        <v>0</v>
      </c>
      <c r="D153" s="60">
        <v>0</v>
      </c>
      <c r="E153" s="60">
        <v>0</v>
      </c>
      <c r="F153" s="60">
        <v>5891</v>
      </c>
      <c r="G153" s="60">
        <v>10887</v>
      </c>
      <c r="H153" s="60">
        <v>0</v>
      </c>
      <c r="I153" s="60">
        <v>0</v>
      </c>
      <c r="J153" s="60">
        <v>3394</v>
      </c>
      <c r="K153" s="60">
        <v>216</v>
      </c>
      <c r="L153" s="60">
        <v>236</v>
      </c>
      <c r="M153" s="60">
        <v>0</v>
      </c>
      <c r="N153" s="60">
        <v>345</v>
      </c>
      <c r="O153" s="60">
        <v>22</v>
      </c>
      <c r="P153" s="60">
        <v>20991</v>
      </c>
      <c r="Q153" s="60">
        <v>20990</v>
      </c>
      <c r="R153" s="60">
        <v>-1</v>
      </c>
      <c r="S153" s="60">
        <v>0</v>
      </c>
      <c r="AH153" s="59" t="s">
        <v>976</v>
      </c>
      <c r="AI153" s="60">
        <v>1709.6</v>
      </c>
      <c r="AJ153" s="60">
        <v>1156.0999999999999</v>
      </c>
      <c r="AK153" s="60">
        <v>0</v>
      </c>
      <c r="AL153" s="60">
        <v>0</v>
      </c>
      <c r="AM153" s="60">
        <v>0</v>
      </c>
      <c r="AN153" s="60">
        <v>0</v>
      </c>
      <c r="AO153" s="60">
        <v>0</v>
      </c>
      <c r="AP153" s="60">
        <v>0</v>
      </c>
      <c r="AQ153" s="60">
        <v>0</v>
      </c>
      <c r="AR153" s="60">
        <v>0</v>
      </c>
      <c r="AS153" s="60">
        <v>7467.6</v>
      </c>
      <c r="AT153" s="60">
        <v>0</v>
      </c>
      <c r="AU153" s="60">
        <v>0</v>
      </c>
      <c r="AV153" s="60">
        <v>0</v>
      </c>
      <c r="AW153" s="60">
        <v>10333.299999999999</v>
      </c>
      <c r="AX153" s="60">
        <v>20990</v>
      </c>
      <c r="AY153" s="60">
        <v>10656.7</v>
      </c>
      <c r="AZ153" s="60">
        <v>50.77</v>
      </c>
    </row>
    <row r="154" spans="1:52" ht="15.75" thickBot="1" x14ac:dyDescent="0.3"/>
    <row r="155" spans="1:52" ht="15.75" thickBot="1" x14ac:dyDescent="0.3">
      <c r="A155" s="61" t="s">
        <v>1047</v>
      </c>
      <c r="B155" s="62">
        <v>21660</v>
      </c>
      <c r="AH155" s="61" t="s">
        <v>1047</v>
      </c>
      <c r="AI155" s="62">
        <v>10802.2</v>
      </c>
    </row>
    <row r="156" spans="1:52" ht="18.75" thickBot="1" x14ac:dyDescent="0.3">
      <c r="A156" s="61" t="s">
        <v>1048</v>
      </c>
      <c r="B156" s="62">
        <v>4161</v>
      </c>
      <c r="AH156" s="61" t="s">
        <v>1048</v>
      </c>
      <c r="AI156" s="62">
        <v>9060.1</v>
      </c>
    </row>
    <row r="157" spans="1:52" ht="18.75" thickBot="1" x14ac:dyDescent="0.3">
      <c r="A157" s="61" t="s">
        <v>1049</v>
      </c>
      <c r="B157" s="62">
        <v>337345</v>
      </c>
      <c r="AH157" s="61" t="s">
        <v>1049</v>
      </c>
      <c r="AI157" s="62">
        <v>353991.2</v>
      </c>
    </row>
    <row r="158" spans="1:52" ht="18.75" thickBot="1" x14ac:dyDescent="0.3">
      <c r="A158" s="61" t="s">
        <v>1050</v>
      </c>
      <c r="B158" s="62">
        <v>337325</v>
      </c>
      <c r="AH158" s="61" t="s">
        <v>1050</v>
      </c>
      <c r="AI158" s="62">
        <v>337325</v>
      </c>
    </row>
    <row r="159" spans="1:52" ht="27.75" thickBot="1" x14ac:dyDescent="0.3">
      <c r="A159" s="61" t="s">
        <v>1051</v>
      </c>
      <c r="B159" s="62">
        <v>20</v>
      </c>
      <c r="AH159" s="61" t="s">
        <v>1051</v>
      </c>
      <c r="AI159" s="62">
        <v>16666.2</v>
      </c>
    </row>
    <row r="160" spans="1:52" ht="27.75" thickBot="1" x14ac:dyDescent="0.3">
      <c r="A160" s="61" t="s">
        <v>1052</v>
      </c>
      <c r="B160" s="62"/>
      <c r="AH160" s="61" t="s">
        <v>1052</v>
      </c>
      <c r="AI160" s="62"/>
    </row>
    <row r="161" spans="1:35" ht="27.75" thickBot="1" x14ac:dyDescent="0.3">
      <c r="A161" s="61" t="s">
        <v>1053</v>
      </c>
      <c r="B161" s="62"/>
      <c r="AH161" s="61" t="s">
        <v>1053</v>
      </c>
      <c r="AI161" s="62"/>
    </row>
    <row r="162" spans="1:35" ht="18.75" thickBot="1" x14ac:dyDescent="0.3">
      <c r="A162" s="61" t="s">
        <v>1054</v>
      </c>
      <c r="B162" s="62">
        <v>0</v>
      </c>
      <c r="AH162" s="61" t="s">
        <v>1054</v>
      </c>
      <c r="AI162" s="62">
        <v>0</v>
      </c>
    </row>
    <row r="164" spans="1:35" x14ac:dyDescent="0.25">
      <c r="A164" s="63" t="s">
        <v>1055</v>
      </c>
      <c r="AH164" s="63" t="s">
        <v>1055</v>
      </c>
    </row>
    <row r="166" spans="1:35" x14ac:dyDescent="0.25">
      <c r="A166" s="64" t="s">
        <v>1056</v>
      </c>
      <c r="AH166" s="64" t="s">
        <v>1056</v>
      </c>
    </row>
    <row r="167" spans="1:35" x14ac:dyDescent="0.25">
      <c r="A167" s="64" t="s">
        <v>1465</v>
      </c>
      <c r="AH167" s="64" t="s">
        <v>1253</v>
      </c>
    </row>
  </sheetData>
  <hyperlinks>
    <hyperlink ref="A164" r:id="rId1" display="https://miau.my-x.hu/myx-free/coco/test/592754920210927113640.html"/>
    <hyperlink ref="AH164" r:id="rId2" display="https://miau.my-x.hu/myx-free/coco/test/671603920210927114259.html"/>
  </hyperlinks>
  <pageMargins left="0.7" right="0.7" top="0.75" bottom="0.75" header="0.3" footer="0.3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5"/>
  <sheetViews>
    <sheetView workbookViewId="0">
      <selection activeCell="O3" sqref="O3:P3"/>
    </sheetView>
  </sheetViews>
  <sheetFormatPr defaultRowHeight="15" x14ac:dyDescent="0.25"/>
  <cols>
    <col min="1" max="1" width="19" bestFit="1" customWidth="1"/>
    <col min="2" max="2" width="14.28515625" bestFit="1" customWidth="1"/>
    <col min="18" max="18" width="18" bestFit="1" customWidth="1"/>
  </cols>
  <sheetData>
    <row r="2" spans="1:32" x14ac:dyDescent="0.25">
      <c r="A2" s="47"/>
      <c r="B2" s="47" t="s">
        <v>900</v>
      </c>
      <c r="C2" s="51" t="s">
        <v>902</v>
      </c>
      <c r="D2" s="47" t="s">
        <v>903</v>
      </c>
      <c r="E2" s="47" t="s">
        <v>904</v>
      </c>
      <c r="F2" s="47" t="s">
        <v>905</v>
      </c>
      <c r="G2" s="47" t="s">
        <v>906</v>
      </c>
      <c r="H2" s="47" t="s">
        <v>907</v>
      </c>
      <c r="I2" s="47" t="s">
        <v>908</v>
      </c>
      <c r="J2" s="47" t="s">
        <v>909</v>
      </c>
      <c r="K2" s="47" t="s">
        <v>910</v>
      </c>
      <c r="L2" s="47" t="s">
        <v>911</v>
      </c>
      <c r="M2" s="47" t="s">
        <v>912</v>
      </c>
      <c r="N2" s="47" t="s">
        <v>913</v>
      </c>
      <c r="O2" s="47" t="s">
        <v>914</v>
      </c>
      <c r="P2" s="47" t="s">
        <v>899</v>
      </c>
      <c r="Q2" s="47" t="s">
        <v>917</v>
      </c>
      <c r="R2" s="47" t="s">
        <v>918</v>
      </c>
    </row>
    <row r="3" spans="1:32" x14ac:dyDescent="0.25">
      <c r="A3" s="47" t="s">
        <v>916</v>
      </c>
      <c r="B3" s="49">
        <f>CORREL(B6:B40,$P$6:$P$40)</f>
        <v>-0.55268894354567033</v>
      </c>
      <c r="C3" s="49">
        <f>CORREL(C6:C40,$P$6:$P$40)</f>
        <v>-0.81932642630874519</v>
      </c>
      <c r="D3" s="49">
        <f>CORREL(D6:D40,$P$6:$P$40)</f>
        <v>-0.7934954452097992</v>
      </c>
      <c r="E3" s="49">
        <f>CORREL(E6:E40,$P$6:$P$40)</f>
        <v>-0.91463595500159667</v>
      </c>
      <c r="F3" s="49">
        <f>CORREL(F6:F40,$P$6:$P$40)</f>
        <v>-0.94179752126517524</v>
      </c>
      <c r="G3" s="49">
        <f>CORREL(G6:G40,$P$6:$P$40)</f>
        <v>-0.94381019197530813</v>
      </c>
      <c r="H3" s="49">
        <f>CORREL(H6:H40,$P$6:$P$40)</f>
        <v>-0.80342386095449492</v>
      </c>
      <c r="I3" s="49">
        <f>CORREL(I6:I40,$P$6:$P$40)</f>
        <v>-0.92604801101093248</v>
      </c>
      <c r="J3" s="49">
        <f>CORREL(J6:J40,$P$6:$P$40)</f>
        <v>-0.92412913416682629</v>
      </c>
      <c r="K3" s="49">
        <f>CORREL(K6:K40,$P$6:$P$40)</f>
        <v>-0.94218580975795363</v>
      </c>
      <c r="L3" s="49">
        <f>CORREL(L6:L40,$P$6:$P$40)</f>
        <v>-0.90000521910060738</v>
      </c>
      <c r="M3" s="49">
        <f>CORREL(M6:M40,$P$6:$P$40)</f>
        <v>-0.93571601578087737</v>
      </c>
      <c r="N3" s="49">
        <f>CORREL(N6:N40,$P$6:$P$40)</f>
        <v>-0.85166290318663984</v>
      </c>
      <c r="O3" s="49">
        <f>CORREL(O6:O40,$P$6:$P$40)</f>
        <v>0.99999999999999978</v>
      </c>
      <c r="P3" s="49">
        <f>CORREL(P6:P40,$P$6:$P$40)</f>
        <v>0.99999999999999978</v>
      </c>
      <c r="Q3" s="54">
        <f>MIN(B3:P3)</f>
        <v>-0.94381019197530813</v>
      </c>
      <c r="R3" s="54">
        <f>MAX(B3:O3)</f>
        <v>0.99999999999999978</v>
      </c>
    </row>
    <row r="4" spans="1:32" x14ac:dyDescent="0.25">
      <c r="A4" s="47" t="s">
        <v>877</v>
      </c>
      <c r="B4" s="47">
        <v>0</v>
      </c>
      <c r="C4" s="47">
        <v>0</v>
      </c>
      <c r="D4" s="47">
        <v>0</v>
      </c>
      <c r="E4" s="47">
        <v>0</v>
      </c>
      <c r="F4" s="47">
        <v>0</v>
      </c>
      <c r="G4" s="47">
        <v>0</v>
      </c>
      <c r="H4" s="47">
        <v>0</v>
      </c>
      <c r="I4" s="47">
        <v>0</v>
      </c>
      <c r="J4" s="47">
        <v>0</v>
      </c>
      <c r="K4" s="47">
        <v>0</v>
      </c>
      <c r="L4" s="47">
        <v>0</v>
      </c>
      <c r="M4" s="47">
        <v>0</v>
      </c>
      <c r="N4" s="47">
        <v>0</v>
      </c>
      <c r="O4" s="47">
        <v>0</v>
      </c>
      <c r="P4" s="47" t="s">
        <v>915</v>
      </c>
      <c r="Q4" t="s">
        <v>1075</v>
      </c>
      <c r="R4" s="65">
        <f>CORREL(P6:P40,Q6:Q40)</f>
        <v>0.99999999772746595</v>
      </c>
      <c r="S4" t="s">
        <v>1075</v>
      </c>
      <c r="W4" t="s">
        <v>1076</v>
      </c>
      <c r="X4" t="s">
        <v>1076</v>
      </c>
      <c r="Y4">
        <f>SUM(Y6:Y40)</f>
        <v>22</v>
      </c>
      <c r="AB4" s="80">
        <f>CORREL(AA6:AA40,AB6:AB40)</f>
        <v>0.99999999772746595</v>
      </c>
    </row>
    <row r="5" spans="1:32" s="37" customFormat="1" ht="60" x14ac:dyDescent="0.25">
      <c r="A5" s="48" t="s">
        <v>895</v>
      </c>
      <c r="B5" s="48" t="str">
        <f>'db2'!B4</f>
        <v>Típus (i3_i5_i7)</v>
      </c>
      <c r="C5" s="52" t="str">
        <f>'db2'!D4</f>
        <v>Turbo Speed</v>
      </c>
      <c r="D5" s="48" t="str">
        <f>'db2'!E4</f>
        <v>Cores</v>
      </c>
      <c r="E5" s="48" t="str">
        <f>'db2'!F4</f>
        <v>Threads</v>
      </c>
      <c r="F5" s="48" t="str">
        <f>'db2'!G4</f>
        <v>Integer Math</v>
      </c>
      <c r="G5" s="48" t="str">
        <f>'db2'!H4</f>
        <v>Floating Point Math</v>
      </c>
      <c r="H5" s="48" t="str">
        <f>'db2'!I4</f>
        <v>Find Prime Numbers</v>
      </c>
      <c r="I5" s="48" t="str">
        <f>'db2'!J4</f>
        <v>Random String Sorting</v>
      </c>
      <c r="J5" s="48" t="str">
        <f>'db2'!K4</f>
        <v>Data Encryption</v>
      </c>
      <c r="K5" s="48" t="str">
        <f>'db2'!L4</f>
        <v>Data Compression</v>
      </c>
      <c r="L5" s="48" t="str">
        <f>'db2'!M4</f>
        <v>Physics</v>
      </c>
      <c r="M5" s="48" t="str">
        <f>'db2'!N4</f>
        <v>Extended Instructions</v>
      </c>
      <c r="N5" s="48" t="str">
        <f>'db2'!O4</f>
        <v>Single Thread</v>
      </c>
      <c r="O5" s="48" t="str">
        <f>'db2'!P4</f>
        <v>Average CPU Mark</v>
      </c>
      <c r="P5" s="48" t="s">
        <v>899</v>
      </c>
      <c r="Q5" s="37" t="str">
        <f>modell1!P118</f>
        <v>Becslés</v>
      </c>
      <c r="R5" s="37" t="s">
        <v>1058</v>
      </c>
      <c r="S5" s="37" t="s">
        <v>1059</v>
      </c>
      <c r="T5" s="37" t="str">
        <f>OAM1_2!B5</f>
        <v>Típus (i3_i5_i7)</v>
      </c>
      <c r="W5" s="37" t="str">
        <f>modell1!AX118</f>
        <v>Becslés</v>
      </c>
      <c r="X5" s="37" t="s">
        <v>1059</v>
      </c>
      <c r="Y5" s="37" t="s">
        <v>1077</v>
      </c>
      <c r="AA5" s="37" t="s">
        <v>1078</v>
      </c>
      <c r="AB5" s="37" t="s">
        <v>1427</v>
      </c>
      <c r="AD5" s="37" t="s">
        <v>1474</v>
      </c>
      <c r="AE5" s="37" t="s">
        <v>1475</v>
      </c>
      <c r="AF5" s="37" t="s">
        <v>1476</v>
      </c>
    </row>
    <row r="6" spans="1:32" x14ac:dyDescent="0.25">
      <c r="A6" s="47" t="str">
        <f>'db2'!A5</f>
        <v>Intel Core i3-6100</v>
      </c>
      <c r="B6" s="47">
        <f>RANK(OAM1_2!B6,OAM1_2!B$6:B$40,B$4)</f>
        <v>25</v>
      </c>
      <c r="C6" s="47">
        <f>RANK(OAM1_2!C6,OAM1_2!C$6:C$40,C$4)</f>
        <v>30</v>
      </c>
      <c r="D6" s="47">
        <f>RANK(OAM1_2!D6,OAM1_2!D$6:D$40,D$4)</f>
        <v>31</v>
      </c>
      <c r="E6" s="47">
        <f>RANK(OAM1_2!E6,OAM1_2!E$6:E$40,E$4)</f>
        <v>21</v>
      </c>
      <c r="F6" s="47">
        <f>RANK(OAM1_2!F6,OAM1_2!F$6:F$40,F$4)</f>
        <v>35</v>
      </c>
      <c r="G6" s="47">
        <f>RANK(OAM1_2!G6,OAM1_2!G$6:G$40,G$4)</f>
        <v>35</v>
      </c>
      <c r="H6" s="47">
        <f>RANK(OAM1_2!H6,OAM1_2!H$6:H$40,H$4)</f>
        <v>34</v>
      </c>
      <c r="I6" s="47">
        <f>RANK(OAM1_2!I6,OAM1_2!I$6:I$40,I$4)</f>
        <v>35</v>
      </c>
      <c r="J6" s="47">
        <f>RANK(OAM1_2!J6,OAM1_2!J$6:J$40,J$4)</f>
        <v>35</v>
      </c>
      <c r="K6" s="47">
        <f>RANK(OAM1_2!K6,OAM1_2!K$6:K$40,K$4)</f>
        <v>35</v>
      </c>
      <c r="L6" s="47">
        <f>RANK(OAM1_2!L6,OAM1_2!L$6:L$40,L$4)</f>
        <v>34</v>
      </c>
      <c r="M6" s="47">
        <f>RANK(OAM1_2!M6,OAM1_2!M$6:M$40,M$4)</f>
        <v>35</v>
      </c>
      <c r="N6" s="47">
        <f>RANK(OAM1_2!N6,OAM1_2!N$6:N$40,N$4)</f>
        <v>32</v>
      </c>
      <c r="O6" s="47">
        <f>P6</f>
        <v>4161</v>
      </c>
      <c r="P6" s="47">
        <f>'db2'!P5</f>
        <v>4161</v>
      </c>
      <c r="Q6" s="37">
        <f>modell3_2!O119</f>
        <v>4161.2</v>
      </c>
      <c r="R6" s="53" t="s">
        <v>1466</v>
      </c>
      <c r="S6" s="66">
        <f>(P6-Q6)/P6</f>
        <v>-4.8065368901662603E-5</v>
      </c>
      <c r="T6" s="37">
        <f>OAM1_2!B6</f>
        <v>3</v>
      </c>
      <c r="W6" s="37">
        <f>modell3!AW119</f>
        <v>10333.299999999999</v>
      </c>
      <c r="X6" s="66">
        <f>(P6-W6)/P6</f>
        <v>-1.4833693823600094</v>
      </c>
      <c r="Y6">
        <f>IF(S6*X6&lt;=0,1,0)</f>
        <v>0</v>
      </c>
      <c r="AA6">
        <f>Q6</f>
        <v>4161.2</v>
      </c>
      <c r="AB6">
        <f>'db2'!P5</f>
        <v>4161</v>
      </c>
      <c r="AD6">
        <f>RANK(P6,P$6:P$40,0)</f>
        <v>35</v>
      </c>
      <c r="AE6">
        <f>O6</f>
        <v>4161</v>
      </c>
      <c r="AF6">
        <f>AD6-AE6</f>
        <v>-4126</v>
      </c>
    </row>
    <row r="7" spans="1:32" x14ac:dyDescent="0.25">
      <c r="A7" s="47" t="str">
        <f>'db2'!A6</f>
        <v>Intel Core i3-6300</v>
      </c>
      <c r="B7" s="47">
        <f>RANK(OAM1_2!B7,OAM1_2!B$6:B$40,B$4)</f>
        <v>25</v>
      </c>
      <c r="C7" s="47">
        <f>RANK(OAM1_2!C7,OAM1_2!C$6:C$40,C$4)</f>
        <v>28</v>
      </c>
      <c r="D7" s="47">
        <f>RANK(OAM1_2!D7,OAM1_2!D$6:D$40,D$4)</f>
        <v>31</v>
      </c>
      <c r="E7" s="47">
        <f>RANK(OAM1_2!E7,OAM1_2!E$6:E$40,E$4)</f>
        <v>21</v>
      </c>
      <c r="F7" s="47">
        <f>RANK(OAM1_2!F7,OAM1_2!F$6:F$40,F$4)</f>
        <v>33</v>
      </c>
      <c r="G7" s="47">
        <f>RANK(OAM1_2!G7,OAM1_2!G$6:G$40,G$4)</f>
        <v>33</v>
      </c>
      <c r="H7" s="47">
        <f>RANK(OAM1_2!H7,OAM1_2!H$6:H$40,H$4)</f>
        <v>33</v>
      </c>
      <c r="I7" s="47">
        <f>RANK(OAM1_2!I7,OAM1_2!I$6:I$40,I$4)</f>
        <v>31</v>
      </c>
      <c r="J7" s="47">
        <f>RANK(OAM1_2!J7,OAM1_2!J$6:J$40,J$4)</f>
        <v>34</v>
      </c>
      <c r="K7" s="47">
        <f>RANK(OAM1_2!K7,OAM1_2!K$6:K$40,K$4)</f>
        <v>33</v>
      </c>
      <c r="L7" s="47">
        <f>RANK(OAM1_2!L7,OAM1_2!L$6:L$40,L$4)</f>
        <v>33</v>
      </c>
      <c r="M7" s="47">
        <f>RANK(OAM1_2!M7,OAM1_2!M$6:M$40,M$4)</f>
        <v>33</v>
      </c>
      <c r="N7" s="47">
        <f>RANK(OAM1_2!N7,OAM1_2!N$6:N$40,N$4)</f>
        <v>25</v>
      </c>
      <c r="O7" s="47">
        <f t="shared" ref="O7:O40" si="0">P7</f>
        <v>4411</v>
      </c>
      <c r="P7" s="47">
        <f>'db2'!P6</f>
        <v>4411</v>
      </c>
      <c r="Q7" s="37">
        <f>modell3_2!O120</f>
        <v>4411.2</v>
      </c>
      <c r="R7" s="53" t="s">
        <v>1466</v>
      </c>
      <c r="S7" s="66">
        <f t="shared" ref="S7:S40" si="1">(P7-Q7)/P7</f>
        <v>-4.5341192473320815E-5</v>
      </c>
      <c r="T7" s="37">
        <f>OAM1_2!B7</f>
        <v>3</v>
      </c>
      <c r="W7" s="37">
        <f>modell3!AW120</f>
        <v>10333.299999999999</v>
      </c>
      <c r="X7" s="66">
        <f t="shared" ref="X7:X40" si="2">(P7-W7)/P7</f>
        <v>-1.3426207209249601</v>
      </c>
      <c r="Y7">
        <f t="shared" ref="Y7:Y40" si="3">IF(S7*X7&lt;=0,1,0)</f>
        <v>0</v>
      </c>
      <c r="AA7">
        <f t="shared" ref="AA7:AA40" si="4">Q7</f>
        <v>4411.2</v>
      </c>
      <c r="AB7">
        <f>'db2'!P6</f>
        <v>4411</v>
      </c>
      <c r="AD7">
        <f t="shared" ref="AD7:AD40" si="5">RANK(P7,P$6:P$40,0)</f>
        <v>33</v>
      </c>
      <c r="AE7">
        <f t="shared" ref="AE7:AE40" si="6">O7</f>
        <v>4411</v>
      </c>
      <c r="AF7">
        <f t="shared" ref="AF7:AF40" si="7">AD7-AE7</f>
        <v>-4378</v>
      </c>
    </row>
    <row r="8" spans="1:32" x14ac:dyDescent="0.25">
      <c r="A8" s="47" t="str">
        <f>'db2'!A7</f>
        <v>Intel Core i3-7100</v>
      </c>
      <c r="B8" s="47">
        <f>RANK(OAM1_2!B8,OAM1_2!B$6:B$40,B$4)</f>
        <v>25</v>
      </c>
      <c r="C8" s="47">
        <f>RANK(OAM1_2!C8,OAM1_2!C$6:C$40,C$4)</f>
        <v>26</v>
      </c>
      <c r="D8" s="47">
        <f>RANK(OAM1_2!D8,OAM1_2!D$6:D$40,D$4)</f>
        <v>31</v>
      </c>
      <c r="E8" s="47">
        <f>RANK(OAM1_2!E8,OAM1_2!E$6:E$40,E$4)</f>
        <v>21</v>
      </c>
      <c r="F8" s="47">
        <f>RANK(OAM1_2!F8,OAM1_2!F$6:F$40,F$4)</f>
        <v>34</v>
      </c>
      <c r="G8" s="47">
        <f>RANK(OAM1_2!G8,OAM1_2!G$6:G$40,G$4)</f>
        <v>34</v>
      </c>
      <c r="H8" s="47">
        <f>RANK(OAM1_2!H8,OAM1_2!H$6:H$40,H$4)</f>
        <v>34</v>
      </c>
      <c r="I8" s="47">
        <f>RANK(OAM1_2!I8,OAM1_2!I$6:I$40,I$4)</f>
        <v>31</v>
      </c>
      <c r="J8" s="47">
        <f>RANK(OAM1_2!J8,OAM1_2!J$6:J$40,J$4)</f>
        <v>33</v>
      </c>
      <c r="K8" s="47">
        <f>RANK(OAM1_2!K8,OAM1_2!K$6:K$40,K$4)</f>
        <v>34</v>
      </c>
      <c r="L8" s="47">
        <f>RANK(OAM1_2!L8,OAM1_2!L$6:L$40,L$4)</f>
        <v>35</v>
      </c>
      <c r="M8" s="47">
        <f>RANK(OAM1_2!M8,OAM1_2!M$6:M$40,M$4)</f>
        <v>34</v>
      </c>
      <c r="N8" s="47">
        <f>RANK(OAM1_2!N8,OAM1_2!N$6:N$40,N$4)</f>
        <v>26</v>
      </c>
      <c r="O8" s="47">
        <f t="shared" si="0"/>
        <v>4310</v>
      </c>
      <c r="P8" s="47">
        <f>'db2'!P7</f>
        <v>4310</v>
      </c>
      <c r="Q8" s="37">
        <f>modell3_2!O121</f>
        <v>4310.2</v>
      </c>
      <c r="R8" s="53" t="s">
        <v>1466</v>
      </c>
      <c r="S8" s="66">
        <f t="shared" si="1"/>
        <v>-4.6403712296941552E-5</v>
      </c>
      <c r="T8" s="37">
        <f>OAM1_2!B8</f>
        <v>3</v>
      </c>
      <c r="W8" s="37">
        <f>modell3!AW121</f>
        <v>10394.5</v>
      </c>
      <c r="X8" s="66">
        <f t="shared" si="2"/>
        <v>-1.4117169373549885</v>
      </c>
      <c r="Y8">
        <f t="shared" si="3"/>
        <v>0</v>
      </c>
      <c r="AA8">
        <f t="shared" si="4"/>
        <v>4310.2</v>
      </c>
      <c r="AB8">
        <f>'db2'!P7</f>
        <v>4310</v>
      </c>
      <c r="AD8">
        <f t="shared" si="5"/>
        <v>34</v>
      </c>
      <c r="AE8">
        <f t="shared" si="6"/>
        <v>4310</v>
      </c>
      <c r="AF8">
        <f t="shared" si="7"/>
        <v>-4276</v>
      </c>
    </row>
    <row r="9" spans="1:32" x14ac:dyDescent="0.25">
      <c r="A9" s="47" t="str">
        <f>'db2'!A8</f>
        <v>Intel Core i3-7300</v>
      </c>
      <c r="B9" s="47">
        <f>RANK(OAM1_2!B9,OAM1_2!B$6:B$40,B$4)</f>
        <v>25</v>
      </c>
      <c r="C9" s="47">
        <f>RANK(OAM1_2!C9,OAM1_2!C$6:C$40,C$4)</f>
        <v>23</v>
      </c>
      <c r="D9" s="47">
        <f>RANK(OAM1_2!D9,OAM1_2!D$6:D$40,D$4)</f>
        <v>31</v>
      </c>
      <c r="E9" s="47">
        <f>RANK(OAM1_2!E9,OAM1_2!E$6:E$40,E$4)</f>
        <v>21</v>
      </c>
      <c r="F9" s="47">
        <f>RANK(OAM1_2!F9,OAM1_2!F$6:F$40,F$4)</f>
        <v>31</v>
      </c>
      <c r="G9" s="47">
        <f>RANK(OAM1_2!G9,OAM1_2!G$6:G$40,G$4)</f>
        <v>32</v>
      </c>
      <c r="H9" s="47">
        <f>RANK(OAM1_2!H9,OAM1_2!H$6:H$40,H$4)</f>
        <v>32</v>
      </c>
      <c r="I9" s="47">
        <f>RANK(OAM1_2!I9,OAM1_2!I$6:I$40,I$4)</f>
        <v>31</v>
      </c>
      <c r="J9" s="47">
        <f>RANK(OAM1_2!J9,OAM1_2!J$6:J$40,J$4)</f>
        <v>31</v>
      </c>
      <c r="K9" s="47">
        <f>RANK(OAM1_2!K9,OAM1_2!K$6:K$40,K$4)</f>
        <v>32</v>
      </c>
      <c r="L9" s="47">
        <f>RANK(OAM1_2!L9,OAM1_2!L$6:L$40,L$4)</f>
        <v>32</v>
      </c>
      <c r="M9" s="47">
        <f>RANK(OAM1_2!M9,OAM1_2!M$6:M$40,M$4)</f>
        <v>32</v>
      </c>
      <c r="N9" s="47">
        <f>RANK(OAM1_2!N9,OAM1_2!N$6:N$40,N$4)</f>
        <v>24</v>
      </c>
      <c r="O9" s="47">
        <f t="shared" si="0"/>
        <v>4761</v>
      </c>
      <c r="P9" s="47">
        <f>'db2'!P8</f>
        <v>4761</v>
      </c>
      <c r="Q9" s="37">
        <f>modell3_2!O122</f>
        <v>4761.2</v>
      </c>
      <c r="R9" s="53" t="s">
        <v>1466</v>
      </c>
      <c r="S9" s="66">
        <f t="shared" si="1"/>
        <v>-4.200798151644993E-5</v>
      </c>
      <c r="T9" s="37">
        <f>OAM1_2!B9</f>
        <v>3</v>
      </c>
      <c r="W9" s="37">
        <f>modell3!AW122</f>
        <v>10333.299999999999</v>
      </c>
      <c r="X9" s="66">
        <f t="shared" si="2"/>
        <v>-1.1704053770216341</v>
      </c>
      <c r="Y9">
        <f t="shared" si="3"/>
        <v>0</v>
      </c>
      <c r="AA9">
        <f t="shared" si="4"/>
        <v>4761.2</v>
      </c>
      <c r="AB9">
        <f>'db2'!P8</f>
        <v>4761</v>
      </c>
      <c r="AD9">
        <f t="shared" si="5"/>
        <v>32</v>
      </c>
      <c r="AE9">
        <f t="shared" si="6"/>
        <v>4761</v>
      </c>
      <c r="AF9">
        <f t="shared" si="7"/>
        <v>-4729</v>
      </c>
    </row>
    <row r="10" spans="1:32" x14ac:dyDescent="0.25">
      <c r="A10" s="47" t="str">
        <f>'db2'!A9</f>
        <v>Intel Core i3-8100</v>
      </c>
      <c r="B10" s="47">
        <f>RANK(OAM1_2!B10,OAM1_2!B$6:B$40,B$4)</f>
        <v>25</v>
      </c>
      <c r="C10" s="47">
        <f>RANK(OAM1_2!C10,OAM1_2!C$6:C$40,C$4)</f>
        <v>32</v>
      </c>
      <c r="D10" s="47">
        <f>RANK(OAM1_2!D10,OAM1_2!D$6:D$40,D$4)</f>
        <v>17</v>
      </c>
      <c r="E10" s="47">
        <f>RANK(OAM1_2!E10,OAM1_2!E$6:E$40,E$4)</f>
        <v>21</v>
      </c>
      <c r="F10" s="47">
        <f>RANK(OAM1_2!F10,OAM1_2!F$6:F$40,F$4)</f>
        <v>26</v>
      </c>
      <c r="G10" s="47">
        <f>RANK(OAM1_2!G10,OAM1_2!G$6:G$40,G$4)</f>
        <v>25</v>
      </c>
      <c r="H10" s="47">
        <f>RANK(OAM1_2!H10,OAM1_2!H$6:H$40,H$4)</f>
        <v>22</v>
      </c>
      <c r="I10" s="47">
        <f>RANK(OAM1_2!I10,OAM1_2!I$6:I$40,I$4)</f>
        <v>24</v>
      </c>
      <c r="J10" s="47">
        <f>RANK(OAM1_2!J10,OAM1_2!J$6:J$40,J$4)</f>
        <v>26</v>
      </c>
      <c r="K10" s="47">
        <f>RANK(OAM1_2!K10,OAM1_2!K$6:K$40,K$4)</f>
        <v>25</v>
      </c>
      <c r="L10" s="47">
        <f>RANK(OAM1_2!L10,OAM1_2!L$6:L$40,L$4)</f>
        <v>25</v>
      </c>
      <c r="M10" s="47">
        <f>RANK(OAM1_2!M10,OAM1_2!M$6:M$40,M$4)</f>
        <v>25</v>
      </c>
      <c r="N10" s="47">
        <f>RANK(OAM1_2!N10,OAM1_2!N$6:N$40,N$4)</f>
        <v>31</v>
      </c>
      <c r="O10" s="47">
        <f t="shared" si="0"/>
        <v>6132</v>
      </c>
      <c r="P10" s="47">
        <f>'db2'!P9</f>
        <v>6132</v>
      </c>
      <c r="Q10" s="37">
        <f>modell3_2!O123</f>
        <v>6132.1</v>
      </c>
      <c r="R10" s="53" t="s">
        <v>1466</v>
      </c>
      <c r="S10" s="66">
        <f t="shared" si="1"/>
        <v>-1.6307893020281114E-5</v>
      </c>
      <c r="T10" s="37">
        <f>OAM1_2!B10</f>
        <v>3</v>
      </c>
      <c r="W10" s="37">
        <f>modell3!AW123</f>
        <v>10740.9</v>
      </c>
      <c r="X10" s="66">
        <f t="shared" si="2"/>
        <v>-0.75161448140900189</v>
      </c>
      <c r="Y10">
        <f t="shared" si="3"/>
        <v>0</v>
      </c>
      <c r="AA10">
        <f t="shared" si="4"/>
        <v>6132.1</v>
      </c>
      <c r="AB10">
        <f>'db2'!P9</f>
        <v>6132</v>
      </c>
      <c r="AD10">
        <f t="shared" si="5"/>
        <v>26</v>
      </c>
      <c r="AE10">
        <f t="shared" si="6"/>
        <v>6132</v>
      </c>
      <c r="AF10">
        <f t="shared" si="7"/>
        <v>-6106</v>
      </c>
    </row>
    <row r="11" spans="1:32" x14ac:dyDescent="0.25">
      <c r="A11" s="47" t="str">
        <f>'db2'!A10</f>
        <v>Intel Core i3-8300</v>
      </c>
      <c r="B11" s="47">
        <f>RANK(OAM1_2!B11,OAM1_2!B$6:B$40,B$4)</f>
        <v>25</v>
      </c>
      <c r="C11" s="47">
        <f>RANK(OAM1_2!C11,OAM1_2!C$6:C$40,C$4)</f>
        <v>30</v>
      </c>
      <c r="D11" s="47">
        <f>RANK(OAM1_2!D11,OAM1_2!D$6:D$40,D$4)</f>
        <v>17</v>
      </c>
      <c r="E11" s="47">
        <f>RANK(OAM1_2!E11,OAM1_2!E$6:E$40,E$4)</f>
        <v>21</v>
      </c>
      <c r="F11" s="47">
        <f>RANK(OAM1_2!F11,OAM1_2!F$6:F$40,F$4)</f>
        <v>25</v>
      </c>
      <c r="G11" s="47">
        <f>RANK(OAM1_2!G11,OAM1_2!G$6:G$40,G$4)</f>
        <v>24</v>
      </c>
      <c r="H11" s="47">
        <f>RANK(OAM1_2!H11,OAM1_2!H$6:H$40,H$4)</f>
        <v>15</v>
      </c>
      <c r="I11" s="47">
        <f>RANK(OAM1_2!I11,OAM1_2!I$6:I$40,I$4)</f>
        <v>24</v>
      </c>
      <c r="J11" s="47">
        <f>RANK(OAM1_2!J11,OAM1_2!J$6:J$40,J$4)</f>
        <v>25</v>
      </c>
      <c r="K11" s="47">
        <f>RANK(OAM1_2!K11,OAM1_2!K$6:K$40,K$4)</f>
        <v>24</v>
      </c>
      <c r="L11" s="47">
        <f>RANK(OAM1_2!L11,OAM1_2!L$6:L$40,L$4)</f>
        <v>22</v>
      </c>
      <c r="M11" s="47">
        <f>RANK(OAM1_2!M11,OAM1_2!M$6:M$40,M$4)</f>
        <v>23</v>
      </c>
      <c r="N11" s="47">
        <f>RANK(OAM1_2!N11,OAM1_2!N$6:N$40,N$4)</f>
        <v>27</v>
      </c>
      <c r="O11" s="47">
        <f t="shared" si="0"/>
        <v>6341</v>
      </c>
      <c r="P11" s="47">
        <f>'db2'!P10</f>
        <v>6341</v>
      </c>
      <c r="Q11" s="37">
        <f>modell3_2!O124</f>
        <v>6340.6</v>
      </c>
      <c r="R11" s="53" t="s">
        <v>1466</v>
      </c>
      <c r="S11" s="66">
        <f t="shared" si="1"/>
        <v>6.3081532881191648E-5</v>
      </c>
      <c r="T11" s="37">
        <f>OAM1_2!B11</f>
        <v>3</v>
      </c>
      <c r="W11" s="37">
        <f>modell3!AW124</f>
        <v>10333.299999999999</v>
      </c>
      <c r="X11" s="66">
        <f t="shared" si="2"/>
        <v>-0.629601009304526</v>
      </c>
      <c r="Y11">
        <f t="shared" si="3"/>
        <v>1</v>
      </c>
      <c r="AA11">
        <f t="shared" si="4"/>
        <v>6340.6</v>
      </c>
      <c r="AB11">
        <f>'db2'!P10</f>
        <v>6341</v>
      </c>
      <c r="AD11">
        <f t="shared" si="5"/>
        <v>25</v>
      </c>
      <c r="AE11">
        <f t="shared" si="6"/>
        <v>6341</v>
      </c>
      <c r="AF11">
        <f t="shared" si="7"/>
        <v>-6316</v>
      </c>
    </row>
    <row r="12" spans="1:32" x14ac:dyDescent="0.25">
      <c r="A12" s="47" t="str">
        <f>'db2'!A11</f>
        <v>Intel Core i3-9100</v>
      </c>
      <c r="B12" s="47">
        <f>RANK(OAM1_2!B12,OAM1_2!B$6:B$40,B$4)</f>
        <v>25</v>
      </c>
      <c r="C12" s="47">
        <f>RANK(OAM1_2!C12,OAM1_2!C$6:C$40,C$4)</f>
        <v>17</v>
      </c>
      <c r="D12" s="47">
        <f>RANK(OAM1_2!D12,OAM1_2!D$6:D$40,D$4)</f>
        <v>17</v>
      </c>
      <c r="E12" s="47">
        <f>RANK(OAM1_2!E12,OAM1_2!E$6:E$40,E$4)</f>
        <v>21</v>
      </c>
      <c r="F12" s="47">
        <f>RANK(OAM1_2!F12,OAM1_2!F$6:F$40,F$4)</f>
        <v>23</v>
      </c>
      <c r="G12" s="47">
        <f>RANK(OAM1_2!G12,OAM1_2!G$6:G$40,G$4)</f>
        <v>21</v>
      </c>
      <c r="H12" s="47">
        <f>RANK(OAM1_2!H12,OAM1_2!H$6:H$40,H$4)</f>
        <v>22</v>
      </c>
      <c r="I12" s="47">
        <f>RANK(OAM1_2!I12,OAM1_2!I$6:I$40,I$4)</f>
        <v>22</v>
      </c>
      <c r="J12" s="47">
        <f>RANK(OAM1_2!J12,OAM1_2!J$6:J$40,J$4)</f>
        <v>23</v>
      </c>
      <c r="K12" s="47">
        <f>RANK(OAM1_2!K12,OAM1_2!K$6:K$40,K$4)</f>
        <v>22</v>
      </c>
      <c r="L12" s="47">
        <f>RANK(OAM1_2!L12,OAM1_2!L$6:L$40,L$4)</f>
        <v>29</v>
      </c>
      <c r="M12" s="47">
        <f>RANK(OAM1_2!M12,OAM1_2!M$6:M$40,M$4)</f>
        <v>21</v>
      </c>
      <c r="N12" s="47">
        <f>RANK(OAM1_2!N12,OAM1_2!N$6:N$40,N$4)</f>
        <v>18</v>
      </c>
      <c r="O12" s="47">
        <f t="shared" si="0"/>
        <v>6637</v>
      </c>
      <c r="P12" s="47">
        <f>'db2'!P11</f>
        <v>6637</v>
      </c>
      <c r="Q12" s="37">
        <f>modell3_2!O125</f>
        <v>6637.1</v>
      </c>
      <c r="R12" s="53" t="s">
        <v>1466</v>
      </c>
      <c r="S12" s="66">
        <f t="shared" si="1"/>
        <v>-1.5067048365280066E-5</v>
      </c>
      <c r="T12" s="37">
        <f>OAM1_2!B12</f>
        <v>3</v>
      </c>
      <c r="W12" s="37">
        <f>modell3!AW125</f>
        <v>10333.299999999999</v>
      </c>
      <c r="X12" s="66">
        <f t="shared" si="2"/>
        <v>-0.5569233087238209</v>
      </c>
      <c r="Y12">
        <f t="shared" si="3"/>
        <v>0</v>
      </c>
      <c r="AA12">
        <f t="shared" si="4"/>
        <v>6637.1</v>
      </c>
      <c r="AB12">
        <f>'db2'!P11</f>
        <v>6637</v>
      </c>
      <c r="AD12">
        <f t="shared" si="5"/>
        <v>23</v>
      </c>
      <c r="AE12">
        <f t="shared" si="6"/>
        <v>6637</v>
      </c>
      <c r="AF12">
        <f t="shared" si="7"/>
        <v>-6614</v>
      </c>
    </row>
    <row r="13" spans="1:32" x14ac:dyDescent="0.25">
      <c r="A13" s="47" t="str">
        <f>'db2'!A12</f>
        <v>Intel Core i3-9300</v>
      </c>
      <c r="B13" s="47">
        <f>RANK(OAM1_2!B13,OAM1_2!B$6:B$40,B$4)</f>
        <v>25</v>
      </c>
      <c r="C13" s="47">
        <f>RANK(OAM1_2!C13,OAM1_2!C$6:C$40,C$4)</f>
        <v>13</v>
      </c>
      <c r="D13" s="47">
        <f>RANK(OAM1_2!D13,OAM1_2!D$6:D$40,D$4)</f>
        <v>17</v>
      </c>
      <c r="E13" s="47">
        <f>RANK(OAM1_2!E13,OAM1_2!E$6:E$40,E$4)</f>
        <v>21</v>
      </c>
      <c r="F13" s="47">
        <f>RANK(OAM1_2!F13,OAM1_2!F$6:F$40,F$4)</f>
        <v>21</v>
      </c>
      <c r="G13" s="47">
        <f>RANK(OAM1_2!G13,OAM1_2!G$6:G$40,G$4)</f>
        <v>22</v>
      </c>
      <c r="H13" s="47">
        <f>RANK(OAM1_2!H13,OAM1_2!H$6:H$40,H$4)</f>
        <v>2</v>
      </c>
      <c r="I13" s="47">
        <f>RANK(OAM1_2!I13,OAM1_2!I$6:I$40,I$4)</f>
        <v>21</v>
      </c>
      <c r="J13" s="47">
        <f>RANK(OAM1_2!J13,OAM1_2!J$6:J$40,J$4)</f>
        <v>22</v>
      </c>
      <c r="K13" s="47">
        <f>RANK(OAM1_2!K13,OAM1_2!K$6:K$40,K$4)</f>
        <v>21</v>
      </c>
      <c r="L13" s="47">
        <f>RANK(OAM1_2!L13,OAM1_2!L$6:L$40,L$4)</f>
        <v>9</v>
      </c>
      <c r="M13" s="47">
        <f>RANK(OAM1_2!M13,OAM1_2!M$6:M$40,M$4)</f>
        <v>19</v>
      </c>
      <c r="N13" s="47">
        <f>RANK(OAM1_2!N13,OAM1_2!N$6:N$40,N$4)</f>
        <v>14</v>
      </c>
      <c r="O13" s="47">
        <f t="shared" si="0"/>
        <v>7279</v>
      </c>
      <c r="P13" s="47">
        <f>'db2'!P12</f>
        <v>7279</v>
      </c>
      <c r="Q13" s="37">
        <f>modell3_2!O126</f>
        <v>7279</v>
      </c>
      <c r="R13" s="53" t="s">
        <v>1466</v>
      </c>
      <c r="S13" s="66">
        <f t="shared" si="1"/>
        <v>0</v>
      </c>
      <c r="T13" s="37">
        <f>OAM1_2!B13</f>
        <v>3</v>
      </c>
      <c r="W13" s="37">
        <f>modell3!AW126</f>
        <v>10333.299999999999</v>
      </c>
      <c r="X13" s="66">
        <f t="shared" si="2"/>
        <v>-0.41960434125566687</v>
      </c>
      <c r="Y13">
        <f t="shared" si="3"/>
        <v>1</v>
      </c>
      <c r="AA13">
        <f t="shared" si="4"/>
        <v>7279</v>
      </c>
      <c r="AB13">
        <f>'db2'!P12</f>
        <v>7279</v>
      </c>
      <c r="AD13">
        <f t="shared" si="5"/>
        <v>21</v>
      </c>
      <c r="AE13">
        <f t="shared" si="6"/>
        <v>7279</v>
      </c>
      <c r="AF13">
        <f t="shared" si="7"/>
        <v>-7258</v>
      </c>
    </row>
    <row r="14" spans="1:32" x14ac:dyDescent="0.25">
      <c r="A14" s="47" t="str">
        <f>'db2'!A13</f>
        <v>Intel Core i3-10100</v>
      </c>
      <c r="B14" s="47">
        <f>RANK(OAM1_2!B14,OAM1_2!B$6:B$40,B$4)</f>
        <v>25</v>
      </c>
      <c r="C14" s="47">
        <f>RANK(OAM1_2!C14,OAM1_2!C$6:C$40,C$4)</f>
        <v>13</v>
      </c>
      <c r="D14" s="47">
        <f>RANK(OAM1_2!D14,OAM1_2!D$6:D$40,D$4)</f>
        <v>17</v>
      </c>
      <c r="E14" s="47">
        <f>RANK(OAM1_2!E14,OAM1_2!E$6:E$40,E$4)</f>
        <v>10</v>
      </c>
      <c r="F14" s="47">
        <f>RANK(OAM1_2!F14,OAM1_2!F$6:F$40,F$4)</f>
        <v>13</v>
      </c>
      <c r="G14" s="47">
        <f>RANK(OAM1_2!G14,OAM1_2!G$6:G$40,G$4)</f>
        <v>18</v>
      </c>
      <c r="H14" s="47">
        <f>RANK(OAM1_2!H14,OAM1_2!H$6:H$40,H$4)</f>
        <v>22</v>
      </c>
      <c r="I14" s="47">
        <f>RANK(OAM1_2!I14,OAM1_2!I$6:I$40,I$4)</f>
        <v>13</v>
      </c>
      <c r="J14" s="47">
        <f>RANK(OAM1_2!J14,OAM1_2!J$6:J$40,J$4)</f>
        <v>14</v>
      </c>
      <c r="K14" s="47">
        <f>RANK(OAM1_2!K14,OAM1_2!K$6:K$40,K$4)</f>
        <v>18</v>
      </c>
      <c r="L14" s="47">
        <f>RANK(OAM1_2!L14,OAM1_2!L$6:L$40,L$4)</f>
        <v>14</v>
      </c>
      <c r="M14" s="47">
        <f>RANK(OAM1_2!M14,OAM1_2!M$6:M$40,M$4)</f>
        <v>18</v>
      </c>
      <c r="N14" s="47">
        <f>RANK(OAM1_2!N14,OAM1_2!N$6:N$40,N$4)</f>
        <v>13</v>
      </c>
      <c r="O14" s="47">
        <f t="shared" si="0"/>
        <v>9161</v>
      </c>
      <c r="P14" s="47">
        <f>'db2'!P13</f>
        <v>9161</v>
      </c>
      <c r="Q14" s="37">
        <f>modell3_2!O127</f>
        <v>9160.9</v>
      </c>
      <c r="R14" s="53" t="s">
        <v>1466</v>
      </c>
      <c r="S14" s="66">
        <f t="shared" si="1"/>
        <v>1.0915838882257811E-5</v>
      </c>
      <c r="T14" s="37">
        <f>OAM1_2!B14</f>
        <v>3</v>
      </c>
      <c r="W14" s="37">
        <f>modell3!AW127</f>
        <v>10333.299999999999</v>
      </c>
      <c r="X14" s="66">
        <f t="shared" si="2"/>
        <v>-0.12796637921624268</v>
      </c>
      <c r="Y14">
        <f t="shared" si="3"/>
        <v>1</v>
      </c>
      <c r="AA14">
        <f t="shared" si="4"/>
        <v>9160.9</v>
      </c>
      <c r="AB14">
        <f>'db2'!P13</f>
        <v>9161</v>
      </c>
      <c r="AD14">
        <f t="shared" si="5"/>
        <v>18</v>
      </c>
      <c r="AE14">
        <f t="shared" si="6"/>
        <v>9161</v>
      </c>
      <c r="AF14">
        <f t="shared" si="7"/>
        <v>-9143</v>
      </c>
    </row>
    <row r="15" spans="1:32" x14ac:dyDescent="0.25">
      <c r="A15" s="47" t="str">
        <f>'db2'!A14</f>
        <v>Intel Core i3-10300</v>
      </c>
      <c r="B15" s="47">
        <f>RANK(OAM1_2!B15,OAM1_2!B$6:B$40,B$4)</f>
        <v>25</v>
      </c>
      <c r="C15" s="47">
        <f>RANK(OAM1_2!C15,OAM1_2!C$6:C$40,C$4)</f>
        <v>9</v>
      </c>
      <c r="D15" s="47">
        <f>RANK(OAM1_2!D15,OAM1_2!D$6:D$40,D$4)</f>
        <v>17</v>
      </c>
      <c r="E15" s="47">
        <f>RANK(OAM1_2!E15,OAM1_2!E$6:E$40,E$4)</f>
        <v>10</v>
      </c>
      <c r="F15" s="47">
        <f>RANK(OAM1_2!F15,OAM1_2!F$6:F$40,F$4)</f>
        <v>12</v>
      </c>
      <c r="G15" s="47">
        <f>RANK(OAM1_2!G15,OAM1_2!G$6:G$40,G$4)</f>
        <v>17</v>
      </c>
      <c r="H15" s="47">
        <f>RANK(OAM1_2!H15,OAM1_2!H$6:H$40,H$4)</f>
        <v>20</v>
      </c>
      <c r="I15" s="47">
        <f>RANK(OAM1_2!I15,OAM1_2!I$6:I$40,I$4)</f>
        <v>13</v>
      </c>
      <c r="J15" s="47">
        <f>RANK(OAM1_2!J15,OAM1_2!J$6:J$40,J$4)</f>
        <v>13</v>
      </c>
      <c r="K15" s="47">
        <f>RANK(OAM1_2!K15,OAM1_2!K$6:K$40,K$4)</f>
        <v>16</v>
      </c>
      <c r="L15" s="47">
        <f>RANK(OAM1_2!L15,OAM1_2!L$6:L$40,L$4)</f>
        <v>16</v>
      </c>
      <c r="M15" s="47">
        <f>RANK(OAM1_2!M15,OAM1_2!M$6:M$40,M$4)</f>
        <v>17</v>
      </c>
      <c r="N15" s="47">
        <f>RANK(OAM1_2!N15,OAM1_2!N$6:N$40,N$4)</f>
        <v>11</v>
      </c>
      <c r="O15" s="47">
        <f t="shared" si="0"/>
        <v>9344</v>
      </c>
      <c r="P15" s="47">
        <f>'db2'!P14</f>
        <v>9344</v>
      </c>
      <c r="Q15" s="37">
        <f>modell3_2!O128</f>
        <v>9344.4</v>
      </c>
      <c r="R15" s="53" t="s">
        <v>1466</v>
      </c>
      <c r="S15" s="66">
        <f t="shared" si="1"/>
        <v>-4.2808219178043256E-5</v>
      </c>
      <c r="T15" s="37">
        <f>OAM1_2!B15</f>
        <v>3</v>
      </c>
      <c r="W15" s="37">
        <f>modell3!AW128</f>
        <v>10333.299999999999</v>
      </c>
      <c r="X15" s="66">
        <f t="shared" si="2"/>
        <v>-0.10587542808219171</v>
      </c>
      <c r="Y15">
        <f t="shared" si="3"/>
        <v>0</v>
      </c>
      <c r="AA15">
        <f t="shared" si="4"/>
        <v>9344.4</v>
      </c>
      <c r="AB15">
        <f>'db2'!P14</f>
        <v>9344</v>
      </c>
      <c r="AD15">
        <f t="shared" si="5"/>
        <v>16</v>
      </c>
      <c r="AE15">
        <f t="shared" si="6"/>
        <v>9344</v>
      </c>
      <c r="AF15">
        <f t="shared" si="7"/>
        <v>-9328</v>
      </c>
    </row>
    <row r="16" spans="1:32" x14ac:dyDescent="0.25">
      <c r="A16" s="47" t="str">
        <f>'db2'!A15</f>
        <v>Intel Core i3-1115G4</v>
      </c>
      <c r="B16" s="47">
        <f>RANK(OAM1_2!B16,OAM1_2!B$6:B$40,B$4)</f>
        <v>25</v>
      </c>
      <c r="C16" s="47">
        <f>RANK(OAM1_2!C16,OAM1_2!C$6:C$40,C$4)</f>
        <v>19</v>
      </c>
      <c r="D16" s="47">
        <f>RANK(OAM1_2!D16,OAM1_2!D$6:D$40,D$4)</f>
        <v>31</v>
      </c>
      <c r="E16" s="47">
        <f>RANK(OAM1_2!E16,OAM1_2!E$6:E$40,E$4)</f>
        <v>21</v>
      </c>
      <c r="F16" s="47">
        <f>RANK(OAM1_2!F16,OAM1_2!F$6:F$40,F$4)</f>
        <v>22</v>
      </c>
      <c r="G16" s="47">
        <f>RANK(OAM1_2!G16,OAM1_2!G$6:G$40,G$4)</f>
        <v>31</v>
      </c>
      <c r="H16" s="47">
        <f>RANK(OAM1_2!H16,OAM1_2!H$6:H$40,H$4)</f>
        <v>28</v>
      </c>
      <c r="I16" s="47">
        <f>RANK(OAM1_2!I16,OAM1_2!I$6:I$40,I$4)</f>
        <v>31</v>
      </c>
      <c r="J16" s="47">
        <f>RANK(OAM1_2!J16,OAM1_2!J$6:J$40,J$4)</f>
        <v>11</v>
      </c>
      <c r="K16" s="47">
        <f>RANK(OAM1_2!K16,OAM1_2!K$6:K$40,K$4)</f>
        <v>31</v>
      </c>
      <c r="L16" s="47">
        <f>RANK(OAM1_2!L16,OAM1_2!L$6:L$40,L$4)</f>
        <v>27</v>
      </c>
      <c r="M16" s="47">
        <f>RANK(OAM1_2!M16,OAM1_2!M$6:M$40,M$4)</f>
        <v>31</v>
      </c>
      <c r="N16" s="47">
        <f>RANK(OAM1_2!N16,OAM1_2!N$6:N$40,N$4)</f>
        <v>9</v>
      </c>
      <c r="O16" s="47">
        <f t="shared" si="0"/>
        <v>6477</v>
      </c>
      <c r="P16" s="47">
        <f>'db2'!P15</f>
        <v>6477</v>
      </c>
      <c r="Q16" s="37">
        <f>modell3_2!O129</f>
        <v>6477.1</v>
      </c>
      <c r="R16" s="53" t="s">
        <v>1466</v>
      </c>
      <c r="S16" s="66">
        <f t="shared" si="1"/>
        <v>-1.5439246564823808E-5</v>
      </c>
      <c r="T16" s="37">
        <f>OAM1_2!B16</f>
        <v>3</v>
      </c>
      <c r="U16" s="66">
        <f>AVERAGE(S6:S16)</f>
        <v>-1.7949390050304877E-5</v>
      </c>
      <c r="W16" s="37">
        <f>modell3!AW129</f>
        <v>10333.299999999999</v>
      </c>
      <c r="X16" s="66">
        <f t="shared" si="2"/>
        <v>-0.59538366527713438</v>
      </c>
      <c r="Y16">
        <f t="shared" si="3"/>
        <v>0</v>
      </c>
      <c r="AA16">
        <f t="shared" si="4"/>
        <v>6477.1</v>
      </c>
      <c r="AB16">
        <f>'db2'!P15</f>
        <v>6477</v>
      </c>
      <c r="AD16">
        <f t="shared" si="5"/>
        <v>24</v>
      </c>
      <c r="AE16">
        <f t="shared" si="6"/>
        <v>6477</v>
      </c>
      <c r="AF16">
        <f t="shared" si="7"/>
        <v>-6453</v>
      </c>
    </row>
    <row r="17" spans="1:32" x14ac:dyDescent="0.25">
      <c r="A17" s="47" t="str">
        <f>'db2'!A16</f>
        <v>Intel Core i5-6400</v>
      </c>
      <c r="B17" s="47">
        <f>RANK(OAM1_2!B17,OAM1_2!B$6:B$40,B$4)</f>
        <v>7</v>
      </c>
      <c r="C17" s="47">
        <f>RANK(OAM1_2!C17,OAM1_2!C$6:C$40,C$4)</f>
        <v>35</v>
      </c>
      <c r="D17" s="47">
        <f>RANK(OAM1_2!D17,OAM1_2!D$6:D$40,D$4)</f>
        <v>17</v>
      </c>
      <c r="E17" s="47">
        <f>RANK(OAM1_2!E17,OAM1_2!E$6:E$40,E$4)</f>
        <v>21</v>
      </c>
      <c r="F17" s="47">
        <f>RANK(OAM1_2!F17,OAM1_2!F$6:F$40,F$4)</f>
        <v>32</v>
      </c>
      <c r="G17" s="47">
        <f>RANK(OAM1_2!G17,OAM1_2!G$6:G$40,G$4)</f>
        <v>30</v>
      </c>
      <c r="H17" s="47">
        <f>RANK(OAM1_2!H17,OAM1_2!H$6:H$40,H$4)</f>
        <v>31</v>
      </c>
      <c r="I17" s="47">
        <f>RANK(OAM1_2!I17,OAM1_2!I$6:I$40,I$4)</f>
        <v>30</v>
      </c>
      <c r="J17" s="47">
        <f>RANK(OAM1_2!J17,OAM1_2!J$6:J$40,J$4)</f>
        <v>32</v>
      </c>
      <c r="K17" s="47">
        <f>RANK(OAM1_2!K17,OAM1_2!K$6:K$40,K$4)</f>
        <v>30</v>
      </c>
      <c r="L17" s="47">
        <f>RANK(OAM1_2!L17,OAM1_2!L$6:L$40,L$4)</f>
        <v>31</v>
      </c>
      <c r="M17" s="47">
        <f>RANK(OAM1_2!M17,OAM1_2!M$6:M$40,M$4)</f>
        <v>30</v>
      </c>
      <c r="N17" s="47">
        <f>RANK(OAM1_2!N17,OAM1_2!N$6:N$40,N$4)</f>
        <v>35</v>
      </c>
      <c r="O17" s="47">
        <f t="shared" si="0"/>
        <v>5153</v>
      </c>
      <c r="P17" s="47">
        <f>'db2'!P16</f>
        <v>5153</v>
      </c>
      <c r="Q17" s="37">
        <f>modell3_2!O130</f>
        <v>5152.7</v>
      </c>
      <c r="R17" s="53" t="s">
        <v>1466</v>
      </c>
      <c r="S17" s="66">
        <f t="shared" si="1"/>
        <v>5.8218513487324259E-5</v>
      </c>
      <c r="T17" s="37">
        <f>OAM1_2!B17</f>
        <v>5</v>
      </c>
      <c r="W17" s="37">
        <f>modell3!AW130</f>
        <v>10740.9</v>
      </c>
      <c r="X17" s="66">
        <f t="shared" si="2"/>
        <v>-1.0843974383854065</v>
      </c>
      <c r="Y17">
        <f t="shared" si="3"/>
        <v>1</v>
      </c>
      <c r="AA17">
        <f t="shared" si="4"/>
        <v>5152.7</v>
      </c>
      <c r="AB17">
        <f>'db2'!P16</f>
        <v>5153</v>
      </c>
      <c r="AD17">
        <f t="shared" si="5"/>
        <v>31</v>
      </c>
      <c r="AE17">
        <f t="shared" si="6"/>
        <v>5153</v>
      </c>
      <c r="AF17">
        <f t="shared" si="7"/>
        <v>-5122</v>
      </c>
    </row>
    <row r="18" spans="1:32" x14ac:dyDescent="0.25">
      <c r="A18" s="47" t="str">
        <f>'db2'!A17</f>
        <v>Intel Core i5-6500</v>
      </c>
      <c r="B18" s="47">
        <f>RANK(OAM1_2!B18,OAM1_2!B$6:B$40,B$4)</f>
        <v>7</v>
      </c>
      <c r="C18" s="47">
        <f>RANK(OAM1_2!C18,OAM1_2!C$6:C$40,C$4)</f>
        <v>32</v>
      </c>
      <c r="D18" s="47">
        <f>RANK(OAM1_2!D18,OAM1_2!D$6:D$40,D$4)</f>
        <v>17</v>
      </c>
      <c r="E18" s="47">
        <f>RANK(OAM1_2!E18,OAM1_2!E$6:E$40,E$4)</f>
        <v>21</v>
      </c>
      <c r="F18" s="47">
        <f>RANK(OAM1_2!F18,OAM1_2!F$6:F$40,F$4)</f>
        <v>29</v>
      </c>
      <c r="G18" s="47">
        <f>RANK(OAM1_2!G18,OAM1_2!G$6:G$40,G$4)</f>
        <v>28</v>
      </c>
      <c r="H18" s="47">
        <f>RANK(OAM1_2!H18,OAM1_2!H$6:H$40,H$4)</f>
        <v>22</v>
      </c>
      <c r="I18" s="47">
        <f>RANK(OAM1_2!I18,OAM1_2!I$6:I$40,I$4)</f>
        <v>26</v>
      </c>
      <c r="J18" s="47">
        <f>RANK(OAM1_2!J18,OAM1_2!J$6:J$40,J$4)</f>
        <v>29</v>
      </c>
      <c r="K18" s="47">
        <f>RANK(OAM1_2!K18,OAM1_2!K$6:K$40,K$4)</f>
        <v>28</v>
      </c>
      <c r="L18" s="47">
        <f>RANK(OAM1_2!L18,OAM1_2!L$6:L$40,L$4)</f>
        <v>28</v>
      </c>
      <c r="M18" s="47">
        <f>RANK(OAM1_2!M18,OAM1_2!M$6:M$40,M$4)</f>
        <v>28</v>
      </c>
      <c r="N18" s="47">
        <f>RANK(OAM1_2!N18,OAM1_2!N$6:N$40,N$4)</f>
        <v>33</v>
      </c>
      <c r="O18" s="47">
        <f t="shared" si="0"/>
        <v>5641</v>
      </c>
      <c r="P18" s="47">
        <f>'db2'!P17</f>
        <v>5641</v>
      </c>
      <c r="Q18" s="37">
        <f>modell3_2!O131</f>
        <v>5640.6</v>
      </c>
      <c r="R18" s="53" t="s">
        <v>1466</v>
      </c>
      <c r="S18" s="66">
        <f t="shared" si="1"/>
        <v>7.0909413224541073E-5</v>
      </c>
      <c r="T18" s="37">
        <f>OAM1_2!B18</f>
        <v>5</v>
      </c>
      <c r="W18" s="37">
        <f>modell3!AW131</f>
        <v>10740.9</v>
      </c>
      <c r="X18" s="66">
        <f t="shared" si="2"/>
        <v>-0.90407729126041481</v>
      </c>
      <c r="Y18">
        <f t="shared" si="3"/>
        <v>1</v>
      </c>
      <c r="AA18">
        <f t="shared" si="4"/>
        <v>5640.6</v>
      </c>
      <c r="AB18">
        <f>'db2'!P17</f>
        <v>5641</v>
      </c>
      <c r="AD18">
        <f t="shared" si="5"/>
        <v>29</v>
      </c>
      <c r="AE18">
        <f t="shared" si="6"/>
        <v>5641</v>
      </c>
      <c r="AF18">
        <f t="shared" si="7"/>
        <v>-5612</v>
      </c>
    </row>
    <row r="19" spans="1:32" x14ac:dyDescent="0.25">
      <c r="A19" s="47" t="str">
        <f>'db2'!A18</f>
        <v>Intel Core i5-6600</v>
      </c>
      <c r="B19" s="47">
        <f>RANK(OAM1_2!B19,OAM1_2!B$6:B$40,B$4)</f>
        <v>7</v>
      </c>
      <c r="C19" s="47">
        <f>RANK(OAM1_2!C19,OAM1_2!C$6:C$40,C$4)</f>
        <v>26</v>
      </c>
      <c r="D19" s="47">
        <f>RANK(OAM1_2!D19,OAM1_2!D$6:D$40,D$4)</f>
        <v>17</v>
      </c>
      <c r="E19" s="47">
        <f>RANK(OAM1_2!E19,OAM1_2!E$6:E$40,E$4)</f>
        <v>21</v>
      </c>
      <c r="F19" s="47">
        <f>RANK(OAM1_2!F19,OAM1_2!F$6:F$40,F$4)</f>
        <v>27</v>
      </c>
      <c r="G19" s="47">
        <f>RANK(OAM1_2!G19,OAM1_2!G$6:G$40,G$4)</f>
        <v>26</v>
      </c>
      <c r="H19" s="47">
        <f>RANK(OAM1_2!H19,OAM1_2!H$6:H$40,H$4)</f>
        <v>21</v>
      </c>
      <c r="I19" s="47">
        <f>RANK(OAM1_2!I19,OAM1_2!I$6:I$40,I$4)</f>
        <v>26</v>
      </c>
      <c r="J19" s="47">
        <f>RANK(OAM1_2!J19,OAM1_2!J$6:J$40,J$4)</f>
        <v>27</v>
      </c>
      <c r="K19" s="47">
        <f>RANK(OAM1_2!K19,OAM1_2!K$6:K$40,K$4)</f>
        <v>26</v>
      </c>
      <c r="L19" s="47">
        <f>RANK(OAM1_2!L19,OAM1_2!L$6:L$40,L$4)</f>
        <v>24</v>
      </c>
      <c r="M19" s="47">
        <f>RANK(OAM1_2!M19,OAM1_2!M$6:M$40,M$4)</f>
        <v>27</v>
      </c>
      <c r="N19" s="47">
        <f>RANK(OAM1_2!N19,OAM1_2!N$6:N$40,N$4)</f>
        <v>30</v>
      </c>
      <c r="O19" s="47">
        <f t="shared" si="0"/>
        <v>6093</v>
      </c>
      <c r="P19" s="47">
        <f>'db2'!P18</f>
        <v>6093</v>
      </c>
      <c r="Q19" s="37">
        <f>modell3_2!O132</f>
        <v>6092.6</v>
      </c>
      <c r="R19" s="53" t="s">
        <v>1466</v>
      </c>
      <c r="S19" s="66">
        <f t="shared" si="1"/>
        <v>6.5649105530877434E-5</v>
      </c>
      <c r="T19" s="37">
        <f>OAM1_2!B19</f>
        <v>5</v>
      </c>
      <c r="W19" s="37">
        <f>modell3!AW132</f>
        <v>10333.299999999999</v>
      </c>
      <c r="X19" s="66">
        <f t="shared" si="2"/>
        <v>-0.6959297554570818</v>
      </c>
      <c r="Y19">
        <f t="shared" si="3"/>
        <v>1</v>
      </c>
      <c r="AA19">
        <f t="shared" si="4"/>
        <v>6092.6</v>
      </c>
      <c r="AB19">
        <f>'db2'!P18</f>
        <v>6093</v>
      </c>
      <c r="AD19">
        <f t="shared" si="5"/>
        <v>27</v>
      </c>
      <c r="AE19">
        <f t="shared" si="6"/>
        <v>6093</v>
      </c>
      <c r="AF19">
        <f t="shared" si="7"/>
        <v>-6066</v>
      </c>
    </row>
    <row r="20" spans="1:32" x14ac:dyDescent="0.25">
      <c r="A20" s="47" t="str">
        <f>'db2'!A19</f>
        <v>Intel Core i5-7400</v>
      </c>
      <c r="B20" s="47">
        <f>RANK(OAM1_2!B20,OAM1_2!B$6:B$40,B$4)</f>
        <v>7</v>
      </c>
      <c r="C20" s="47">
        <f>RANK(OAM1_2!C20,OAM1_2!C$6:C$40,C$4)</f>
        <v>34</v>
      </c>
      <c r="D20" s="47">
        <f>RANK(OAM1_2!D20,OAM1_2!D$6:D$40,D$4)</f>
        <v>17</v>
      </c>
      <c r="E20" s="47">
        <f>RANK(OAM1_2!E20,OAM1_2!E$6:E$40,E$4)</f>
        <v>21</v>
      </c>
      <c r="F20" s="47">
        <f>RANK(OAM1_2!F20,OAM1_2!F$6:F$40,F$4)</f>
        <v>30</v>
      </c>
      <c r="G20" s="47">
        <f>RANK(OAM1_2!G20,OAM1_2!G$6:G$40,G$4)</f>
        <v>29</v>
      </c>
      <c r="H20" s="47">
        <f>RANK(OAM1_2!H20,OAM1_2!H$6:H$40,H$4)</f>
        <v>28</v>
      </c>
      <c r="I20" s="47">
        <f>RANK(OAM1_2!I20,OAM1_2!I$6:I$40,I$4)</f>
        <v>26</v>
      </c>
      <c r="J20" s="47">
        <f>RANK(OAM1_2!J20,OAM1_2!J$6:J$40,J$4)</f>
        <v>30</v>
      </c>
      <c r="K20" s="47">
        <f>RANK(OAM1_2!K20,OAM1_2!K$6:K$40,K$4)</f>
        <v>29</v>
      </c>
      <c r="L20" s="47">
        <f>RANK(OAM1_2!L20,OAM1_2!L$6:L$40,L$4)</f>
        <v>30</v>
      </c>
      <c r="M20" s="47">
        <f>RANK(OAM1_2!M20,OAM1_2!M$6:M$40,M$4)</f>
        <v>29</v>
      </c>
      <c r="N20" s="47">
        <f>RANK(OAM1_2!N20,OAM1_2!N$6:N$40,N$4)</f>
        <v>34</v>
      </c>
      <c r="O20" s="47">
        <f t="shared" si="0"/>
        <v>5515</v>
      </c>
      <c r="P20" s="47">
        <f>'db2'!P19</f>
        <v>5515</v>
      </c>
      <c r="Q20" s="37">
        <f>modell3_2!O133</f>
        <v>5514.6</v>
      </c>
      <c r="R20" s="53" t="s">
        <v>1466</v>
      </c>
      <c r="S20" s="66">
        <f t="shared" si="1"/>
        <v>7.2529465095128964E-5</v>
      </c>
      <c r="T20" s="37">
        <f>OAM1_2!B20</f>
        <v>5</v>
      </c>
      <c r="W20" s="37">
        <f>modell3!AW133</f>
        <v>10740.9</v>
      </c>
      <c r="X20" s="66">
        <f t="shared" si="2"/>
        <v>-0.9475793291024478</v>
      </c>
      <c r="Y20">
        <f t="shared" si="3"/>
        <v>1</v>
      </c>
      <c r="AA20">
        <f t="shared" si="4"/>
        <v>5514.6</v>
      </c>
      <c r="AB20">
        <f>'db2'!P19</f>
        <v>5515</v>
      </c>
      <c r="AD20">
        <f t="shared" si="5"/>
        <v>30</v>
      </c>
      <c r="AE20">
        <f t="shared" si="6"/>
        <v>5515</v>
      </c>
      <c r="AF20">
        <f t="shared" si="7"/>
        <v>-5485</v>
      </c>
    </row>
    <row r="21" spans="1:32" x14ac:dyDescent="0.25">
      <c r="A21" s="47" t="str">
        <f>'db2'!A20</f>
        <v>Intel Core i5-7500</v>
      </c>
      <c r="B21" s="47">
        <f>RANK(OAM1_2!B21,OAM1_2!B$6:B$40,B$4)</f>
        <v>7</v>
      </c>
      <c r="C21" s="47">
        <f>RANK(OAM1_2!C21,OAM1_2!C$6:C$40,C$4)</f>
        <v>28</v>
      </c>
      <c r="D21" s="47">
        <f>RANK(OAM1_2!D21,OAM1_2!D$6:D$40,D$4)</f>
        <v>17</v>
      </c>
      <c r="E21" s="47">
        <f>RANK(OAM1_2!E21,OAM1_2!E$6:E$40,E$4)</f>
        <v>21</v>
      </c>
      <c r="F21" s="47">
        <f>RANK(OAM1_2!F21,OAM1_2!F$6:F$40,F$4)</f>
        <v>28</v>
      </c>
      <c r="G21" s="47">
        <f>RANK(OAM1_2!G21,OAM1_2!G$6:G$40,G$4)</f>
        <v>27</v>
      </c>
      <c r="H21" s="47">
        <f>RANK(OAM1_2!H21,OAM1_2!H$6:H$40,H$4)</f>
        <v>22</v>
      </c>
      <c r="I21" s="47">
        <f>RANK(OAM1_2!I21,OAM1_2!I$6:I$40,I$4)</f>
        <v>26</v>
      </c>
      <c r="J21" s="47">
        <f>RANK(OAM1_2!J21,OAM1_2!J$6:J$40,J$4)</f>
        <v>28</v>
      </c>
      <c r="K21" s="47">
        <f>RANK(OAM1_2!K21,OAM1_2!K$6:K$40,K$4)</f>
        <v>27</v>
      </c>
      <c r="L21" s="47">
        <f>RANK(OAM1_2!L21,OAM1_2!L$6:L$40,L$4)</f>
        <v>25</v>
      </c>
      <c r="M21" s="47">
        <f>RANK(OAM1_2!M21,OAM1_2!M$6:M$40,M$4)</f>
        <v>26</v>
      </c>
      <c r="N21" s="47">
        <f>RANK(OAM1_2!N21,OAM1_2!N$6:N$40,N$4)</f>
        <v>29</v>
      </c>
      <c r="O21" s="47">
        <f t="shared" si="0"/>
        <v>6064</v>
      </c>
      <c r="P21" s="47">
        <f>'db2'!P20</f>
        <v>6064</v>
      </c>
      <c r="Q21" s="37">
        <f>modell3_2!O134</f>
        <v>6063.6</v>
      </c>
      <c r="R21" s="53" t="s">
        <v>1466</v>
      </c>
      <c r="S21" s="66">
        <f t="shared" si="1"/>
        <v>6.5963060685955832E-5</v>
      </c>
      <c r="T21" s="37">
        <f>OAM1_2!B21</f>
        <v>5</v>
      </c>
      <c r="W21" s="37">
        <f>modell3!AW134</f>
        <v>10333.299999999999</v>
      </c>
      <c r="X21" s="66">
        <f t="shared" si="2"/>
        <v>-0.70404023746701838</v>
      </c>
      <c r="Y21">
        <f t="shared" si="3"/>
        <v>1</v>
      </c>
      <c r="AA21">
        <f t="shared" si="4"/>
        <v>6063.6</v>
      </c>
      <c r="AB21">
        <f>'db2'!P20</f>
        <v>6064</v>
      </c>
      <c r="AD21">
        <f t="shared" si="5"/>
        <v>28</v>
      </c>
      <c r="AE21">
        <f t="shared" si="6"/>
        <v>6064</v>
      </c>
      <c r="AF21">
        <f t="shared" si="7"/>
        <v>-6036</v>
      </c>
    </row>
    <row r="22" spans="1:32" x14ac:dyDescent="0.25">
      <c r="A22" s="47" t="str">
        <f>'db2'!A21</f>
        <v>Intel Core i5-7600</v>
      </c>
      <c r="B22" s="47">
        <f>RANK(OAM1_2!B22,OAM1_2!B$6:B$40,B$4)</f>
        <v>7</v>
      </c>
      <c r="C22" s="47">
        <f>RANK(OAM1_2!C22,OAM1_2!C$6:C$40,C$4)</f>
        <v>19</v>
      </c>
      <c r="D22" s="47">
        <f>RANK(OAM1_2!D22,OAM1_2!D$6:D$40,D$4)</f>
        <v>17</v>
      </c>
      <c r="E22" s="47">
        <f>RANK(OAM1_2!E22,OAM1_2!E$6:E$40,E$4)</f>
        <v>21</v>
      </c>
      <c r="F22" s="47">
        <f>RANK(OAM1_2!F22,OAM1_2!F$6:F$40,F$4)</f>
        <v>24</v>
      </c>
      <c r="G22" s="47">
        <f>RANK(OAM1_2!G22,OAM1_2!G$6:G$40,G$4)</f>
        <v>23</v>
      </c>
      <c r="H22" s="47">
        <f>RANK(OAM1_2!H22,OAM1_2!H$6:H$40,H$4)</f>
        <v>19</v>
      </c>
      <c r="I22" s="47">
        <f>RANK(OAM1_2!I22,OAM1_2!I$6:I$40,I$4)</f>
        <v>22</v>
      </c>
      <c r="J22" s="47">
        <f>RANK(OAM1_2!J22,OAM1_2!J$6:J$40,J$4)</f>
        <v>24</v>
      </c>
      <c r="K22" s="47">
        <f>RANK(OAM1_2!K22,OAM1_2!K$6:K$40,K$4)</f>
        <v>23</v>
      </c>
      <c r="L22" s="47">
        <f>RANK(OAM1_2!L22,OAM1_2!L$6:L$40,L$4)</f>
        <v>23</v>
      </c>
      <c r="M22" s="47">
        <f>RANK(OAM1_2!M22,OAM1_2!M$6:M$40,M$4)</f>
        <v>22</v>
      </c>
      <c r="N22" s="47">
        <f>RANK(OAM1_2!N22,OAM1_2!N$6:N$40,N$4)</f>
        <v>21</v>
      </c>
      <c r="O22" s="47">
        <f t="shared" si="0"/>
        <v>6657</v>
      </c>
      <c r="P22" s="47">
        <f>'db2'!P21</f>
        <v>6657</v>
      </c>
      <c r="Q22" s="37">
        <f>modell3_2!O135</f>
        <v>6656.6</v>
      </c>
      <c r="R22" s="53" t="s">
        <v>1466</v>
      </c>
      <c r="S22" s="66">
        <f t="shared" si="1"/>
        <v>6.0087126333128463E-5</v>
      </c>
      <c r="T22" s="37">
        <f>OAM1_2!B22</f>
        <v>5</v>
      </c>
      <c r="W22" s="37">
        <f>modell3!AW135</f>
        <v>10333.299999999999</v>
      </c>
      <c r="X22" s="66">
        <f t="shared" si="2"/>
        <v>-0.55224575634670259</v>
      </c>
      <c r="Y22">
        <f t="shared" si="3"/>
        <v>1</v>
      </c>
      <c r="AA22">
        <f t="shared" si="4"/>
        <v>6656.6</v>
      </c>
      <c r="AB22">
        <f>'db2'!P21</f>
        <v>6657</v>
      </c>
      <c r="AD22">
        <f t="shared" si="5"/>
        <v>22</v>
      </c>
      <c r="AE22">
        <f t="shared" si="6"/>
        <v>6657</v>
      </c>
      <c r="AF22">
        <f t="shared" si="7"/>
        <v>-6635</v>
      </c>
    </row>
    <row r="23" spans="1:32" x14ac:dyDescent="0.25">
      <c r="A23" s="47" t="str">
        <f>'db2'!A22</f>
        <v>Intel Core i5-8400</v>
      </c>
      <c r="B23" s="47">
        <f>RANK(OAM1_2!B23,OAM1_2!B$6:B$40,B$4)</f>
        <v>7</v>
      </c>
      <c r="C23" s="47">
        <f>RANK(OAM1_2!C23,OAM1_2!C$6:C$40,C$4)</f>
        <v>23</v>
      </c>
      <c r="D23" s="47">
        <f>RANK(OAM1_2!D23,OAM1_2!D$6:D$40,D$4)</f>
        <v>4</v>
      </c>
      <c r="E23" s="47">
        <f>RANK(OAM1_2!E23,OAM1_2!E$6:E$40,E$4)</f>
        <v>15</v>
      </c>
      <c r="F23" s="47">
        <f>RANK(OAM1_2!F23,OAM1_2!F$6:F$40,F$4)</f>
        <v>19</v>
      </c>
      <c r="G23" s="47">
        <f>RANK(OAM1_2!G23,OAM1_2!G$6:G$40,G$4)</f>
        <v>16</v>
      </c>
      <c r="H23" s="47">
        <f>RANK(OAM1_2!H23,OAM1_2!H$6:H$40,H$4)</f>
        <v>11</v>
      </c>
      <c r="I23" s="47">
        <f>RANK(OAM1_2!I23,OAM1_2!I$6:I$40,I$4)</f>
        <v>13</v>
      </c>
      <c r="J23" s="47">
        <f>RANK(OAM1_2!J23,OAM1_2!J$6:J$40,J$4)</f>
        <v>21</v>
      </c>
      <c r="K23" s="47">
        <f>RANK(OAM1_2!K23,OAM1_2!K$6:K$40,K$4)</f>
        <v>17</v>
      </c>
      <c r="L23" s="47">
        <f>RANK(OAM1_2!L23,OAM1_2!L$6:L$40,L$4)</f>
        <v>15</v>
      </c>
      <c r="M23" s="47">
        <f>RANK(OAM1_2!M23,OAM1_2!M$6:M$40,M$4)</f>
        <v>15</v>
      </c>
      <c r="N23" s="47">
        <f>RANK(OAM1_2!N23,OAM1_2!N$6:N$40,N$4)</f>
        <v>23</v>
      </c>
      <c r="O23" s="47">
        <f t="shared" si="0"/>
        <v>9216</v>
      </c>
      <c r="P23" s="47">
        <f>'db2'!P22</f>
        <v>9216</v>
      </c>
      <c r="Q23" s="37">
        <f>modell3_2!O136</f>
        <v>9215.9</v>
      </c>
      <c r="R23" s="53" t="s">
        <v>1466</v>
      </c>
      <c r="S23" s="66">
        <f t="shared" si="1"/>
        <v>1.0850694444483918E-5</v>
      </c>
      <c r="T23" s="37">
        <f>OAM1_2!B23</f>
        <v>5</v>
      </c>
      <c r="W23" s="37">
        <f>modell3!AW136</f>
        <v>10333.299999999999</v>
      </c>
      <c r="X23" s="66">
        <f t="shared" si="2"/>
        <v>-0.1212348090277777</v>
      </c>
      <c r="Y23">
        <f t="shared" si="3"/>
        <v>1</v>
      </c>
      <c r="AA23">
        <f t="shared" si="4"/>
        <v>9215.9</v>
      </c>
      <c r="AB23">
        <f>'db2'!P22</f>
        <v>9216</v>
      </c>
      <c r="AD23">
        <f t="shared" si="5"/>
        <v>17</v>
      </c>
      <c r="AE23">
        <f t="shared" si="6"/>
        <v>9216</v>
      </c>
      <c r="AF23">
        <f t="shared" si="7"/>
        <v>-9199</v>
      </c>
    </row>
    <row r="24" spans="1:32" x14ac:dyDescent="0.25">
      <c r="A24" s="47" t="str">
        <f>'db2'!A23</f>
        <v>Intel Core i5-8500</v>
      </c>
      <c r="B24" s="47">
        <f>RANK(OAM1_2!B24,OAM1_2!B$6:B$40,B$4)</f>
        <v>7</v>
      </c>
      <c r="C24" s="47">
        <f>RANK(OAM1_2!C24,OAM1_2!C$6:C$40,C$4)</f>
        <v>19</v>
      </c>
      <c r="D24" s="47">
        <f>RANK(OAM1_2!D24,OAM1_2!D$6:D$40,D$4)</f>
        <v>4</v>
      </c>
      <c r="E24" s="47">
        <f>RANK(OAM1_2!E24,OAM1_2!E$6:E$40,E$4)</f>
        <v>15</v>
      </c>
      <c r="F24" s="47">
        <f>RANK(OAM1_2!F24,OAM1_2!F$6:F$40,F$4)</f>
        <v>17</v>
      </c>
      <c r="G24" s="47">
        <f>RANK(OAM1_2!G24,OAM1_2!G$6:G$40,G$4)</f>
        <v>15</v>
      </c>
      <c r="H24" s="47">
        <f>RANK(OAM1_2!H24,OAM1_2!H$6:H$40,H$4)</f>
        <v>12</v>
      </c>
      <c r="I24" s="47">
        <f>RANK(OAM1_2!I24,OAM1_2!I$6:I$40,I$4)</f>
        <v>13</v>
      </c>
      <c r="J24" s="47">
        <f>RANK(OAM1_2!J24,OAM1_2!J$6:J$40,J$4)</f>
        <v>18</v>
      </c>
      <c r="K24" s="47">
        <f>RANK(OAM1_2!K24,OAM1_2!K$6:K$40,K$4)</f>
        <v>14</v>
      </c>
      <c r="L24" s="47">
        <f>RANK(OAM1_2!L24,OAM1_2!L$6:L$40,L$4)</f>
        <v>17</v>
      </c>
      <c r="M24" s="47">
        <f>RANK(OAM1_2!M24,OAM1_2!M$6:M$40,M$4)</f>
        <v>14</v>
      </c>
      <c r="N24" s="47">
        <f>RANK(OAM1_2!N24,OAM1_2!N$6:N$40,N$4)</f>
        <v>19</v>
      </c>
      <c r="O24" s="47">
        <f t="shared" si="0"/>
        <v>9591</v>
      </c>
      <c r="P24" s="47">
        <f>'db2'!P23</f>
        <v>9591</v>
      </c>
      <c r="Q24" s="37">
        <f>modell3_2!O137</f>
        <v>9590.9</v>
      </c>
      <c r="R24" s="53" t="s">
        <v>1466</v>
      </c>
      <c r="S24" s="66">
        <f t="shared" si="1"/>
        <v>1.0426441455569159E-5</v>
      </c>
      <c r="T24" s="37">
        <f>OAM1_2!B24</f>
        <v>5</v>
      </c>
      <c r="W24" s="37">
        <f>modell3!AW137</f>
        <v>10333.299999999999</v>
      </c>
      <c r="X24" s="66">
        <f t="shared" si="2"/>
        <v>-7.7395474924408222E-2</v>
      </c>
      <c r="Y24">
        <f t="shared" si="3"/>
        <v>1</v>
      </c>
      <c r="AA24">
        <f t="shared" si="4"/>
        <v>9590.9</v>
      </c>
      <c r="AB24">
        <f>'db2'!P23</f>
        <v>9591</v>
      </c>
      <c r="AD24">
        <f t="shared" si="5"/>
        <v>14</v>
      </c>
      <c r="AE24">
        <f t="shared" si="6"/>
        <v>9591</v>
      </c>
      <c r="AF24">
        <f t="shared" si="7"/>
        <v>-9577</v>
      </c>
    </row>
    <row r="25" spans="1:32" x14ac:dyDescent="0.25">
      <c r="A25" s="47" t="str">
        <f>'db2'!A24</f>
        <v>Intel Core i5-8600</v>
      </c>
      <c r="B25" s="47">
        <f>RANK(OAM1_2!B25,OAM1_2!B$6:B$40,B$4)</f>
        <v>7</v>
      </c>
      <c r="C25" s="47">
        <f>RANK(OAM1_2!C25,OAM1_2!C$6:C$40,C$4)</f>
        <v>13</v>
      </c>
      <c r="D25" s="47">
        <f>RANK(OAM1_2!D25,OAM1_2!D$6:D$40,D$4)</f>
        <v>4</v>
      </c>
      <c r="E25" s="47">
        <f>RANK(OAM1_2!E25,OAM1_2!E$6:E$40,E$4)</f>
        <v>15</v>
      </c>
      <c r="F25" s="47">
        <f>RANK(OAM1_2!F25,OAM1_2!F$6:F$40,F$4)</f>
        <v>15</v>
      </c>
      <c r="G25" s="47">
        <f>RANK(OAM1_2!G25,OAM1_2!G$6:G$40,G$4)</f>
        <v>13</v>
      </c>
      <c r="H25" s="47">
        <f>RANK(OAM1_2!H25,OAM1_2!H$6:H$40,H$4)</f>
        <v>9</v>
      </c>
      <c r="I25" s="47">
        <f>RANK(OAM1_2!I25,OAM1_2!I$6:I$40,I$4)</f>
        <v>13</v>
      </c>
      <c r="J25" s="47">
        <f>RANK(OAM1_2!J25,OAM1_2!J$6:J$40,J$4)</f>
        <v>15</v>
      </c>
      <c r="K25" s="47">
        <f>RANK(OAM1_2!K25,OAM1_2!K$6:K$40,K$4)</f>
        <v>12</v>
      </c>
      <c r="L25" s="47">
        <f>RANK(OAM1_2!L25,OAM1_2!L$6:L$40,L$4)</f>
        <v>12</v>
      </c>
      <c r="M25" s="47">
        <f>RANK(OAM1_2!M25,OAM1_2!M$6:M$40,M$4)</f>
        <v>16</v>
      </c>
      <c r="N25" s="47">
        <f>RANK(OAM1_2!N25,OAM1_2!N$6:N$40,N$4)</f>
        <v>17</v>
      </c>
      <c r="O25" s="47">
        <f t="shared" si="0"/>
        <v>9903</v>
      </c>
      <c r="P25" s="47">
        <f>'db2'!P24</f>
        <v>9903</v>
      </c>
      <c r="Q25" s="37">
        <f>modell3_2!O138</f>
        <v>9902.9</v>
      </c>
      <c r="R25" s="53" t="s">
        <v>1466</v>
      </c>
      <c r="S25" s="66">
        <f t="shared" si="1"/>
        <v>1.0097950116163163E-5</v>
      </c>
      <c r="T25" s="37">
        <f>OAM1_2!B25</f>
        <v>5</v>
      </c>
      <c r="W25" s="37">
        <f>modell3!AW138</f>
        <v>10333.299999999999</v>
      </c>
      <c r="X25" s="66">
        <f t="shared" si="2"/>
        <v>-4.3451479349691936E-2</v>
      </c>
      <c r="Y25">
        <f t="shared" si="3"/>
        <v>1</v>
      </c>
      <c r="AA25">
        <f t="shared" si="4"/>
        <v>9902.9</v>
      </c>
      <c r="AB25">
        <f>'db2'!P24</f>
        <v>9903</v>
      </c>
      <c r="AD25">
        <f t="shared" si="5"/>
        <v>12</v>
      </c>
      <c r="AE25">
        <f t="shared" si="6"/>
        <v>9903</v>
      </c>
      <c r="AF25">
        <f t="shared" si="7"/>
        <v>-9891</v>
      </c>
    </row>
    <row r="26" spans="1:32" x14ac:dyDescent="0.25">
      <c r="A26" s="47" t="str">
        <f>'db2'!A25</f>
        <v>Intel Core i5-9400</v>
      </c>
      <c r="B26" s="47">
        <f>RANK(OAM1_2!B26,OAM1_2!B$6:B$40,B$4)</f>
        <v>7</v>
      </c>
      <c r="C26" s="47">
        <f>RANK(OAM1_2!C26,OAM1_2!C$6:C$40,C$4)</f>
        <v>19</v>
      </c>
      <c r="D26" s="47">
        <f>RANK(OAM1_2!D26,OAM1_2!D$6:D$40,D$4)</f>
        <v>4</v>
      </c>
      <c r="E26" s="47">
        <f>RANK(OAM1_2!E26,OAM1_2!E$6:E$40,E$4)</f>
        <v>15</v>
      </c>
      <c r="F26" s="47">
        <f>RANK(OAM1_2!F26,OAM1_2!F$6:F$40,F$4)</f>
        <v>18</v>
      </c>
      <c r="G26" s="47">
        <f>RANK(OAM1_2!G26,OAM1_2!G$6:G$40,G$4)</f>
        <v>14</v>
      </c>
      <c r="H26" s="47">
        <f>RANK(OAM1_2!H26,OAM1_2!H$6:H$40,H$4)</f>
        <v>12</v>
      </c>
      <c r="I26" s="47">
        <f>RANK(OAM1_2!I26,OAM1_2!I$6:I$40,I$4)</f>
        <v>13</v>
      </c>
      <c r="J26" s="47">
        <f>RANK(OAM1_2!J26,OAM1_2!J$6:J$40,J$4)</f>
        <v>19</v>
      </c>
      <c r="K26" s="47">
        <f>RANK(OAM1_2!K26,OAM1_2!K$6:K$40,K$4)</f>
        <v>15</v>
      </c>
      <c r="L26" s="47">
        <f>RANK(OAM1_2!L26,OAM1_2!L$6:L$40,L$4)</f>
        <v>18</v>
      </c>
      <c r="M26" s="47">
        <f>RANK(OAM1_2!M26,OAM1_2!M$6:M$40,M$4)</f>
        <v>13</v>
      </c>
      <c r="N26" s="47">
        <f>RANK(OAM1_2!N26,OAM1_2!N$6:N$40,N$4)</f>
        <v>20</v>
      </c>
      <c r="O26" s="47">
        <f t="shared" si="0"/>
        <v>9502</v>
      </c>
      <c r="P26" s="47">
        <f>'db2'!P25</f>
        <v>9502</v>
      </c>
      <c r="Q26" s="37">
        <f>modell3_2!O139</f>
        <v>9501.9</v>
      </c>
      <c r="R26" s="53" t="s">
        <v>1466</v>
      </c>
      <c r="S26" s="66">
        <f t="shared" si="1"/>
        <v>1.052410018947209E-5</v>
      </c>
      <c r="T26" s="37">
        <f>OAM1_2!B26</f>
        <v>5</v>
      </c>
      <c r="W26" s="37">
        <f>modell3!AW139</f>
        <v>10333.299999999999</v>
      </c>
      <c r="X26" s="66">
        <f t="shared" si="2"/>
        <v>-8.7486844874763131E-2</v>
      </c>
      <c r="Y26">
        <f t="shared" si="3"/>
        <v>1</v>
      </c>
      <c r="AA26">
        <f t="shared" si="4"/>
        <v>9501.9</v>
      </c>
      <c r="AB26">
        <f>'db2'!P25</f>
        <v>9502</v>
      </c>
      <c r="AD26">
        <f t="shared" si="5"/>
        <v>15</v>
      </c>
      <c r="AE26">
        <f t="shared" si="6"/>
        <v>9502</v>
      </c>
      <c r="AF26">
        <f t="shared" si="7"/>
        <v>-9487</v>
      </c>
    </row>
    <row r="27" spans="1:32" x14ac:dyDescent="0.25">
      <c r="A27" s="47" t="str">
        <f>'db2'!A26</f>
        <v>Intel Core i5-9500</v>
      </c>
      <c r="B27" s="47">
        <f>RANK(OAM1_2!B27,OAM1_2!B$6:B$40,B$4)</f>
        <v>7</v>
      </c>
      <c r="C27" s="47">
        <f>RANK(OAM1_2!C27,OAM1_2!C$6:C$40,C$4)</f>
        <v>9</v>
      </c>
      <c r="D27" s="47">
        <f>RANK(OAM1_2!D27,OAM1_2!D$6:D$40,D$4)</f>
        <v>4</v>
      </c>
      <c r="E27" s="47">
        <f>RANK(OAM1_2!E27,OAM1_2!E$6:E$40,E$4)</f>
        <v>15</v>
      </c>
      <c r="F27" s="47">
        <f>RANK(OAM1_2!F27,OAM1_2!F$6:F$40,F$4)</f>
        <v>14</v>
      </c>
      <c r="G27" s="47">
        <f>RANK(OAM1_2!G27,OAM1_2!G$6:G$40,G$4)</f>
        <v>12</v>
      </c>
      <c r="H27" s="47">
        <f>RANK(OAM1_2!H27,OAM1_2!H$6:H$40,H$4)</f>
        <v>16</v>
      </c>
      <c r="I27" s="47">
        <f>RANK(OAM1_2!I27,OAM1_2!I$6:I$40,I$4)</f>
        <v>12</v>
      </c>
      <c r="J27" s="47">
        <f>RANK(OAM1_2!J27,OAM1_2!J$6:J$40,J$4)</f>
        <v>16</v>
      </c>
      <c r="K27" s="47">
        <f>RANK(OAM1_2!K27,OAM1_2!K$6:K$40,K$4)</f>
        <v>13</v>
      </c>
      <c r="L27" s="47">
        <f>RANK(OAM1_2!L27,OAM1_2!L$6:L$40,L$4)</f>
        <v>20</v>
      </c>
      <c r="M27" s="47">
        <f>RANK(OAM1_2!M27,OAM1_2!M$6:M$40,M$4)</f>
        <v>12</v>
      </c>
      <c r="N27" s="47">
        <f>RANK(OAM1_2!N27,OAM1_2!N$6:N$40,N$4)</f>
        <v>15</v>
      </c>
      <c r="O27" s="47">
        <f t="shared" si="0"/>
        <v>9734</v>
      </c>
      <c r="P27" s="47">
        <f>'db2'!P26</f>
        <v>9734</v>
      </c>
      <c r="Q27" s="37">
        <f>modell3_2!O140</f>
        <v>9733.9</v>
      </c>
      <c r="R27" s="53" t="s">
        <v>1466</v>
      </c>
      <c r="S27" s="66">
        <f t="shared" si="1"/>
        <v>1.0273268954218595E-5</v>
      </c>
      <c r="T27" s="37">
        <f>OAM1_2!B27</f>
        <v>5</v>
      </c>
      <c r="W27" s="37">
        <f>modell3!AW140</f>
        <v>10333.299999999999</v>
      </c>
      <c r="X27" s="66">
        <f t="shared" si="2"/>
        <v>-6.156770084240798E-2</v>
      </c>
      <c r="Y27">
        <f t="shared" si="3"/>
        <v>1</v>
      </c>
      <c r="AA27">
        <f t="shared" si="4"/>
        <v>9733.9</v>
      </c>
      <c r="AB27">
        <f>'db2'!P26</f>
        <v>9734</v>
      </c>
      <c r="AD27">
        <f t="shared" si="5"/>
        <v>13</v>
      </c>
      <c r="AE27">
        <f t="shared" si="6"/>
        <v>9734</v>
      </c>
      <c r="AF27">
        <f t="shared" si="7"/>
        <v>-9721</v>
      </c>
    </row>
    <row r="28" spans="1:32" x14ac:dyDescent="0.25">
      <c r="A28" s="47" t="str">
        <f>'db2'!A27</f>
        <v>Intel Core i5-9600</v>
      </c>
      <c r="B28" s="47">
        <f>RANK(OAM1_2!B28,OAM1_2!B$6:B$40,B$4)</f>
        <v>7</v>
      </c>
      <c r="C28" s="47">
        <f>RANK(OAM1_2!C28,OAM1_2!C$6:C$40,C$4)</f>
        <v>5</v>
      </c>
      <c r="D28" s="47">
        <f>RANK(OAM1_2!D28,OAM1_2!D$6:D$40,D$4)</f>
        <v>4</v>
      </c>
      <c r="E28" s="47">
        <f>RANK(OAM1_2!E28,OAM1_2!E$6:E$40,E$4)</f>
        <v>15</v>
      </c>
      <c r="F28" s="47">
        <f>RANK(OAM1_2!F28,OAM1_2!F$6:F$40,F$4)</f>
        <v>11</v>
      </c>
      <c r="G28" s="47">
        <f>RANK(OAM1_2!G28,OAM1_2!G$6:G$40,G$4)</f>
        <v>11</v>
      </c>
      <c r="H28" s="47">
        <f>RANK(OAM1_2!H28,OAM1_2!H$6:H$40,H$4)</f>
        <v>8</v>
      </c>
      <c r="I28" s="47">
        <f>RANK(OAM1_2!I28,OAM1_2!I$6:I$40,I$4)</f>
        <v>11</v>
      </c>
      <c r="J28" s="47">
        <f>RANK(OAM1_2!J28,OAM1_2!J$6:J$40,J$4)</f>
        <v>12</v>
      </c>
      <c r="K28" s="47">
        <f>RANK(OAM1_2!K28,OAM1_2!K$6:K$40,K$4)</f>
        <v>11</v>
      </c>
      <c r="L28" s="47">
        <f>RANK(OAM1_2!L28,OAM1_2!L$6:L$40,L$4)</f>
        <v>10</v>
      </c>
      <c r="M28" s="47">
        <f>RANK(OAM1_2!M28,OAM1_2!M$6:M$40,M$4)</f>
        <v>11</v>
      </c>
      <c r="N28" s="47">
        <f>RANK(OAM1_2!N28,OAM1_2!N$6:N$40,N$4)</f>
        <v>10</v>
      </c>
      <c r="O28" s="47">
        <f t="shared" si="0"/>
        <v>10626</v>
      </c>
      <c r="P28" s="47">
        <f>'db2'!P27</f>
        <v>10626</v>
      </c>
      <c r="Q28" s="37">
        <f>modell3_2!O141</f>
        <v>10626.3</v>
      </c>
      <c r="R28" s="53" t="s">
        <v>1466</v>
      </c>
      <c r="S28" s="66">
        <f t="shared" si="1"/>
        <v>-2.8232636928220628E-5</v>
      </c>
      <c r="T28" s="37">
        <f>OAM1_2!B28</f>
        <v>5</v>
      </c>
      <c r="W28" s="37">
        <f>modell3!AW141</f>
        <v>9177.2000000000007</v>
      </c>
      <c r="X28" s="66">
        <f t="shared" si="2"/>
        <v>0.13634481460568409</v>
      </c>
      <c r="Y28">
        <f t="shared" si="3"/>
        <v>1</v>
      </c>
      <c r="AA28">
        <f t="shared" si="4"/>
        <v>10626.3</v>
      </c>
      <c r="AB28">
        <f>'db2'!P27</f>
        <v>10626</v>
      </c>
      <c r="AD28">
        <f t="shared" si="5"/>
        <v>11</v>
      </c>
      <c r="AE28">
        <f t="shared" si="6"/>
        <v>10626</v>
      </c>
      <c r="AF28">
        <f t="shared" si="7"/>
        <v>-10615</v>
      </c>
    </row>
    <row r="29" spans="1:32" x14ac:dyDescent="0.25">
      <c r="A29" s="47" t="str">
        <f>'db2'!A28</f>
        <v>Intel Core i5-10400</v>
      </c>
      <c r="B29" s="47">
        <f>RANK(OAM1_2!B29,OAM1_2!B$6:B$40,B$4)</f>
        <v>7</v>
      </c>
      <c r="C29" s="47">
        <f>RANK(OAM1_2!C29,OAM1_2!C$6:C$40,C$4)</f>
        <v>13</v>
      </c>
      <c r="D29" s="47">
        <f>RANK(OAM1_2!D29,OAM1_2!D$6:D$40,D$4)</f>
        <v>4</v>
      </c>
      <c r="E29" s="47">
        <f>RANK(OAM1_2!E29,OAM1_2!E$6:E$40,E$4)</f>
        <v>3</v>
      </c>
      <c r="F29" s="47">
        <f>RANK(OAM1_2!F29,OAM1_2!F$6:F$40,F$4)</f>
        <v>9</v>
      </c>
      <c r="G29" s="47">
        <f>RANK(OAM1_2!G29,OAM1_2!G$6:G$40,G$4)</f>
        <v>10</v>
      </c>
      <c r="H29" s="47">
        <f>RANK(OAM1_2!H29,OAM1_2!H$6:H$40,H$4)</f>
        <v>16</v>
      </c>
      <c r="I29" s="47">
        <f>RANK(OAM1_2!I29,OAM1_2!I$6:I$40,I$4)</f>
        <v>10</v>
      </c>
      <c r="J29" s="47">
        <f>RANK(OAM1_2!J29,OAM1_2!J$6:J$40,J$4)</f>
        <v>9</v>
      </c>
      <c r="K29" s="47">
        <f>RANK(OAM1_2!K29,OAM1_2!K$6:K$40,K$4)</f>
        <v>10</v>
      </c>
      <c r="L29" s="47">
        <f>RANK(OAM1_2!L29,OAM1_2!L$6:L$40,L$4)</f>
        <v>13</v>
      </c>
      <c r="M29" s="47">
        <f>RANK(OAM1_2!M29,OAM1_2!M$6:M$40,M$4)</f>
        <v>9</v>
      </c>
      <c r="N29" s="47">
        <f>RANK(OAM1_2!N29,OAM1_2!N$6:N$40,N$4)</f>
        <v>16</v>
      </c>
      <c r="O29" s="47">
        <f t="shared" si="0"/>
        <v>12377</v>
      </c>
      <c r="P29" s="47">
        <f>'db2'!P28</f>
        <v>12377</v>
      </c>
      <c r="Q29" s="37">
        <f>modell3_2!O142</f>
        <v>12376.7</v>
      </c>
      <c r="R29" s="53" t="s">
        <v>1466</v>
      </c>
      <c r="S29" s="66">
        <f t="shared" si="1"/>
        <v>2.4238506907915681E-5</v>
      </c>
      <c r="T29" s="37">
        <f>OAM1_2!B29</f>
        <v>5</v>
      </c>
      <c r="W29" s="37">
        <f>modell3!AW142</f>
        <v>10333.299999999999</v>
      </c>
      <c r="X29" s="66">
        <f t="shared" si="2"/>
        <v>0.1651207885594248</v>
      </c>
      <c r="Y29">
        <f t="shared" si="3"/>
        <v>0</v>
      </c>
      <c r="AA29">
        <f t="shared" si="4"/>
        <v>12376.7</v>
      </c>
      <c r="AB29">
        <f>'db2'!P28</f>
        <v>12377</v>
      </c>
      <c r="AD29">
        <f t="shared" si="5"/>
        <v>10</v>
      </c>
      <c r="AE29">
        <f t="shared" si="6"/>
        <v>12377</v>
      </c>
      <c r="AF29">
        <f t="shared" si="7"/>
        <v>-12367</v>
      </c>
    </row>
    <row r="30" spans="1:32" x14ac:dyDescent="0.25">
      <c r="A30" s="47" t="str">
        <f>'db2'!A29</f>
        <v>Intel Core i5-10500</v>
      </c>
      <c r="B30" s="47">
        <f>RANK(OAM1_2!B30,OAM1_2!B$6:B$40,B$4)</f>
        <v>7</v>
      </c>
      <c r="C30" s="47">
        <f>RANK(OAM1_2!C30,OAM1_2!C$6:C$40,C$4)</f>
        <v>8</v>
      </c>
      <c r="D30" s="47">
        <f>RANK(OAM1_2!D30,OAM1_2!D$6:D$40,D$4)</f>
        <v>4</v>
      </c>
      <c r="E30" s="47">
        <f>RANK(OAM1_2!E30,OAM1_2!E$6:E$40,E$4)</f>
        <v>3</v>
      </c>
      <c r="F30" s="47">
        <f>RANK(OAM1_2!F30,OAM1_2!F$6:F$40,F$4)</f>
        <v>7</v>
      </c>
      <c r="G30" s="47">
        <f>RANK(OAM1_2!G30,OAM1_2!G$6:G$40,G$4)</f>
        <v>9</v>
      </c>
      <c r="H30" s="47">
        <f>RANK(OAM1_2!H30,OAM1_2!H$6:H$40,H$4)</f>
        <v>16</v>
      </c>
      <c r="I30" s="47">
        <f>RANK(OAM1_2!I30,OAM1_2!I$6:I$40,I$4)</f>
        <v>5</v>
      </c>
      <c r="J30" s="47">
        <f>RANK(OAM1_2!J30,OAM1_2!J$6:J$40,J$4)</f>
        <v>7</v>
      </c>
      <c r="K30" s="47">
        <f>RANK(OAM1_2!K30,OAM1_2!K$6:K$40,K$4)</f>
        <v>7</v>
      </c>
      <c r="L30" s="47">
        <f>RANK(OAM1_2!L30,OAM1_2!L$6:L$40,L$4)</f>
        <v>11</v>
      </c>
      <c r="M30" s="47">
        <f>RANK(OAM1_2!M30,OAM1_2!M$6:M$40,M$4)</f>
        <v>7</v>
      </c>
      <c r="N30" s="47">
        <f>RANK(OAM1_2!N30,OAM1_2!N$6:N$40,N$4)</f>
        <v>8</v>
      </c>
      <c r="O30" s="47">
        <f t="shared" si="0"/>
        <v>13215</v>
      </c>
      <c r="P30" s="47">
        <f>'db2'!P29</f>
        <v>13215</v>
      </c>
      <c r="Q30" s="37">
        <f>modell3_2!O143</f>
        <v>13215.2</v>
      </c>
      <c r="R30" s="53" t="s">
        <v>1466</v>
      </c>
      <c r="S30" s="66">
        <f t="shared" si="1"/>
        <v>-1.5134317063997547E-5</v>
      </c>
      <c r="T30" s="37">
        <f>OAM1_2!B30</f>
        <v>5</v>
      </c>
      <c r="W30" s="37">
        <f>modell3!AW143</f>
        <v>9177.2000000000007</v>
      </c>
      <c r="X30" s="66">
        <f t="shared" si="2"/>
        <v>0.30554672720393489</v>
      </c>
      <c r="Y30">
        <f t="shared" si="3"/>
        <v>1</v>
      </c>
      <c r="AA30">
        <f t="shared" si="4"/>
        <v>13215.2</v>
      </c>
      <c r="AB30">
        <f>'db2'!P29</f>
        <v>13215</v>
      </c>
      <c r="AD30">
        <f t="shared" si="5"/>
        <v>8</v>
      </c>
      <c r="AE30">
        <f t="shared" si="6"/>
        <v>13215</v>
      </c>
      <c r="AF30">
        <f t="shared" si="7"/>
        <v>-13207</v>
      </c>
    </row>
    <row r="31" spans="1:32" x14ac:dyDescent="0.25">
      <c r="A31" s="47" t="str">
        <f>'db2'!A30</f>
        <v>Intel Core i5-10600</v>
      </c>
      <c r="B31" s="47">
        <f>RANK(OAM1_2!B31,OAM1_2!B$6:B$40,B$4)</f>
        <v>7</v>
      </c>
      <c r="C31" s="47">
        <f>RANK(OAM1_2!C31,OAM1_2!C$6:C$40,C$4)</f>
        <v>1</v>
      </c>
      <c r="D31" s="47">
        <f>RANK(OAM1_2!D31,OAM1_2!D$6:D$40,D$4)</f>
        <v>4</v>
      </c>
      <c r="E31" s="47">
        <f>RANK(OAM1_2!E31,OAM1_2!E$6:E$40,E$4)</f>
        <v>3</v>
      </c>
      <c r="F31" s="47">
        <f>RANK(OAM1_2!F31,OAM1_2!F$6:F$40,F$4)</f>
        <v>6</v>
      </c>
      <c r="G31" s="47">
        <f>RANK(OAM1_2!G31,OAM1_2!G$6:G$40,G$4)</f>
        <v>7</v>
      </c>
      <c r="H31" s="47">
        <f>RANK(OAM1_2!H31,OAM1_2!H$6:H$40,H$4)</f>
        <v>9</v>
      </c>
      <c r="I31" s="47">
        <f>RANK(OAM1_2!I31,OAM1_2!I$6:I$40,I$4)</f>
        <v>3</v>
      </c>
      <c r="J31" s="47">
        <f>RANK(OAM1_2!J31,OAM1_2!J$6:J$40,J$4)</f>
        <v>6</v>
      </c>
      <c r="K31" s="47">
        <f>RANK(OAM1_2!K31,OAM1_2!K$6:K$40,K$4)</f>
        <v>5</v>
      </c>
      <c r="L31" s="47">
        <f>RANK(OAM1_2!L31,OAM1_2!L$6:L$40,L$4)</f>
        <v>5</v>
      </c>
      <c r="M31" s="47">
        <f>RANK(OAM1_2!M31,OAM1_2!M$6:M$40,M$4)</f>
        <v>8</v>
      </c>
      <c r="N31" s="47">
        <f>RANK(OAM1_2!N31,OAM1_2!N$6:N$40,N$4)</f>
        <v>6</v>
      </c>
      <c r="O31" s="47">
        <f t="shared" si="0"/>
        <v>13996</v>
      </c>
      <c r="P31" s="47">
        <f>'db2'!P30</f>
        <v>13996</v>
      </c>
      <c r="Q31" s="37">
        <f>modell3_2!O144</f>
        <v>13996.1</v>
      </c>
      <c r="R31" s="53" t="s">
        <v>1466</v>
      </c>
      <c r="S31" s="66">
        <f t="shared" si="1"/>
        <v>-7.1448985424666906E-6</v>
      </c>
      <c r="T31" s="37">
        <f>OAM1_2!B31</f>
        <v>5</v>
      </c>
      <c r="W31" s="37">
        <f>modell3!AW144</f>
        <v>9177.2000000000007</v>
      </c>
      <c r="X31" s="66">
        <f t="shared" si="2"/>
        <v>0.34429837096313226</v>
      </c>
      <c r="Y31">
        <f t="shared" si="3"/>
        <v>1</v>
      </c>
      <c r="AA31">
        <f t="shared" si="4"/>
        <v>13996.1</v>
      </c>
      <c r="AB31">
        <f>'db2'!P30</f>
        <v>13996</v>
      </c>
      <c r="AD31">
        <f t="shared" si="5"/>
        <v>6</v>
      </c>
      <c r="AE31">
        <f t="shared" si="6"/>
        <v>13996</v>
      </c>
      <c r="AF31">
        <f t="shared" si="7"/>
        <v>-13990</v>
      </c>
    </row>
    <row r="32" spans="1:32" x14ac:dyDescent="0.25">
      <c r="A32" s="47" t="str">
        <f>'db2'!A31</f>
        <v>Intel Core i5-11400</v>
      </c>
      <c r="B32" s="47">
        <f>RANK(OAM1_2!B32,OAM1_2!B$6:B$40,B$4)</f>
        <v>7</v>
      </c>
      <c r="C32" s="47">
        <f>RANK(OAM1_2!C32,OAM1_2!C$6:C$40,C$4)</f>
        <v>9</v>
      </c>
      <c r="D32" s="47">
        <f>RANK(OAM1_2!D32,OAM1_2!D$6:D$40,D$4)</f>
        <v>4</v>
      </c>
      <c r="E32" s="47">
        <f>RANK(OAM1_2!E32,OAM1_2!E$6:E$40,E$4)</f>
        <v>3</v>
      </c>
      <c r="F32" s="47">
        <f>RANK(OAM1_2!F32,OAM1_2!F$6:F$40,F$4)</f>
        <v>4</v>
      </c>
      <c r="G32" s="47">
        <f>RANK(OAM1_2!G32,OAM1_2!G$6:G$40,G$4)</f>
        <v>5</v>
      </c>
      <c r="H32" s="47">
        <f>RANK(OAM1_2!H32,OAM1_2!H$6:H$40,H$4)</f>
        <v>4</v>
      </c>
      <c r="I32" s="47">
        <f>RANK(OAM1_2!I32,OAM1_2!I$6:I$40,I$4)</f>
        <v>5</v>
      </c>
      <c r="J32" s="47">
        <f>RANK(OAM1_2!J32,OAM1_2!J$6:J$40,J$4)</f>
        <v>4</v>
      </c>
      <c r="K32" s="47">
        <f>RANK(OAM1_2!K32,OAM1_2!K$6:K$40,K$4)</f>
        <v>4</v>
      </c>
      <c r="L32" s="47">
        <f>RANK(OAM1_2!L32,OAM1_2!L$6:L$40,L$4)</f>
        <v>4</v>
      </c>
      <c r="M32" s="47">
        <f>RANK(OAM1_2!M32,OAM1_2!M$6:M$40,M$4)</f>
        <v>6</v>
      </c>
      <c r="N32" s="47">
        <f>RANK(OAM1_2!N32,OAM1_2!N$6:N$40,N$4)</f>
        <v>3</v>
      </c>
      <c r="O32" s="47">
        <f t="shared" si="0"/>
        <v>17507</v>
      </c>
      <c r="P32" s="47">
        <f>'db2'!P31</f>
        <v>17507</v>
      </c>
      <c r="Q32" s="37">
        <f>modell3_2!O145</f>
        <v>17506.900000000001</v>
      </c>
      <c r="R32" s="53" t="s">
        <v>1466</v>
      </c>
      <c r="S32" s="66">
        <f t="shared" si="1"/>
        <v>5.712000913837026E-6</v>
      </c>
      <c r="T32" s="37">
        <f>OAM1_2!B32</f>
        <v>5</v>
      </c>
      <c r="W32" s="37">
        <f>modell3!AW145</f>
        <v>10333.299999999999</v>
      </c>
      <c r="X32" s="66">
        <f t="shared" si="2"/>
        <v>0.40976180956188957</v>
      </c>
      <c r="Y32">
        <f t="shared" si="3"/>
        <v>0</v>
      </c>
      <c r="AA32">
        <f t="shared" si="4"/>
        <v>17506.900000000001</v>
      </c>
      <c r="AB32">
        <f>'db2'!P31</f>
        <v>17507</v>
      </c>
      <c r="AD32">
        <f t="shared" si="5"/>
        <v>4</v>
      </c>
      <c r="AE32">
        <f t="shared" si="6"/>
        <v>17507</v>
      </c>
      <c r="AF32">
        <f t="shared" si="7"/>
        <v>-17503</v>
      </c>
    </row>
    <row r="33" spans="1:32" x14ac:dyDescent="0.25">
      <c r="A33" s="47" t="str">
        <f>'db2'!A32</f>
        <v>Intel Core i5-11500</v>
      </c>
      <c r="B33" s="47">
        <f>RANK(OAM1_2!B33,OAM1_2!B$6:B$40,B$4)</f>
        <v>7</v>
      </c>
      <c r="C33" s="47">
        <f>RANK(OAM1_2!C33,OAM1_2!C$6:C$40,C$4)</f>
        <v>5</v>
      </c>
      <c r="D33" s="47">
        <f>RANK(OAM1_2!D33,OAM1_2!D$6:D$40,D$4)</f>
        <v>4</v>
      </c>
      <c r="E33" s="47">
        <f>RANK(OAM1_2!E33,OAM1_2!E$6:E$40,E$4)</f>
        <v>3</v>
      </c>
      <c r="F33" s="47">
        <f>RANK(OAM1_2!F33,OAM1_2!F$6:F$40,F$4)</f>
        <v>3</v>
      </c>
      <c r="G33" s="47">
        <f>RANK(OAM1_2!G33,OAM1_2!G$6:G$40,G$4)</f>
        <v>3</v>
      </c>
      <c r="H33" s="47">
        <f>RANK(OAM1_2!H33,OAM1_2!H$6:H$40,H$4)</f>
        <v>2</v>
      </c>
      <c r="I33" s="47">
        <f>RANK(OAM1_2!I33,OAM1_2!I$6:I$40,I$4)</f>
        <v>5</v>
      </c>
      <c r="J33" s="47">
        <f>RANK(OAM1_2!J33,OAM1_2!J$6:J$40,J$4)</f>
        <v>3</v>
      </c>
      <c r="K33" s="47">
        <f>RANK(OAM1_2!K33,OAM1_2!K$6:K$40,K$4)</f>
        <v>6</v>
      </c>
      <c r="L33" s="47">
        <f>RANK(OAM1_2!L33,OAM1_2!L$6:L$40,L$4)</f>
        <v>1</v>
      </c>
      <c r="M33" s="47">
        <f>RANK(OAM1_2!M33,OAM1_2!M$6:M$40,M$4)</f>
        <v>3</v>
      </c>
      <c r="N33" s="47">
        <f>RANK(OAM1_2!N33,OAM1_2!N$6:N$40,N$4)</f>
        <v>2</v>
      </c>
      <c r="O33" s="47">
        <f t="shared" si="0"/>
        <v>17891</v>
      </c>
      <c r="P33" s="47">
        <f>'db2'!P32</f>
        <v>17891</v>
      </c>
      <c r="Q33" s="37">
        <f>modell3_2!O146</f>
        <v>17890.900000000001</v>
      </c>
      <c r="R33" s="53" t="s">
        <v>1466</v>
      </c>
      <c r="S33" s="66">
        <f t="shared" si="1"/>
        <v>5.5894024927921752E-6</v>
      </c>
      <c r="T33" s="37">
        <f>OAM1_2!B33</f>
        <v>5</v>
      </c>
      <c r="W33" s="37">
        <f>modell3!AW146</f>
        <v>9060.1</v>
      </c>
      <c r="X33" s="66">
        <f t="shared" si="2"/>
        <v>0.49359454474316694</v>
      </c>
      <c r="Y33">
        <f t="shared" si="3"/>
        <v>0</v>
      </c>
      <c r="AA33">
        <f t="shared" si="4"/>
        <v>17890.900000000001</v>
      </c>
      <c r="AB33">
        <f>'db2'!P32</f>
        <v>17891</v>
      </c>
      <c r="AD33">
        <f t="shared" si="5"/>
        <v>3</v>
      </c>
      <c r="AE33">
        <f t="shared" si="6"/>
        <v>17891</v>
      </c>
      <c r="AF33">
        <f t="shared" si="7"/>
        <v>-17888</v>
      </c>
    </row>
    <row r="34" spans="1:32" x14ac:dyDescent="0.25">
      <c r="A34" s="47" t="str">
        <f>'db2'!A33</f>
        <v>Intel Core i5-11600</v>
      </c>
      <c r="B34" s="47">
        <f>RANK(OAM1_2!B34,OAM1_2!B$6:B$40,B$4)</f>
        <v>7</v>
      </c>
      <c r="C34" s="47">
        <f>RANK(OAM1_2!C34,OAM1_2!C$6:C$40,C$4)</f>
        <v>1</v>
      </c>
      <c r="D34" s="47">
        <f>RANK(OAM1_2!D34,OAM1_2!D$6:D$40,D$4)</f>
        <v>4</v>
      </c>
      <c r="E34" s="47">
        <f>RANK(OAM1_2!E34,OAM1_2!E$6:E$40,E$4)</f>
        <v>3</v>
      </c>
      <c r="F34" s="47">
        <f>RANK(OAM1_2!F34,OAM1_2!F$6:F$40,F$4)</f>
        <v>5</v>
      </c>
      <c r="G34" s="47">
        <f>RANK(OAM1_2!G34,OAM1_2!G$6:G$40,G$4)</f>
        <v>4</v>
      </c>
      <c r="H34" s="47">
        <f>RANK(OAM1_2!H34,OAM1_2!H$6:H$40,H$4)</f>
        <v>1</v>
      </c>
      <c r="I34" s="47">
        <f>RANK(OAM1_2!I34,OAM1_2!I$6:I$40,I$4)</f>
        <v>3</v>
      </c>
      <c r="J34" s="47">
        <f>RANK(OAM1_2!J34,OAM1_2!J$6:J$40,J$4)</f>
        <v>2</v>
      </c>
      <c r="K34" s="47">
        <f>RANK(OAM1_2!K34,OAM1_2!K$6:K$40,K$4)</f>
        <v>3</v>
      </c>
      <c r="L34" s="47">
        <f>RANK(OAM1_2!L34,OAM1_2!L$6:L$40,L$4)</f>
        <v>2</v>
      </c>
      <c r="M34" s="47">
        <f>RANK(OAM1_2!M34,OAM1_2!M$6:M$40,M$4)</f>
        <v>4</v>
      </c>
      <c r="N34" s="47">
        <f>RANK(OAM1_2!N34,OAM1_2!N$6:N$40,N$4)</f>
        <v>1</v>
      </c>
      <c r="O34" s="47">
        <f t="shared" si="0"/>
        <v>18176</v>
      </c>
      <c r="P34" s="47">
        <f>'db2'!P33</f>
        <v>18176</v>
      </c>
      <c r="Q34" s="37">
        <f>modell3_2!O147</f>
        <v>18175.8</v>
      </c>
      <c r="R34" s="53" t="s">
        <v>1466</v>
      </c>
      <c r="S34" s="66">
        <f t="shared" si="1"/>
        <v>1.1003521126800595E-5</v>
      </c>
      <c r="T34" s="37">
        <f>OAM1_2!B34</f>
        <v>5</v>
      </c>
      <c r="U34" s="69">
        <f>AVERAGE(S17:S34)</f>
        <v>2.453115102352909E-5</v>
      </c>
      <c r="W34" s="37">
        <f>modell3!AW147</f>
        <v>9177.2000000000007</v>
      </c>
      <c r="X34" s="66">
        <f t="shared" si="2"/>
        <v>0.49509242957746474</v>
      </c>
      <c r="Y34">
        <f t="shared" si="3"/>
        <v>0</v>
      </c>
      <c r="AA34">
        <f t="shared" si="4"/>
        <v>18175.8</v>
      </c>
      <c r="AB34">
        <f>'db2'!P33</f>
        <v>18176</v>
      </c>
      <c r="AD34">
        <f t="shared" si="5"/>
        <v>2</v>
      </c>
      <c r="AE34">
        <f t="shared" si="6"/>
        <v>18176</v>
      </c>
      <c r="AF34">
        <f t="shared" si="7"/>
        <v>-18174</v>
      </c>
    </row>
    <row r="35" spans="1:32" x14ac:dyDescent="0.25">
      <c r="A35" s="47" t="str">
        <f>'db2'!A34</f>
        <v>Intel Core i7-6700</v>
      </c>
      <c r="B35" s="47">
        <f>RANK(OAM1_2!B35,OAM1_2!B$6:B$40,B$4)</f>
        <v>1</v>
      </c>
      <c r="C35" s="47">
        <f>RANK(OAM1_2!C35,OAM1_2!C$6:C$40,C$4)</f>
        <v>23</v>
      </c>
      <c r="D35" s="47">
        <f>RANK(OAM1_2!D35,OAM1_2!D$6:D$40,D$4)</f>
        <v>17</v>
      </c>
      <c r="E35" s="47">
        <f>RANK(OAM1_2!E35,OAM1_2!E$6:E$40,E$4)</f>
        <v>10</v>
      </c>
      <c r="F35" s="47">
        <f>RANK(OAM1_2!F35,OAM1_2!F$6:F$40,F$4)</f>
        <v>20</v>
      </c>
      <c r="G35" s="47">
        <f>RANK(OAM1_2!G35,OAM1_2!G$6:G$40,G$4)</f>
        <v>20</v>
      </c>
      <c r="H35" s="47">
        <f>RANK(OAM1_2!H35,OAM1_2!H$6:H$40,H$4)</f>
        <v>28</v>
      </c>
      <c r="I35" s="47">
        <f>RANK(OAM1_2!I35,OAM1_2!I$6:I$40,I$4)</f>
        <v>20</v>
      </c>
      <c r="J35" s="47">
        <f>RANK(OAM1_2!J35,OAM1_2!J$6:J$40,J$4)</f>
        <v>20</v>
      </c>
      <c r="K35" s="47">
        <f>RANK(OAM1_2!K35,OAM1_2!K$6:K$40,K$4)</f>
        <v>20</v>
      </c>
      <c r="L35" s="47">
        <f>RANK(OAM1_2!L35,OAM1_2!L$6:L$40,L$4)</f>
        <v>21</v>
      </c>
      <c r="M35" s="47">
        <f>RANK(OAM1_2!M35,OAM1_2!M$6:M$40,M$4)</f>
        <v>24</v>
      </c>
      <c r="N35" s="47">
        <f>RANK(OAM1_2!N35,OAM1_2!N$6:N$40,N$4)</f>
        <v>28</v>
      </c>
      <c r="O35" s="47">
        <f t="shared" si="0"/>
        <v>8057</v>
      </c>
      <c r="P35" s="47">
        <f>'db2'!P34</f>
        <v>8057</v>
      </c>
      <c r="Q35" s="37">
        <f>modell3_2!O148</f>
        <v>8056.5</v>
      </c>
      <c r="R35" s="53" t="s">
        <v>1466</v>
      </c>
      <c r="S35" s="66">
        <f t="shared" si="1"/>
        <v>6.2057837904927387E-5</v>
      </c>
      <c r="T35" s="37">
        <f>OAM1_2!B35</f>
        <v>7</v>
      </c>
      <c r="W35" s="37">
        <f>modell3!AW148</f>
        <v>10333.299999999999</v>
      </c>
      <c r="X35" s="66">
        <f t="shared" si="2"/>
        <v>-0.28252451284597235</v>
      </c>
      <c r="Y35">
        <f t="shared" si="3"/>
        <v>1</v>
      </c>
      <c r="AA35">
        <f t="shared" si="4"/>
        <v>8056.5</v>
      </c>
      <c r="AB35">
        <f>'db2'!P34</f>
        <v>8057</v>
      </c>
      <c r="AD35">
        <f t="shared" si="5"/>
        <v>20</v>
      </c>
      <c r="AE35">
        <f t="shared" si="6"/>
        <v>8057</v>
      </c>
      <c r="AF35">
        <f t="shared" si="7"/>
        <v>-8037</v>
      </c>
    </row>
    <row r="36" spans="1:32" ht="15.75" thickBot="1" x14ac:dyDescent="0.3">
      <c r="A36" s="47" t="str">
        <f>'db2'!A35</f>
        <v>Intel Core i7-7700</v>
      </c>
      <c r="B36" s="47">
        <f>RANK(OAM1_2!B36,OAM1_2!B$6:B$40,B$4)</f>
        <v>1</v>
      </c>
      <c r="C36" s="47">
        <f>RANK(OAM1_2!C36,OAM1_2!C$6:C$40,C$4)</f>
        <v>17</v>
      </c>
      <c r="D36" s="47">
        <f>RANK(OAM1_2!D36,OAM1_2!D$6:D$40,D$4)</f>
        <v>17</v>
      </c>
      <c r="E36" s="47">
        <f>RANK(OAM1_2!E36,OAM1_2!E$6:E$40,E$4)</f>
        <v>10</v>
      </c>
      <c r="F36" s="47">
        <f>RANK(OAM1_2!F36,OAM1_2!F$6:F$40,F$4)</f>
        <v>16</v>
      </c>
      <c r="G36" s="47">
        <f>RANK(OAM1_2!G36,OAM1_2!G$6:G$40,G$4)</f>
        <v>19</v>
      </c>
      <c r="H36" s="47">
        <f>RANK(OAM1_2!H36,OAM1_2!H$6:H$40,H$4)</f>
        <v>22</v>
      </c>
      <c r="I36" s="47">
        <f>RANK(OAM1_2!I36,OAM1_2!I$6:I$40,I$4)</f>
        <v>19</v>
      </c>
      <c r="J36" s="47">
        <f>RANK(OAM1_2!J36,OAM1_2!J$6:J$40,J$4)</f>
        <v>17</v>
      </c>
      <c r="K36" s="47">
        <f>RANK(OAM1_2!K36,OAM1_2!K$6:K$40,K$4)</f>
        <v>19</v>
      </c>
      <c r="L36" s="47">
        <f>RANK(OAM1_2!L36,OAM1_2!L$6:L$40,L$4)</f>
        <v>19</v>
      </c>
      <c r="M36" s="47">
        <f>RANK(OAM1_2!M36,OAM1_2!M$6:M$40,M$4)</f>
        <v>20</v>
      </c>
      <c r="N36" s="47">
        <f>RANK(OAM1_2!N36,OAM1_2!N$6:N$40,N$4)</f>
        <v>22</v>
      </c>
      <c r="O36" s="47">
        <f t="shared" si="0"/>
        <v>8614</v>
      </c>
      <c r="P36" s="47">
        <f>'db2'!P35</f>
        <v>8614</v>
      </c>
      <c r="Q36" s="37">
        <f>modell3_2!O149</f>
        <v>8614.5</v>
      </c>
      <c r="R36" s="53" t="s">
        <v>1466</v>
      </c>
      <c r="S36" s="66">
        <f t="shared" si="1"/>
        <v>-5.8045042953331786E-5</v>
      </c>
      <c r="T36" s="37">
        <f>OAM1_2!B36</f>
        <v>7</v>
      </c>
      <c r="W36" s="37">
        <f>modell3!AW149</f>
        <v>10333.299999999999</v>
      </c>
      <c r="X36" s="66">
        <f t="shared" si="2"/>
        <v>-0.19959368469932659</v>
      </c>
      <c r="Y36">
        <f t="shared" si="3"/>
        <v>0</v>
      </c>
      <c r="AA36">
        <f t="shared" si="4"/>
        <v>8614.5</v>
      </c>
      <c r="AB36">
        <f>'db2'!P35</f>
        <v>8614</v>
      </c>
      <c r="AD36">
        <f t="shared" si="5"/>
        <v>19</v>
      </c>
      <c r="AE36">
        <f t="shared" si="6"/>
        <v>8614</v>
      </c>
      <c r="AF36">
        <f t="shared" si="7"/>
        <v>-8595</v>
      </c>
    </row>
    <row r="37" spans="1:32" x14ac:dyDescent="0.25">
      <c r="A37" s="47" t="str">
        <f>'db2'!A36</f>
        <v>Intel Core i7-8700</v>
      </c>
      <c r="B37" s="47">
        <f>RANK(OAM1_2!B37,OAM1_2!B$6:B$40,B$4)</f>
        <v>1</v>
      </c>
      <c r="C37" s="47">
        <f>RANK(OAM1_2!C37,OAM1_2!C$6:C$40,C$4)</f>
        <v>5</v>
      </c>
      <c r="D37" s="47">
        <f>RANK(OAM1_2!D37,OAM1_2!D$6:D$40,D$4)</f>
        <v>4</v>
      </c>
      <c r="E37" s="47">
        <f>RANK(OAM1_2!E37,OAM1_2!E$6:E$40,E$4)</f>
        <v>3</v>
      </c>
      <c r="F37" s="47">
        <f>RANK(OAM1_2!F37,OAM1_2!F$6:F$40,F$4)</f>
        <v>8</v>
      </c>
      <c r="G37" s="47">
        <f>RANK(OAM1_2!G37,OAM1_2!G$6:G$40,G$4)</f>
        <v>8</v>
      </c>
      <c r="H37" s="47">
        <f>RANK(OAM1_2!H37,OAM1_2!H$6:H$40,H$4)</f>
        <v>14</v>
      </c>
      <c r="I37" s="47">
        <f>RANK(OAM1_2!I37,OAM1_2!I$6:I$40,I$4)</f>
        <v>5</v>
      </c>
      <c r="J37" s="47">
        <f>RANK(OAM1_2!J37,OAM1_2!J$6:J$40,J$4)</f>
        <v>8</v>
      </c>
      <c r="K37" s="47">
        <f>RANK(OAM1_2!K37,OAM1_2!K$6:K$40,K$4)</f>
        <v>9</v>
      </c>
      <c r="L37" s="47">
        <f>RANK(OAM1_2!L37,OAM1_2!L$6:L$40,L$4)</f>
        <v>8</v>
      </c>
      <c r="M37" s="47">
        <f>RANK(OAM1_2!M37,OAM1_2!M$6:M$40,M$4)</f>
        <v>10</v>
      </c>
      <c r="N37" s="47">
        <f>RANK(OAM1_2!N37,OAM1_2!N$6:N$40,N$4)</f>
        <v>12</v>
      </c>
      <c r="O37" s="47">
        <f t="shared" si="0"/>
        <v>13091</v>
      </c>
      <c r="P37" s="47">
        <f>'db2'!P36</f>
        <v>13091</v>
      </c>
      <c r="Q37" s="37">
        <f>modell3_2!O150</f>
        <v>13091.2</v>
      </c>
      <c r="R37" s="53" t="s">
        <v>1466</v>
      </c>
      <c r="S37" s="70">
        <f t="shared" si="1"/>
        <v>-1.5277671682891117E-5</v>
      </c>
      <c r="T37" s="37">
        <f>OAM1_2!B37</f>
        <v>7</v>
      </c>
      <c r="W37" s="37">
        <f>modell3!AW150</f>
        <v>9177.2000000000007</v>
      </c>
      <c r="X37" s="66">
        <f t="shared" si="2"/>
        <v>0.29896875716140853</v>
      </c>
      <c r="Y37">
        <f t="shared" si="3"/>
        <v>1</v>
      </c>
      <c r="AA37">
        <f t="shared" si="4"/>
        <v>13091.2</v>
      </c>
      <c r="AB37">
        <f>'db2'!P36</f>
        <v>13091</v>
      </c>
      <c r="AD37">
        <f t="shared" si="5"/>
        <v>9</v>
      </c>
      <c r="AE37">
        <f t="shared" si="6"/>
        <v>13091</v>
      </c>
      <c r="AF37">
        <f t="shared" si="7"/>
        <v>-13082</v>
      </c>
    </row>
    <row r="38" spans="1:32" ht="15.75" thickBot="1" x14ac:dyDescent="0.3">
      <c r="A38" s="47" t="str">
        <f>'db2'!A37</f>
        <v>Intel Core i7-9700</v>
      </c>
      <c r="B38" s="47">
        <f>RANK(OAM1_2!B38,OAM1_2!B$6:B$40,B$4)</f>
        <v>1</v>
      </c>
      <c r="C38" s="47">
        <f>RANK(OAM1_2!C38,OAM1_2!C$6:C$40,C$4)</f>
        <v>4</v>
      </c>
      <c r="D38" s="47">
        <f>RANK(OAM1_2!D38,OAM1_2!D$6:D$40,D$4)</f>
        <v>1</v>
      </c>
      <c r="E38" s="47">
        <f>RANK(OAM1_2!E38,OAM1_2!E$6:E$40,E$4)</f>
        <v>10</v>
      </c>
      <c r="F38" s="47">
        <f>RANK(OAM1_2!F38,OAM1_2!F$6:F$40,F$4)</f>
        <v>10</v>
      </c>
      <c r="G38" s="47">
        <f>RANK(OAM1_2!G38,OAM1_2!G$6:G$40,G$4)</f>
        <v>6</v>
      </c>
      <c r="H38" s="47">
        <f>RANK(OAM1_2!H38,OAM1_2!H$6:H$40,H$4)</f>
        <v>6</v>
      </c>
      <c r="I38" s="47">
        <f>RANK(OAM1_2!I38,OAM1_2!I$6:I$40,I$4)</f>
        <v>5</v>
      </c>
      <c r="J38" s="47">
        <f>RANK(OAM1_2!J38,OAM1_2!J$6:J$40,J$4)</f>
        <v>10</v>
      </c>
      <c r="K38" s="47">
        <f>RANK(OAM1_2!K38,OAM1_2!K$6:K$40,K$4)</f>
        <v>8</v>
      </c>
      <c r="L38" s="47">
        <f>RANK(OAM1_2!L38,OAM1_2!L$6:L$40,L$4)</f>
        <v>6</v>
      </c>
      <c r="M38" s="47">
        <f>RANK(OAM1_2!M38,OAM1_2!M$6:M$40,M$4)</f>
        <v>5</v>
      </c>
      <c r="N38" s="47">
        <f>RANK(OAM1_2!N38,OAM1_2!N$6:N$40,N$4)</f>
        <v>7</v>
      </c>
      <c r="O38" s="47">
        <f t="shared" si="0"/>
        <v>13473</v>
      </c>
      <c r="P38" s="47">
        <f>'db2'!P37</f>
        <v>13473</v>
      </c>
      <c r="Q38" s="37">
        <f>modell3_2!O151</f>
        <v>13473.6</v>
      </c>
      <c r="R38" s="53" t="s">
        <v>1466</v>
      </c>
      <c r="S38" s="71">
        <f t="shared" si="1"/>
        <v>-4.4533511467406204E-5</v>
      </c>
      <c r="T38" s="37">
        <f>OAM1_2!B38</f>
        <v>7</v>
      </c>
      <c r="W38" s="37">
        <f>modell3!AW151</f>
        <v>9177.2000000000007</v>
      </c>
      <c r="X38" s="66">
        <f t="shared" si="2"/>
        <v>0.31884509760261259</v>
      </c>
      <c r="Y38">
        <f t="shared" si="3"/>
        <v>1</v>
      </c>
      <c r="AA38">
        <f t="shared" si="4"/>
        <v>13473.6</v>
      </c>
      <c r="AB38">
        <f>'db2'!P37</f>
        <v>13473</v>
      </c>
      <c r="AD38">
        <f t="shared" si="5"/>
        <v>7</v>
      </c>
      <c r="AE38">
        <f t="shared" si="6"/>
        <v>13473</v>
      </c>
      <c r="AF38">
        <f t="shared" si="7"/>
        <v>-13466</v>
      </c>
    </row>
    <row r="39" spans="1:32" x14ac:dyDescent="0.25">
      <c r="A39" s="47" t="str">
        <f>'db2'!A38</f>
        <v>Intel Core i7-10700</v>
      </c>
      <c r="B39" s="47">
        <f>RANK(OAM1_2!B39,OAM1_2!B$6:B$40,B$4)</f>
        <v>1</v>
      </c>
      <c r="C39" s="72">
        <f>RANK(OAM1_2!C39,OAM1_2!C$6:C$40,C$4)</f>
        <v>1</v>
      </c>
      <c r="D39" s="47">
        <f>RANK(OAM1_2!D39,OAM1_2!D$6:D$40,D$4)</f>
        <v>1</v>
      </c>
      <c r="E39" s="47">
        <f>RANK(OAM1_2!E39,OAM1_2!E$6:E$40,E$4)</f>
        <v>1</v>
      </c>
      <c r="F39" s="74">
        <f>RANK(OAM1_2!F39,OAM1_2!F$6:F$40,F$4)</f>
        <v>2</v>
      </c>
      <c r="G39" s="75">
        <f>RANK(OAM1_2!G39,OAM1_2!G$6:G$40,G$4)</f>
        <v>2</v>
      </c>
      <c r="H39" s="76">
        <f>RANK(OAM1_2!H39,OAM1_2!H$6:H$40,H$4)</f>
        <v>5</v>
      </c>
      <c r="I39" s="47">
        <f>RANK(OAM1_2!I39,OAM1_2!I$6:I$40,I$4)</f>
        <v>1</v>
      </c>
      <c r="J39" s="74">
        <f>RANK(OAM1_2!J39,OAM1_2!J$6:J$40,J$4)</f>
        <v>5</v>
      </c>
      <c r="K39" s="75">
        <f>RANK(OAM1_2!K39,OAM1_2!K$6:K$40,K$4)</f>
        <v>2</v>
      </c>
      <c r="L39" s="75">
        <f>RANK(OAM1_2!L39,OAM1_2!L$6:L$40,L$4)</f>
        <v>3</v>
      </c>
      <c r="M39" s="75">
        <f>RANK(OAM1_2!M39,OAM1_2!M$6:M$40,M$4)</f>
        <v>2</v>
      </c>
      <c r="N39" s="75">
        <f>RANK(OAM1_2!N39,OAM1_2!N$6:N$40,N$4)</f>
        <v>5</v>
      </c>
      <c r="O39" s="47">
        <f t="shared" si="0"/>
        <v>17229</v>
      </c>
      <c r="P39" s="47">
        <f>'db2'!P38</f>
        <v>17229</v>
      </c>
      <c r="Q39" s="37">
        <f>modell3_2!O152</f>
        <v>17229.900000000001</v>
      </c>
      <c r="R39" s="53" t="s">
        <v>1466</v>
      </c>
      <c r="S39" s="66">
        <f t="shared" si="1"/>
        <v>-5.2237506529772778E-5</v>
      </c>
      <c r="T39" s="37">
        <f>OAM1_2!B39</f>
        <v>7</v>
      </c>
      <c r="W39" s="37">
        <f>modell3!AW152</f>
        <v>9177.2000000000007</v>
      </c>
      <c r="X39" s="66">
        <f t="shared" si="2"/>
        <v>0.4673399500841604</v>
      </c>
      <c r="Y39">
        <f t="shared" si="3"/>
        <v>1</v>
      </c>
      <c r="AA39" s="81">
        <f t="shared" si="4"/>
        <v>17229.900000000001</v>
      </c>
      <c r="AB39" s="82">
        <f>'db2'!P38</f>
        <v>17229</v>
      </c>
      <c r="AD39">
        <f t="shared" si="5"/>
        <v>5</v>
      </c>
      <c r="AE39">
        <f t="shared" si="6"/>
        <v>17229</v>
      </c>
      <c r="AF39">
        <f t="shared" si="7"/>
        <v>-17224</v>
      </c>
    </row>
    <row r="40" spans="1:32" ht="15.75" thickBot="1" x14ac:dyDescent="0.3">
      <c r="A40" s="47" t="str">
        <f>'db2'!A39</f>
        <v>Intel Core i7-11700</v>
      </c>
      <c r="B40" s="47">
        <f>RANK(OAM1_2!B40,OAM1_2!B$6:B$40,B$4)</f>
        <v>1</v>
      </c>
      <c r="C40" s="73">
        <f>RANK(OAM1_2!C40,OAM1_2!C$6:C$40,C$4)</f>
        <v>9</v>
      </c>
      <c r="D40" s="47">
        <f>RANK(OAM1_2!D40,OAM1_2!D$6:D$40,D$4)</f>
        <v>1</v>
      </c>
      <c r="E40" s="47">
        <f>RANK(OAM1_2!E40,OAM1_2!E$6:E$40,E$4)</f>
        <v>1</v>
      </c>
      <c r="F40" s="77">
        <f>RANK(OAM1_2!F40,OAM1_2!F$6:F$40,F$4)</f>
        <v>1</v>
      </c>
      <c r="G40" s="78">
        <f>RANK(OAM1_2!G40,OAM1_2!G$6:G$40,G$4)</f>
        <v>1</v>
      </c>
      <c r="H40" s="79">
        <f>RANK(OAM1_2!H40,OAM1_2!H$6:H$40,H$4)</f>
        <v>6</v>
      </c>
      <c r="I40" s="47">
        <f>RANK(OAM1_2!I40,OAM1_2!I$6:I$40,I$4)</f>
        <v>1</v>
      </c>
      <c r="J40" s="77">
        <f>RANK(OAM1_2!J40,OAM1_2!J$6:J$40,J$4)</f>
        <v>1</v>
      </c>
      <c r="K40" s="78">
        <f>RANK(OAM1_2!K40,OAM1_2!K$6:K$40,K$4)</f>
        <v>1</v>
      </c>
      <c r="L40" s="78">
        <f>RANK(OAM1_2!L40,OAM1_2!L$6:L$40,L$4)</f>
        <v>7</v>
      </c>
      <c r="M40" s="78">
        <f>RANK(OAM1_2!M40,OAM1_2!M$6:M$40,M$4)</f>
        <v>1</v>
      </c>
      <c r="N40" s="78">
        <f>RANK(OAM1_2!N40,OAM1_2!N$6:N$40,N$4)</f>
        <v>4</v>
      </c>
      <c r="O40" s="47">
        <f t="shared" si="0"/>
        <v>20990</v>
      </c>
      <c r="P40" s="47">
        <f>'db2'!P39</f>
        <v>20990</v>
      </c>
      <c r="Q40" s="37">
        <f>modell3_2!O153</f>
        <v>20990.2</v>
      </c>
      <c r="R40" s="53" t="s">
        <v>1466</v>
      </c>
      <c r="S40" s="66">
        <f t="shared" si="1"/>
        <v>-9.5283468318593421E-6</v>
      </c>
      <c r="T40" s="37">
        <f>OAM1_2!B40</f>
        <v>7</v>
      </c>
      <c r="U40" s="69">
        <f>AVERAGE(S35:S40)</f>
        <v>-1.9594040260055641E-5</v>
      </c>
      <c r="W40" s="37">
        <f>modell3!AW153</f>
        <v>10333.299999999999</v>
      </c>
      <c r="X40" s="66">
        <f t="shared" si="2"/>
        <v>0.50770366841353032</v>
      </c>
      <c r="Y40">
        <f t="shared" si="3"/>
        <v>1</v>
      </c>
      <c r="AA40" s="83">
        <f t="shared" si="4"/>
        <v>20990.2</v>
      </c>
      <c r="AB40" s="84">
        <f>'db2'!P39</f>
        <v>20990</v>
      </c>
      <c r="AD40">
        <f t="shared" si="5"/>
        <v>1</v>
      </c>
      <c r="AE40">
        <f t="shared" si="6"/>
        <v>20990</v>
      </c>
      <c r="AF40">
        <f t="shared" si="7"/>
        <v>-20989</v>
      </c>
    </row>
    <row r="42" spans="1:32" x14ac:dyDescent="0.25">
      <c r="P42">
        <f>SUM(P6:P40)</f>
        <v>337325</v>
      </c>
      <c r="Q42">
        <f>SUM(Q6:Q40)</f>
        <v>337325</v>
      </c>
      <c r="S42">
        <f>SUM(S6:S40)</f>
        <v>1.2655318630983597E-4</v>
      </c>
    </row>
    <row r="45" spans="1:32" x14ac:dyDescent="0.25">
      <c r="Q45">
        <f>AVERAGE(Q6:Q40)</f>
        <v>9637.8571428571431</v>
      </c>
    </row>
  </sheetData>
  <autoFilter ref="A5:Y40"/>
  <conditionalFormatting sqref="B6:O40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6:P4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:Q4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6:S4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6:AA4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6:AB4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:O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7"/>
  <sheetViews>
    <sheetView topLeftCell="A97" workbookViewId="0">
      <selection sqref="A1:R167"/>
    </sheetView>
  </sheetViews>
  <sheetFormatPr defaultRowHeight="15" x14ac:dyDescent="0.25"/>
  <sheetData>
    <row r="1" spans="1:15" ht="18.75" x14ac:dyDescent="0.25">
      <c r="A1" s="55"/>
    </row>
    <row r="2" spans="1:15" x14ac:dyDescent="0.25">
      <c r="A2" s="56"/>
    </row>
    <row r="5" spans="1:15" ht="31.5" x14ac:dyDescent="0.25">
      <c r="A5" s="57" t="s">
        <v>919</v>
      </c>
      <c r="B5" s="58">
        <v>7985674</v>
      </c>
      <c r="C5" s="57" t="s">
        <v>920</v>
      </c>
      <c r="D5" s="58">
        <v>35</v>
      </c>
      <c r="E5" s="57" t="s">
        <v>921</v>
      </c>
      <c r="F5" s="58">
        <v>13</v>
      </c>
      <c r="G5" s="57" t="s">
        <v>922</v>
      </c>
      <c r="H5" s="58">
        <v>35</v>
      </c>
      <c r="I5" s="57" t="s">
        <v>923</v>
      </c>
      <c r="J5" s="58">
        <v>0</v>
      </c>
      <c r="K5" s="57" t="s">
        <v>924</v>
      </c>
      <c r="L5" s="58" t="s">
        <v>1477</v>
      </c>
    </row>
    <row r="6" spans="1:15" ht="19.5" thickBot="1" x14ac:dyDescent="0.3">
      <c r="A6" s="55"/>
    </row>
    <row r="7" spans="1:15" ht="15.75" thickBot="1" x14ac:dyDescent="0.3">
      <c r="A7" s="59" t="s">
        <v>926</v>
      </c>
      <c r="B7" s="59" t="s">
        <v>927</v>
      </c>
      <c r="C7" s="59" t="s">
        <v>928</v>
      </c>
      <c r="D7" s="59" t="s">
        <v>929</v>
      </c>
      <c r="E7" s="59" t="s">
        <v>930</v>
      </c>
      <c r="F7" s="59" t="s">
        <v>931</v>
      </c>
      <c r="G7" s="59" t="s">
        <v>932</v>
      </c>
      <c r="H7" s="59" t="s">
        <v>933</v>
      </c>
      <c r="I7" s="59" t="s">
        <v>934</v>
      </c>
      <c r="J7" s="59" t="s">
        <v>935</v>
      </c>
      <c r="K7" s="59" t="s">
        <v>936</v>
      </c>
      <c r="L7" s="59" t="s">
        <v>937</v>
      </c>
      <c r="M7" s="59" t="s">
        <v>938</v>
      </c>
      <c r="N7" s="59" t="s">
        <v>939</v>
      </c>
      <c r="O7" s="59" t="s">
        <v>1478</v>
      </c>
    </row>
    <row r="8" spans="1:15" ht="15.75" thickBot="1" x14ac:dyDescent="0.3">
      <c r="A8" s="59" t="s">
        <v>942</v>
      </c>
      <c r="B8" s="60">
        <v>25</v>
      </c>
      <c r="C8" s="60">
        <v>30</v>
      </c>
      <c r="D8" s="60">
        <v>31</v>
      </c>
      <c r="E8" s="60">
        <v>21</v>
      </c>
      <c r="F8" s="60">
        <v>35</v>
      </c>
      <c r="G8" s="60">
        <v>35</v>
      </c>
      <c r="H8" s="60">
        <v>34</v>
      </c>
      <c r="I8" s="60">
        <v>35</v>
      </c>
      <c r="J8" s="60">
        <v>35</v>
      </c>
      <c r="K8" s="60">
        <v>35</v>
      </c>
      <c r="L8" s="60">
        <v>34</v>
      </c>
      <c r="M8" s="60">
        <v>35</v>
      </c>
      <c r="N8" s="60">
        <v>32</v>
      </c>
      <c r="O8" s="60">
        <v>4161</v>
      </c>
    </row>
    <row r="9" spans="1:15" ht="15.75" thickBot="1" x14ac:dyDescent="0.3">
      <c r="A9" s="59" t="s">
        <v>943</v>
      </c>
      <c r="B9" s="60">
        <v>25</v>
      </c>
      <c r="C9" s="60">
        <v>28</v>
      </c>
      <c r="D9" s="60">
        <v>31</v>
      </c>
      <c r="E9" s="60">
        <v>21</v>
      </c>
      <c r="F9" s="60">
        <v>33</v>
      </c>
      <c r="G9" s="60">
        <v>33</v>
      </c>
      <c r="H9" s="60">
        <v>33</v>
      </c>
      <c r="I9" s="60">
        <v>31</v>
      </c>
      <c r="J9" s="60">
        <v>34</v>
      </c>
      <c r="K9" s="60">
        <v>33</v>
      </c>
      <c r="L9" s="60">
        <v>33</v>
      </c>
      <c r="M9" s="60">
        <v>33</v>
      </c>
      <c r="N9" s="60">
        <v>25</v>
      </c>
      <c r="O9" s="60">
        <v>4411</v>
      </c>
    </row>
    <row r="10" spans="1:15" ht="15.75" thickBot="1" x14ac:dyDescent="0.3">
      <c r="A10" s="59" t="s">
        <v>944</v>
      </c>
      <c r="B10" s="60">
        <v>25</v>
      </c>
      <c r="C10" s="60">
        <v>26</v>
      </c>
      <c r="D10" s="60">
        <v>31</v>
      </c>
      <c r="E10" s="60">
        <v>21</v>
      </c>
      <c r="F10" s="60">
        <v>34</v>
      </c>
      <c r="G10" s="60">
        <v>34</v>
      </c>
      <c r="H10" s="60">
        <v>34</v>
      </c>
      <c r="I10" s="60">
        <v>31</v>
      </c>
      <c r="J10" s="60">
        <v>33</v>
      </c>
      <c r="K10" s="60">
        <v>34</v>
      </c>
      <c r="L10" s="60">
        <v>35</v>
      </c>
      <c r="M10" s="60">
        <v>34</v>
      </c>
      <c r="N10" s="60">
        <v>26</v>
      </c>
      <c r="O10" s="60">
        <v>4310</v>
      </c>
    </row>
    <row r="11" spans="1:15" ht="15.75" thickBot="1" x14ac:dyDescent="0.3">
      <c r="A11" s="59" t="s">
        <v>945</v>
      </c>
      <c r="B11" s="60">
        <v>25</v>
      </c>
      <c r="C11" s="60">
        <v>23</v>
      </c>
      <c r="D11" s="60">
        <v>31</v>
      </c>
      <c r="E11" s="60">
        <v>21</v>
      </c>
      <c r="F11" s="60">
        <v>31</v>
      </c>
      <c r="G11" s="60">
        <v>32</v>
      </c>
      <c r="H11" s="60">
        <v>32</v>
      </c>
      <c r="I11" s="60">
        <v>31</v>
      </c>
      <c r="J11" s="60">
        <v>31</v>
      </c>
      <c r="K11" s="60">
        <v>32</v>
      </c>
      <c r="L11" s="60">
        <v>32</v>
      </c>
      <c r="M11" s="60">
        <v>32</v>
      </c>
      <c r="N11" s="60">
        <v>24</v>
      </c>
      <c r="O11" s="60">
        <v>4761</v>
      </c>
    </row>
    <row r="12" spans="1:15" ht="15.75" thickBot="1" x14ac:dyDescent="0.3">
      <c r="A12" s="59" t="s">
        <v>946</v>
      </c>
      <c r="B12" s="60">
        <v>25</v>
      </c>
      <c r="C12" s="60">
        <v>32</v>
      </c>
      <c r="D12" s="60">
        <v>17</v>
      </c>
      <c r="E12" s="60">
        <v>21</v>
      </c>
      <c r="F12" s="60">
        <v>26</v>
      </c>
      <c r="G12" s="60">
        <v>25</v>
      </c>
      <c r="H12" s="60">
        <v>22</v>
      </c>
      <c r="I12" s="60">
        <v>24</v>
      </c>
      <c r="J12" s="60">
        <v>26</v>
      </c>
      <c r="K12" s="60">
        <v>25</v>
      </c>
      <c r="L12" s="60">
        <v>25</v>
      </c>
      <c r="M12" s="60">
        <v>25</v>
      </c>
      <c r="N12" s="60">
        <v>31</v>
      </c>
      <c r="O12" s="60">
        <v>6132</v>
      </c>
    </row>
    <row r="13" spans="1:15" ht="15.75" thickBot="1" x14ac:dyDescent="0.3">
      <c r="A13" s="59" t="s">
        <v>947</v>
      </c>
      <c r="B13" s="60">
        <v>25</v>
      </c>
      <c r="C13" s="60">
        <v>30</v>
      </c>
      <c r="D13" s="60">
        <v>17</v>
      </c>
      <c r="E13" s="60">
        <v>21</v>
      </c>
      <c r="F13" s="60">
        <v>25</v>
      </c>
      <c r="G13" s="60">
        <v>24</v>
      </c>
      <c r="H13" s="60">
        <v>15</v>
      </c>
      <c r="I13" s="60">
        <v>24</v>
      </c>
      <c r="J13" s="60">
        <v>25</v>
      </c>
      <c r="K13" s="60">
        <v>24</v>
      </c>
      <c r="L13" s="60">
        <v>22</v>
      </c>
      <c r="M13" s="60">
        <v>23</v>
      </c>
      <c r="N13" s="60">
        <v>27</v>
      </c>
      <c r="O13" s="60">
        <v>6341</v>
      </c>
    </row>
    <row r="14" spans="1:15" ht="15.75" thickBot="1" x14ac:dyDescent="0.3">
      <c r="A14" s="59" t="s">
        <v>948</v>
      </c>
      <c r="B14" s="60">
        <v>25</v>
      </c>
      <c r="C14" s="60">
        <v>17</v>
      </c>
      <c r="D14" s="60">
        <v>17</v>
      </c>
      <c r="E14" s="60">
        <v>21</v>
      </c>
      <c r="F14" s="60">
        <v>23</v>
      </c>
      <c r="G14" s="60">
        <v>21</v>
      </c>
      <c r="H14" s="60">
        <v>22</v>
      </c>
      <c r="I14" s="60">
        <v>22</v>
      </c>
      <c r="J14" s="60">
        <v>23</v>
      </c>
      <c r="K14" s="60">
        <v>22</v>
      </c>
      <c r="L14" s="60">
        <v>29</v>
      </c>
      <c r="M14" s="60">
        <v>21</v>
      </c>
      <c r="N14" s="60">
        <v>18</v>
      </c>
      <c r="O14" s="60">
        <v>6637</v>
      </c>
    </row>
    <row r="15" spans="1:15" ht="15.75" thickBot="1" x14ac:dyDescent="0.3">
      <c r="A15" s="59" t="s">
        <v>949</v>
      </c>
      <c r="B15" s="60">
        <v>25</v>
      </c>
      <c r="C15" s="60">
        <v>13</v>
      </c>
      <c r="D15" s="60">
        <v>17</v>
      </c>
      <c r="E15" s="60">
        <v>21</v>
      </c>
      <c r="F15" s="60">
        <v>21</v>
      </c>
      <c r="G15" s="60">
        <v>22</v>
      </c>
      <c r="H15" s="60">
        <v>2</v>
      </c>
      <c r="I15" s="60">
        <v>21</v>
      </c>
      <c r="J15" s="60">
        <v>22</v>
      </c>
      <c r="K15" s="60">
        <v>21</v>
      </c>
      <c r="L15" s="60">
        <v>9</v>
      </c>
      <c r="M15" s="60">
        <v>19</v>
      </c>
      <c r="N15" s="60">
        <v>14</v>
      </c>
      <c r="O15" s="60">
        <v>7279</v>
      </c>
    </row>
    <row r="16" spans="1:15" ht="15.75" thickBot="1" x14ac:dyDescent="0.3">
      <c r="A16" s="59" t="s">
        <v>950</v>
      </c>
      <c r="B16" s="60">
        <v>25</v>
      </c>
      <c r="C16" s="60">
        <v>13</v>
      </c>
      <c r="D16" s="60">
        <v>17</v>
      </c>
      <c r="E16" s="60">
        <v>10</v>
      </c>
      <c r="F16" s="60">
        <v>13</v>
      </c>
      <c r="G16" s="60">
        <v>18</v>
      </c>
      <c r="H16" s="60">
        <v>22</v>
      </c>
      <c r="I16" s="60">
        <v>13</v>
      </c>
      <c r="J16" s="60">
        <v>14</v>
      </c>
      <c r="K16" s="60">
        <v>18</v>
      </c>
      <c r="L16" s="60">
        <v>14</v>
      </c>
      <c r="M16" s="60">
        <v>18</v>
      </c>
      <c r="N16" s="60">
        <v>13</v>
      </c>
      <c r="O16" s="60">
        <v>9161</v>
      </c>
    </row>
    <row r="17" spans="1:15" ht="15.75" thickBot="1" x14ac:dyDescent="0.3">
      <c r="A17" s="59" t="s">
        <v>951</v>
      </c>
      <c r="B17" s="60">
        <v>25</v>
      </c>
      <c r="C17" s="60">
        <v>9</v>
      </c>
      <c r="D17" s="60">
        <v>17</v>
      </c>
      <c r="E17" s="60">
        <v>10</v>
      </c>
      <c r="F17" s="60">
        <v>12</v>
      </c>
      <c r="G17" s="60">
        <v>17</v>
      </c>
      <c r="H17" s="60">
        <v>20</v>
      </c>
      <c r="I17" s="60">
        <v>13</v>
      </c>
      <c r="J17" s="60">
        <v>13</v>
      </c>
      <c r="K17" s="60">
        <v>16</v>
      </c>
      <c r="L17" s="60">
        <v>16</v>
      </c>
      <c r="M17" s="60">
        <v>17</v>
      </c>
      <c r="N17" s="60">
        <v>11</v>
      </c>
      <c r="O17" s="60">
        <v>9344</v>
      </c>
    </row>
    <row r="18" spans="1:15" ht="15.75" thickBot="1" x14ac:dyDescent="0.3">
      <c r="A18" s="59" t="s">
        <v>952</v>
      </c>
      <c r="B18" s="60">
        <v>25</v>
      </c>
      <c r="C18" s="60">
        <v>19</v>
      </c>
      <c r="D18" s="60">
        <v>31</v>
      </c>
      <c r="E18" s="60">
        <v>21</v>
      </c>
      <c r="F18" s="60">
        <v>22</v>
      </c>
      <c r="G18" s="60">
        <v>31</v>
      </c>
      <c r="H18" s="60">
        <v>28</v>
      </c>
      <c r="I18" s="60">
        <v>31</v>
      </c>
      <c r="J18" s="60">
        <v>11</v>
      </c>
      <c r="K18" s="60">
        <v>31</v>
      </c>
      <c r="L18" s="60">
        <v>27</v>
      </c>
      <c r="M18" s="60">
        <v>31</v>
      </c>
      <c r="N18" s="60">
        <v>9</v>
      </c>
      <c r="O18" s="60">
        <v>6477</v>
      </c>
    </row>
    <row r="19" spans="1:15" ht="15.75" thickBot="1" x14ac:dyDescent="0.3">
      <c r="A19" s="59" t="s">
        <v>953</v>
      </c>
      <c r="B19" s="60">
        <v>7</v>
      </c>
      <c r="C19" s="60">
        <v>35</v>
      </c>
      <c r="D19" s="60">
        <v>17</v>
      </c>
      <c r="E19" s="60">
        <v>21</v>
      </c>
      <c r="F19" s="60">
        <v>32</v>
      </c>
      <c r="G19" s="60">
        <v>30</v>
      </c>
      <c r="H19" s="60">
        <v>31</v>
      </c>
      <c r="I19" s="60">
        <v>30</v>
      </c>
      <c r="J19" s="60">
        <v>32</v>
      </c>
      <c r="K19" s="60">
        <v>30</v>
      </c>
      <c r="L19" s="60">
        <v>31</v>
      </c>
      <c r="M19" s="60">
        <v>30</v>
      </c>
      <c r="N19" s="60">
        <v>35</v>
      </c>
      <c r="O19" s="60">
        <v>5153</v>
      </c>
    </row>
    <row r="20" spans="1:15" ht="15.75" thickBot="1" x14ac:dyDescent="0.3">
      <c r="A20" s="59" t="s">
        <v>954</v>
      </c>
      <c r="B20" s="60">
        <v>7</v>
      </c>
      <c r="C20" s="60">
        <v>32</v>
      </c>
      <c r="D20" s="60">
        <v>17</v>
      </c>
      <c r="E20" s="60">
        <v>21</v>
      </c>
      <c r="F20" s="60">
        <v>29</v>
      </c>
      <c r="G20" s="60">
        <v>28</v>
      </c>
      <c r="H20" s="60">
        <v>22</v>
      </c>
      <c r="I20" s="60">
        <v>26</v>
      </c>
      <c r="J20" s="60">
        <v>29</v>
      </c>
      <c r="K20" s="60">
        <v>28</v>
      </c>
      <c r="L20" s="60">
        <v>28</v>
      </c>
      <c r="M20" s="60">
        <v>28</v>
      </c>
      <c r="N20" s="60">
        <v>33</v>
      </c>
      <c r="O20" s="60">
        <v>5641</v>
      </c>
    </row>
    <row r="21" spans="1:15" ht="15.75" thickBot="1" x14ac:dyDescent="0.3">
      <c r="A21" s="59" t="s">
        <v>955</v>
      </c>
      <c r="B21" s="60">
        <v>7</v>
      </c>
      <c r="C21" s="60">
        <v>26</v>
      </c>
      <c r="D21" s="60">
        <v>17</v>
      </c>
      <c r="E21" s="60">
        <v>21</v>
      </c>
      <c r="F21" s="60">
        <v>27</v>
      </c>
      <c r="G21" s="60">
        <v>26</v>
      </c>
      <c r="H21" s="60">
        <v>21</v>
      </c>
      <c r="I21" s="60">
        <v>26</v>
      </c>
      <c r="J21" s="60">
        <v>27</v>
      </c>
      <c r="K21" s="60">
        <v>26</v>
      </c>
      <c r="L21" s="60">
        <v>24</v>
      </c>
      <c r="M21" s="60">
        <v>27</v>
      </c>
      <c r="N21" s="60">
        <v>30</v>
      </c>
      <c r="O21" s="60">
        <v>6093</v>
      </c>
    </row>
    <row r="22" spans="1:15" ht="15.75" thickBot="1" x14ac:dyDescent="0.3">
      <c r="A22" s="59" t="s">
        <v>956</v>
      </c>
      <c r="B22" s="60">
        <v>7</v>
      </c>
      <c r="C22" s="60">
        <v>34</v>
      </c>
      <c r="D22" s="60">
        <v>17</v>
      </c>
      <c r="E22" s="60">
        <v>21</v>
      </c>
      <c r="F22" s="60">
        <v>30</v>
      </c>
      <c r="G22" s="60">
        <v>29</v>
      </c>
      <c r="H22" s="60">
        <v>28</v>
      </c>
      <c r="I22" s="60">
        <v>26</v>
      </c>
      <c r="J22" s="60">
        <v>30</v>
      </c>
      <c r="K22" s="60">
        <v>29</v>
      </c>
      <c r="L22" s="60">
        <v>30</v>
      </c>
      <c r="M22" s="60">
        <v>29</v>
      </c>
      <c r="N22" s="60">
        <v>34</v>
      </c>
      <c r="O22" s="60">
        <v>5515</v>
      </c>
    </row>
    <row r="23" spans="1:15" ht="15.75" thickBot="1" x14ac:dyDescent="0.3">
      <c r="A23" s="59" t="s">
        <v>957</v>
      </c>
      <c r="B23" s="60">
        <v>7</v>
      </c>
      <c r="C23" s="60">
        <v>28</v>
      </c>
      <c r="D23" s="60">
        <v>17</v>
      </c>
      <c r="E23" s="60">
        <v>21</v>
      </c>
      <c r="F23" s="60">
        <v>28</v>
      </c>
      <c r="G23" s="60">
        <v>27</v>
      </c>
      <c r="H23" s="60">
        <v>22</v>
      </c>
      <c r="I23" s="60">
        <v>26</v>
      </c>
      <c r="J23" s="60">
        <v>28</v>
      </c>
      <c r="K23" s="60">
        <v>27</v>
      </c>
      <c r="L23" s="60">
        <v>25</v>
      </c>
      <c r="M23" s="60">
        <v>26</v>
      </c>
      <c r="N23" s="60">
        <v>29</v>
      </c>
      <c r="O23" s="60">
        <v>6064</v>
      </c>
    </row>
    <row r="24" spans="1:15" ht="15.75" thickBot="1" x14ac:dyDescent="0.3">
      <c r="A24" s="59" t="s">
        <v>958</v>
      </c>
      <c r="B24" s="60">
        <v>7</v>
      </c>
      <c r="C24" s="60">
        <v>19</v>
      </c>
      <c r="D24" s="60">
        <v>17</v>
      </c>
      <c r="E24" s="60">
        <v>21</v>
      </c>
      <c r="F24" s="60">
        <v>24</v>
      </c>
      <c r="G24" s="60">
        <v>23</v>
      </c>
      <c r="H24" s="60">
        <v>19</v>
      </c>
      <c r="I24" s="60">
        <v>22</v>
      </c>
      <c r="J24" s="60">
        <v>24</v>
      </c>
      <c r="K24" s="60">
        <v>23</v>
      </c>
      <c r="L24" s="60">
        <v>23</v>
      </c>
      <c r="M24" s="60">
        <v>22</v>
      </c>
      <c r="N24" s="60">
        <v>21</v>
      </c>
      <c r="O24" s="60">
        <v>6657</v>
      </c>
    </row>
    <row r="25" spans="1:15" ht="15.75" thickBot="1" x14ac:dyDescent="0.3">
      <c r="A25" s="59" t="s">
        <v>959</v>
      </c>
      <c r="B25" s="60">
        <v>7</v>
      </c>
      <c r="C25" s="60">
        <v>23</v>
      </c>
      <c r="D25" s="60">
        <v>4</v>
      </c>
      <c r="E25" s="60">
        <v>15</v>
      </c>
      <c r="F25" s="60">
        <v>19</v>
      </c>
      <c r="G25" s="60">
        <v>16</v>
      </c>
      <c r="H25" s="60">
        <v>11</v>
      </c>
      <c r="I25" s="60">
        <v>13</v>
      </c>
      <c r="J25" s="60">
        <v>21</v>
      </c>
      <c r="K25" s="60">
        <v>17</v>
      </c>
      <c r="L25" s="60">
        <v>15</v>
      </c>
      <c r="M25" s="60">
        <v>15</v>
      </c>
      <c r="N25" s="60">
        <v>23</v>
      </c>
      <c r="O25" s="60">
        <v>9216</v>
      </c>
    </row>
    <row r="26" spans="1:15" ht="15.75" thickBot="1" x14ac:dyDescent="0.3">
      <c r="A26" s="59" t="s">
        <v>960</v>
      </c>
      <c r="B26" s="60">
        <v>7</v>
      </c>
      <c r="C26" s="60">
        <v>19</v>
      </c>
      <c r="D26" s="60">
        <v>4</v>
      </c>
      <c r="E26" s="60">
        <v>15</v>
      </c>
      <c r="F26" s="60">
        <v>17</v>
      </c>
      <c r="G26" s="60">
        <v>15</v>
      </c>
      <c r="H26" s="60">
        <v>12</v>
      </c>
      <c r="I26" s="60">
        <v>13</v>
      </c>
      <c r="J26" s="60">
        <v>18</v>
      </c>
      <c r="K26" s="60">
        <v>14</v>
      </c>
      <c r="L26" s="60">
        <v>17</v>
      </c>
      <c r="M26" s="60">
        <v>14</v>
      </c>
      <c r="N26" s="60">
        <v>19</v>
      </c>
      <c r="O26" s="60">
        <v>9591</v>
      </c>
    </row>
    <row r="27" spans="1:15" ht="15.75" thickBot="1" x14ac:dyDescent="0.3">
      <c r="A27" s="59" t="s">
        <v>961</v>
      </c>
      <c r="B27" s="60">
        <v>7</v>
      </c>
      <c r="C27" s="60">
        <v>13</v>
      </c>
      <c r="D27" s="60">
        <v>4</v>
      </c>
      <c r="E27" s="60">
        <v>15</v>
      </c>
      <c r="F27" s="60">
        <v>15</v>
      </c>
      <c r="G27" s="60">
        <v>13</v>
      </c>
      <c r="H27" s="60">
        <v>9</v>
      </c>
      <c r="I27" s="60">
        <v>13</v>
      </c>
      <c r="J27" s="60">
        <v>15</v>
      </c>
      <c r="K27" s="60">
        <v>12</v>
      </c>
      <c r="L27" s="60">
        <v>12</v>
      </c>
      <c r="M27" s="60">
        <v>16</v>
      </c>
      <c r="N27" s="60">
        <v>17</v>
      </c>
      <c r="O27" s="60">
        <v>9903</v>
      </c>
    </row>
    <row r="28" spans="1:15" ht="15.75" thickBot="1" x14ac:dyDescent="0.3">
      <c r="A28" s="59" t="s">
        <v>962</v>
      </c>
      <c r="B28" s="60">
        <v>7</v>
      </c>
      <c r="C28" s="60">
        <v>19</v>
      </c>
      <c r="D28" s="60">
        <v>4</v>
      </c>
      <c r="E28" s="60">
        <v>15</v>
      </c>
      <c r="F28" s="60">
        <v>18</v>
      </c>
      <c r="G28" s="60">
        <v>14</v>
      </c>
      <c r="H28" s="60">
        <v>12</v>
      </c>
      <c r="I28" s="60">
        <v>13</v>
      </c>
      <c r="J28" s="60">
        <v>19</v>
      </c>
      <c r="K28" s="60">
        <v>15</v>
      </c>
      <c r="L28" s="60">
        <v>18</v>
      </c>
      <c r="M28" s="60">
        <v>13</v>
      </c>
      <c r="N28" s="60">
        <v>20</v>
      </c>
      <c r="O28" s="60">
        <v>9502</v>
      </c>
    </row>
    <row r="29" spans="1:15" ht="15.75" thickBot="1" x14ac:dyDescent="0.3">
      <c r="A29" s="59" t="s">
        <v>963</v>
      </c>
      <c r="B29" s="60">
        <v>7</v>
      </c>
      <c r="C29" s="60">
        <v>9</v>
      </c>
      <c r="D29" s="60">
        <v>4</v>
      </c>
      <c r="E29" s="60">
        <v>15</v>
      </c>
      <c r="F29" s="60">
        <v>14</v>
      </c>
      <c r="G29" s="60">
        <v>12</v>
      </c>
      <c r="H29" s="60">
        <v>16</v>
      </c>
      <c r="I29" s="60">
        <v>12</v>
      </c>
      <c r="J29" s="60">
        <v>16</v>
      </c>
      <c r="K29" s="60">
        <v>13</v>
      </c>
      <c r="L29" s="60">
        <v>20</v>
      </c>
      <c r="M29" s="60">
        <v>12</v>
      </c>
      <c r="N29" s="60">
        <v>15</v>
      </c>
      <c r="O29" s="60">
        <v>9734</v>
      </c>
    </row>
    <row r="30" spans="1:15" ht="15.75" thickBot="1" x14ac:dyDescent="0.3">
      <c r="A30" s="59" t="s">
        <v>964</v>
      </c>
      <c r="B30" s="60">
        <v>7</v>
      </c>
      <c r="C30" s="60">
        <v>5</v>
      </c>
      <c r="D30" s="60">
        <v>4</v>
      </c>
      <c r="E30" s="60">
        <v>15</v>
      </c>
      <c r="F30" s="60">
        <v>11</v>
      </c>
      <c r="G30" s="60">
        <v>11</v>
      </c>
      <c r="H30" s="60">
        <v>8</v>
      </c>
      <c r="I30" s="60">
        <v>11</v>
      </c>
      <c r="J30" s="60">
        <v>12</v>
      </c>
      <c r="K30" s="60">
        <v>11</v>
      </c>
      <c r="L30" s="60">
        <v>10</v>
      </c>
      <c r="M30" s="60">
        <v>11</v>
      </c>
      <c r="N30" s="60">
        <v>10</v>
      </c>
      <c r="O30" s="60">
        <v>10626</v>
      </c>
    </row>
    <row r="31" spans="1:15" ht="15.75" thickBot="1" x14ac:dyDescent="0.3">
      <c r="A31" s="59" t="s">
        <v>965</v>
      </c>
      <c r="B31" s="60">
        <v>7</v>
      </c>
      <c r="C31" s="60">
        <v>13</v>
      </c>
      <c r="D31" s="60">
        <v>4</v>
      </c>
      <c r="E31" s="60">
        <v>3</v>
      </c>
      <c r="F31" s="60">
        <v>9</v>
      </c>
      <c r="G31" s="60">
        <v>10</v>
      </c>
      <c r="H31" s="60">
        <v>16</v>
      </c>
      <c r="I31" s="60">
        <v>10</v>
      </c>
      <c r="J31" s="60">
        <v>9</v>
      </c>
      <c r="K31" s="60">
        <v>10</v>
      </c>
      <c r="L31" s="60">
        <v>13</v>
      </c>
      <c r="M31" s="60">
        <v>9</v>
      </c>
      <c r="N31" s="60">
        <v>16</v>
      </c>
      <c r="O31" s="60">
        <v>12377</v>
      </c>
    </row>
    <row r="32" spans="1:15" ht="15.75" thickBot="1" x14ac:dyDescent="0.3">
      <c r="A32" s="59" t="s">
        <v>966</v>
      </c>
      <c r="B32" s="60">
        <v>7</v>
      </c>
      <c r="C32" s="60">
        <v>8</v>
      </c>
      <c r="D32" s="60">
        <v>4</v>
      </c>
      <c r="E32" s="60">
        <v>3</v>
      </c>
      <c r="F32" s="60">
        <v>7</v>
      </c>
      <c r="G32" s="60">
        <v>9</v>
      </c>
      <c r="H32" s="60">
        <v>16</v>
      </c>
      <c r="I32" s="60">
        <v>5</v>
      </c>
      <c r="J32" s="60">
        <v>7</v>
      </c>
      <c r="K32" s="60">
        <v>7</v>
      </c>
      <c r="L32" s="60">
        <v>11</v>
      </c>
      <c r="M32" s="60">
        <v>7</v>
      </c>
      <c r="N32" s="60">
        <v>8</v>
      </c>
      <c r="O32" s="60">
        <v>13215</v>
      </c>
    </row>
    <row r="33" spans="1:15" ht="15.75" thickBot="1" x14ac:dyDescent="0.3">
      <c r="A33" s="59" t="s">
        <v>967</v>
      </c>
      <c r="B33" s="60">
        <v>7</v>
      </c>
      <c r="C33" s="60">
        <v>1</v>
      </c>
      <c r="D33" s="60">
        <v>4</v>
      </c>
      <c r="E33" s="60">
        <v>3</v>
      </c>
      <c r="F33" s="60">
        <v>6</v>
      </c>
      <c r="G33" s="60">
        <v>7</v>
      </c>
      <c r="H33" s="60">
        <v>9</v>
      </c>
      <c r="I33" s="60">
        <v>3</v>
      </c>
      <c r="J33" s="60">
        <v>6</v>
      </c>
      <c r="K33" s="60">
        <v>5</v>
      </c>
      <c r="L33" s="60">
        <v>5</v>
      </c>
      <c r="M33" s="60">
        <v>8</v>
      </c>
      <c r="N33" s="60">
        <v>6</v>
      </c>
      <c r="O33" s="60">
        <v>13996</v>
      </c>
    </row>
    <row r="34" spans="1:15" ht="15.75" thickBot="1" x14ac:dyDescent="0.3">
      <c r="A34" s="59" t="s">
        <v>968</v>
      </c>
      <c r="B34" s="60">
        <v>7</v>
      </c>
      <c r="C34" s="60">
        <v>9</v>
      </c>
      <c r="D34" s="60">
        <v>4</v>
      </c>
      <c r="E34" s="60">
        <v>3</v>
      </c>
      <c r="F34" s="60">
        <v>4</v>
      </c>
      <c r="G34" s="60">
        <v>5</v>
      </c>
      <c r="H34" s="60">
        <v>4</v>
      </c>
      <c r="I34" s="60">
        <v>5</v>
      </c>
      <c r="J34" s="60">
        <v>4</v>
      </c>
      <c r="K34" s="60">
        <v>4</v>
      </c>
      <c r="L34" s="60">
        <v>4</v>
      </c>
      <c r="M34" s="60">
        <v>6</v>
      </c>
      <c r="N34" s="60">
        <v>3</v>
      </c>
      <c r="O34" s="60">
        <v>17507</v>
      </c>
    </row>
    <row r="35" spans="1:15" ht="15.75" thickBot="1" x14ac:dyDescent="0.3">
      <c r="A35" s="59" t="s">
        <v>969</v>
      </c>
      <c r="B35" s="60">
        <v>7</v>
      </c>
      <c r="C35" s="60">
        <v>5</v>
      </c>
      <c r="D35" s="60">
        <v>4</v>
      </c>
      <c r="E35" s="60">
        <v>3</v>
      </c>
      <c r="F35" s="60">
        <v>3</v>
      </c>
      <c r="G35" s="60">
        <v>3</v>
      </c>
      <c r="H35" s="60">
        <v>2</v>
      </c>
      <c r="I35" s="60">
        <v>5</v>
      </c>
      <c r="J35" s="60">
        <v>3</v>
      </c>
      <c r="K35" s="60">
        <v>6</v>
      </c>
      <c r="L35" s="60">
        <v>1</v>
      </c>
      <c r="M35" s="60">
        <v>3</v>
      </c>
      <c r="N35" s="60">
        <v>2</v>
      </c>
      <c r="O35" s="60">
        <v>17891</v>
      </c>
    </row>
    <row r="36" spans="1:15" ht="15.75" thickBot="1" x14ac:dyDescent="0.3">
      <c r="A36" s="59" t="s">
        <v>970</v>
      </c>
      <c r="B36" s="60">
        <v>7</v>
      </c>
      <c r="C36" s="60">
        <v>1</v>
      </c>
      <c r="D36" s="60">
        <v>4</v>
      </c>
      <c r="E36" s="60">
        <v>3</v>
      </c>
      <c r="F36" s="60">
        <v>5</v>
      </c>
      <c r="G36" s="60">
        <v>4</v>
      </c>
      <c r="H36" s="60">
        <v>1</v>
      </c>
      <c r="I36" s="60">
        <v>3</v>
      </c>
      <c r="J36" s="60">
        <v>2</v>
      </c>
      <c r="K36" s="60">
        <v>3</v>
      </c>
      <c r="L36" s="60">
        <v>2</v>
      </c>
      <c r="M36" s="60">
        <v>4</v>
      </c>
      <c r="N36" s="60">
        <v>1</v>
      </c>
      <c r="O36" s="60">
        <v>18176</v>
      </c>
    </row>
    <row r="37" spans="1:15" ht="15.75" thickBot="1" x14ac:dyDescent="0.3">
      <c r="A37" s="59" t="s">
        <v>971</v>
      </c>
      <c r="B37" s="60">
        <v>1</v>
      </c>
      <c r="C37" s="60">
        <v>23</v>
      </c>
      <c r="D37" s="60">
        <v>17</v>
      </c>
      <c r="E37" s="60">
        <v>10</v>
      </c>
      <c r="F37" s="60">
        <v>20</v>
      </c>
      <c r="G37" s="60">
        <v>20</v>
      </c>
      <c r="H37" s="60">
        <v>28</v>
      </c>
      <c r="I37" s="60">
        <v>20</v>
      </c>
      <c r="J37" s="60">
        <v>20</v>
      </c>
      <c r="K37" s="60">
        <v>20</v>
      </c>
      <c r="L37" s="60">
        <v>21</v>
      </c>
      <c r="M37" s="60">
        <v>24</v>
      </c>
      <c r="N37" s="60">
        <v>28</v>
      </c>
      <c r="O37" s="60">
        <v>8057</v>
      </c>
    </row>
    <row r="38" spans="1:15" ht="15.75" thickBot="1" x14ac:dyDescent="0.3">
      <c r="A38" s="59" t="s">
        <v>972</v>
      </c>
      <c r="B38" s="60">
        <v>1</v>
      </c>
      <c r="C38" s="60">
        <v>17</v>
      </c>
      <c r="D38" s="60">
        <v>17</v>
      </c>
      <c r="E38" s="60">
        <v>10</v>
      </c>
      <c r="F38" s="60">
        <v>16</v>
      </c>
      <c r="G38" s="60">
        <v>19</v>
      </c>
      <c r="H38" s="60">
        <v>22</v>
      </c>
      <c r="I38" s="60">
        <v>19</v>
      </c>
      <c r="J38" s="60">
        <v>17</v>
      </c>
      <c r="K38" s="60">
        <v>19</v>
      </c>
      <c r="L38" s="60">
        <v>19</v>
      </c>
      <c r="M38" s="60">
        <v>20</v>
      </c>
      <c r="N38" s="60">
        <v>22</v>
      </c>
      <c r="O38" s="60">
        <v>8614</v>
      </c>
    </row>
    <row r="39" spans="1:15" ht="15.75" thickBot="1" x14ac:dyDescent="0.3">
      <c r="A39" s="59" t="s">
        <v>973</v>
      </c>
      <c r="B39" s="60">
        <v>1</v>
      </c>
      <c r="C39" s="60">
        <v>5</v>
      </c>
      <c r="D39" s="60">
        <v>4</v>
      </c>
      <c r="E39" s="60">
        <v>3</v>
      </c>
      <c r="F39" s="60">
        <v>8</v>
      </c>
      <c r="G39" s="60">
        <v>8</v>
      </c>
      <c r="H39" s="60">
        <v>14</v>
      </c>
      <c r="I39" s="60">
        <v>5</v>
      </c>
      <c r="J39" s="60">
        <v>8</v>
      </c>
      <c r="K39" s="60">
        <v>9</v>
      </c>
      <c r="L39" s="60">
        <v>8</v>
      </c>
      <c r="M39" s="60">
        <v>10</v>
      </c>
      <c r="N39" s="60">
        <v>12</v>
      </c>
      <c r="O39" s="60">
        <v>13091</v>
      </c>
    </row>
    <row r="40" spans="1:15" ht="15.75" thickBot="1" x14ac:dyDescent="0.3">
      <c r="A40" s="59" t="s">
        <v>974</v>
      </c>
      <c r="B40" s="60">
        <v>1</v>
      </c>
      <c r="C40" s="60">
        <v>4</v>
      </c>
      <c r="D40" s="60">
        <v>1</v>
      </c>
      <c r="E40" s="60">
        <v>10</v>
      </c>
      <c r="F40" s="60">
        <v>10</v>
      </c>
      <c r="G40" s="60">
        <v>6</v>
      </c>
      <c r="H40" s="60">
        <v>6</v>
      </c>
      <c r="I40" s="60">
        <v>5</v>
      </c>
      <c r="J40" s="60">
        <v>10</v>
      </c>
      <c r="K40" s="60">
        <v>8</v>
      </c>
      <c r="L40" s="60">
        <v>6</v>
      </c>
      <c r="M40" s="60">
        <v>5</v>
      </c>
      <c r="N40" s="60">
        <v>7</v>
      </c>
      <c r="O40" s="60">
        <v>13473</v>
      </c>
    </row>
    <row r="41" spans="1:15" ht="15.75" thickBot="1" x14ac:dyDescent="0.3">
      <c r="A41" s="59" t="s">
        <v>975</v>
      </c>
      <c r="B41" s="60">
        <v>1</v>
      </c>
      <c r="C41" s="60">
        <v>1</v>
      </c>
      <c r="D41" s="60">
        <v>1</v>
      </c>
      <c r="E41" s="60">
        <v>1</v>
      </c>
      <c r="F41" s="60">
        <v>2</v>
      </c>
      <c r="G41" s="60">
        <v>2</v>
      </c>
      <c r="H41" s="60">
        <v>5</v>
      </c>
      <c r="I41" s="60">
        <v>1</v>
      </c>
      <c r="J41" s="60">
        <v>5</v>
      </c>
      <c r="K41" s="60">
        <v>2</v>
      </c>
      <c r="L41" s="60">
        <v>3</v>
      </c>
      <c r="M41" s="60">
        <v>2</v>
      </c>
      <c r="N41" s="60">
        <v>5</v>
      </c>
      <c r="O41" s="60">
        <v>17229</v>
      </c>
    </row>
    <row r="42" spans="1:15" ht="15.75" thickBot="1" x14ac:dyDescent="0.3">
      <c r="A42" s="59" t="s">
        <v>976</v>
      </c>
      <c r="B42" s="60">
        <v>1</v>
      </c>
      <c r="C42" s="60">
        <v>9</v>
      </c>
      <c r="D42" s="60">
        <v>1</v>
      </c>
      <c r="E42" s="60">
        <v>1</v>
      </c>
      <c r="F42" s="60">
        <v>1</v>
      </c>
      <c r="G42" s="60">
        <v>1</v>
      </c>
      <c r="H42" s="60">
        <v>6</v>
      </c>
      <c r="I42" s="60">
        <v>1</v>
      </c>
      <c r="J42" s="60">
        <v>1</v>
      </c>
      <c r="K42" s="60">
        <v>1</v>
      </c>
      <c r="L42" s="60">
        <v>7</v>
      </c>
      <c r="M42" s="60">
        <v>1</v>
      </c>
      <c r="N42" s="60">
        <v>4</v>
      </c>
      <c r="O42" s="60">
        <v>20990</v>
      </c>
    </row>
    <row r="43" spans="1:15" ht="19.5" thickBot="1" x14ac:dyDescent="0.3">
      <c r="A43" s="55"/>
    </row>
    <row r="44" spans="1:15" ht="15.75" thickBot="1" x14ac:dyDescent="0.3">
      <c r="A44" s="59" t="s">
        <v>977</v>
      </c>
      <c r="B44" s="59" t="s">
        <v>927</v>
      </c>
      <c r="C44" s="59" t="s">
        <v>928</v>
      </c>
      <c r="D44" s="59" t="s">
        <v>929</v>
      </c>
      <c r="E44" s="59" t="s">
        <v>930</v>
      </c>
      <c r="F44" s="59" t="s">
        <v>931</v>
      </c>
      <c r="G44" s="59" t="s">
        <v>932</v>
      </c>
      <c r="H44" s="59" t="s">
        <v>933</v>
      </c>
      <c r="I44" s="59" t="s">
        <v>934</v>
      </c>
      <c r="J44" s="59" t="s">
        <v>935</v>
      </c>
      <c r="K44" s="59" t="s">
        <v>936</v>
      </c>
      <c r="L44" s="59" t="s">
        <v>937</v>
      </c>
      <c r="M44" s="59" t="s">
        <v>938</v>
      </c>
      <c r="N44" s="59" t="s">
        <v>939</v>
      </c>
    </row>
    <row r="45" spans="1:15" ht="18.75" thickBot="1" x14ac:dyDescent="0.3">
      <c r="A45" s="59" t="s">
        <v>978</v>
      </c>
      <c r="B45" s="60" t="s">
        <v>1479</v>
      </c>
      <c r="C45" s="60" t="s">
        <v>1480</v>
      </c>
      <c r="D45" s="60" t="s">
        <v>1481</v>
      </c>
      <c r="E45" s="60" t="s">
        <v>1482</v>
      </c>
      <c r="F45" s="60" t="s">
        <v>1483</v>
      </c>
      <c r="G45" s="60" t="s">
        <v>1484</v>
      </c>
      <c r="H45" s="60" t="s">
        <v>1485</v>
      </c>
      <c r="I45" s="60" t="s">
        <v>981</v>
      </c>
      <c r="J45" s="60" t="s">
        <v>1486</v>
      </c>
      <c r="K45" s="60" t="s">
        <v>1487</v>
      </c>
      <c r="L45" s="60" t="s">
        <v>1488</v>
      </c>
      <c r="M45" s="60" t="s">
        <v>1489</v>
      </c>
      <c r="N45" s="60" t="s">
        <v>1490</v>
      </c>
    </row>
    <row r="46" spans="1:15" ht="18.75" thickBot="1" x14ac:dyDescent="0.3">
      <c r="A46" s="59" t="s">
        <v>989</v>
      </c>
      <c r="B46" s="60" t="s">
        <v>981</v>
      </c>
      <c r="C46" s="60" t="s">
        <v>1491</v>
      </c>
      <c r="D46" s="60" t="s">
        <v>1481</v>
      </c>
      <c r="E46" s="60" t="s">
        <v>1482</v>
      </c>
      <c r="F46" s="60" t="s">
        <v>1492</v>
      </c>
      <c r="G46" s="60" t="s">
        <v>1484</v>
      </c>
      <c r="H46" s="60" t="s">
        <v>1485</v>
      </c>
      <c r="I46" s="60" t="s">
        <v>981</v>
      </c>
      <c r="J46" s="60" t="s">
        <v>1486</v>
      </c>
      <c r="K46" s="60" t="s">
        <v>1487</v>
      </c>
      <c r="L46" s="60" t="s">
        <v>1488</v>
      </c>
      <c r="M46" s="60" t="s">
        <v>1489</v>
      </c>
      <c r="N46" s="60" t="s">
        <v>1490</v>
      </c>
    </row>
    <row r="47" spans="1:15" ht="18.75" thickBot="1" x14ac:dyDescent="0.3">
      <c r="A47" s="59" t="s">
        <v>993</v>
      </c>
      <c r="B47" s="60" t="s">
        <v>981</v>
      </c>
      <c r="C47" s="60" t="s">
        <v>1491</v>
      </c>
      <c r="D47" s="60" t="s">
        <v>1481</v>
      </c>
      <c r="E47" s="60" t="s">
        <v>1482</v>
      </c>
      <c r="F47" s="60" t="s">
        <v>1493</v>
      </c>
      <c r="G47" s="60" t="s">
        <v>1484</v>
      </c>
      <c r="H47" s="60" t="s">
        <v>1485</v>
      </c>
      <c r="I47" s="60" t="s">
        <v>981</v>
      </c>
      <c r="J47" s="60" t="s">
        <v>1486</v>
      </c>
      <c r="K47" s="60" t="s">
        <v>1487</v>
      </c>
      <c r="L47" s="60" t="s">
        <v>1488</v>
      </c>
      <c r="M47" s="60" t="s">
        <v>1489</v>
      </c>
      <c r="N47" s="60" t="s">
        <v>1490</v>
      </c>
    </row>
    <row r="48" spans="1:15" ht="18.75" thickBot="1" x14ac:dyDescent="0.3">
      <c r="A48" s="59" t="s">
        <v>995</v>
      </c>
      <c r="B48" s="60" t="s">
        <v>981</v>
      </c>
      <c r="C48" s="60" t="s">
        <v>1491</v>
      </c>
      <c r="D48" s="60" t="s">
        <v>1481</v>
      </c>
      <c r="E48" s="60" t="s">
        <v>1494</v>
      </c>
      <c r="F48" s="60" t="s">
        <v>1493</v>
      </c>
      <c r="G48" s="60" t="s">
        <v>1484</v>
      </c>
      <c r="H48" s="60" t="s">
        <v>1485</v>
      </c>
      <c r="I48" s="60" t="s">
        <v>981</v>
      </c>
      <c r="J48" s="60" t="s">
        <v>1486</v>
      </c>
      <c r="K48" s="60" t="s">
        <v>1487</v>
      </c>
      <c r="L48" s="60" t="s">
        <v>1495</v>
      </c>
      <c r="M48" s="60" t="s">
        <v>1489</v>
      </c>
      <c r="N48" s="60" t="s">
        <v>1496</v>
      </c>
    </row>
    <row r="49" spans="1:14" ht="18.75" thickBot="1" x14ac:dyDescent="0.3">
      <c r="A49" s="59" t="s">
        <v>996</v>
      </c>
      <c r="B49" s="60" t="s">
        <v>981</v>
      </c>
      <c r="C49" s="60" t="s">
        <v>1497</v>
      </c>
      <c r="D49" s="60" t="s">
        <v>1498</v>
      </c>
      <c r="E49" s="60" t="s">
        <v>1494</v>
      </c>
      <c r="F49" s="60" t="s">
        <v>1499</v>
      </c>
      <c r="G49" s="60" t="s">
        <v>1484</v>
      </c>
      <c r="H49" s="60" t="s">
        <v>1485</v>
      </c>
      <c r="I49" s="60" t="s">
        <v>981</v>
      </c>
      <c r="J49" s="60" t="s">
        <v>1486</v>
      </c>
      <c r="K49" s="60" t="s">
        <v>1500</v>
      </c>
      <c r="L49" s="60" t="s">
        <v>1495</v>
      </c>
      <c r="M49" s="60" t="s">
        <v>1501</v>
      </c>
      <c r="N49" s="60" t="s">
        <v>1496</v>
      </c>
    </row>
    <row r="50" spans="1:14" ht="18.75" thickBot="1" x14ac:dyDescent="0.3">
      <c r="A50" s="59" t="s">
        <v>998</v>
      </c>
      <c r="B50" s="60" t="s">
        <v>981</v>
      </c>
      <c r="C50" s="60" t="s">
        <v>1497</v>
      </c>
      <c r="D50" s="60" t="s">
        <v>1498</v>
      </c>
      <c r="E50" s="60" t="s">
        <v>1494</v>
      </c>
      <c r="F50" s="60" t="s">
        <v>1499</v>
      </c>
      <c r="G50" s="60" t="s">
        <v>1484</v>
      </c>
      <c r="H50" s="60" t="s">
        <v>1485</v>
      </c>
      <c r="I50" s="60" t="s">
        <v>981</v>
      </c>
      <c r="J50" s="60" t="s">
        <v>1486</v>
      </c>
      <c r="K50" s="60" t="s">
        <v>1500</v>
      </c>
      <c r="L50" s="60" t="s">
        <v>1495</v>
      </c>
      <c r="M50" s="60" t="s">
        <v>1502</v>
      </c>
      <c r="N50" s="60" t="s">
        <v>1496</v>
      </c>
    </row>
    <row r="51" spans="1:14" ht="18.75" thickBot="1" x14ac:dyDescent="0.3">
      <c r="A51" s="59" t="s">
        <v>999</v>
      </c>
      <c r="B51" s="60" t="s">
        <v>981</v>
      </c>
      <c r="C51" s="60" t="s">
        <v>1497</v>
      </c>
      <c r="D51" s="60" t="s">
        <v>1498</v>
      </c>
      <c r="E51" s="60" t="s">
        <v>1494</v>
      </c>
      <c r="F51" s="60" t="s">
        <v>1503</v>
      </c>
      <c r="G51" s="60" t="s">
        <v>1484</v>
      </c>
      <c r="H51" s="60" t="s">
        <v>1485</v>
      </c>
      <c r="I51" s="60" t="s">
        <v>981</v>
      </c>
      <c r="J51" s="60" t="s">
        <v>1486</v>
      </c>
      <c r="K51" s="60" t="s">
        <v>1500</v>
      </c>
      <c r="L51" s="60" t="s">
        <v>1495</v>
      </c>
      <c r="M51" s="60" t="s">
        <v>1502</v>
      </c>
      <c r="N51" s="60" t="s">
        <v>1496</v>
      </c>
    </row>
    <row r="52" spans="1:14" ht="18.75" thickBot="1" x14ac:dyDescent="0.3">
      <c r="A52" s="59" t="s">
        <v>1000</v>
      </c>
      <c r="B52" s="60" t="s">
        <v>981</v>
      </c>
      <c r="C52" s="60" t="s">
        <v>1497</v>
      </c>
      <c r="D52" s="60" t="s">
        <v>1498</v>
      </c>
      <c r="E52" s="60" t="s">
        <v>1494</v>
      </c>
      <c r="F52" s="60" t="s">
        <v>1503</v>
      </c>
      <c r="G52" s="60" t="s">
        <v>1484</v>
      </c>
      <c r="H52" s="60" t="s">
        <v>1504</v>
      </c>
      <c r="I52" s="60" t="s">
        <v>981</v>
      </c>
      <c r="J52" s="60" t="s">
        <v>1505</v>
      </c>
      <c r="K52" s="60" t="s">
        <v>1500</v>
      </c>
      <c r="L52" s="60" t="s">
        <v>1495</v>
      </c>
      <c r="M52" s="60" t="s">
        <v>1502</v>
      </c>
      <c r="N52" s="60" t="s">
        <v>1496</v>
      </c>
    </row>
    <row r="53" spans="1:14" ht="18.75" thickBot="1" x14ac:dyDescent="0.3">
      <c r="A53" s="59" t="s">
        <v>1001</v>
      </c>
      <c r="B53" s="60" t="s">
        <v>981</v>
      </c>
      <c r="C53" s="60" t="s">
        <v>1497</v>
      </c>
      <c r="D53" s="60" t="s">
        <v>1498</v>
      </c>
      <c r="E53" s="60" t="s">
        <v>1494</v>
      </c>
      <c r="F53" s="60" t="s">
        <v>1506</v>
      </c>
      <c r="G53" s="60" t="s">
        <v>1484</v>
      </c>
      <c r="H53" s="60" t="s">
        <v>1504</v>
      </c>
      <c r="I53" s="60" t="s">
        <v>981</v>
      </c>
      <c r="J53" s="60" t="s">
        <v>1507</v>
      </c>
      <c r="K53" s="60" t="s">
        <v>1500</v>
      </c>
      <c r="L53" s="60" t="s">
        <v>1495</v>
      </c>
      <c r="M53" s="60" t="s">
        <v>1502</v>
      </c>
      <c r="N53" s="60" t="s">
        <v>1496</v>
      </c>
    </row>
    <row r="54" spans="1:14" ht="18.75" thickBot="1" x14ac:dyDescent="0.3">
      <c r="A54" s="59" t="s">
        <v>1002</v>
      </c>
      <c r="B54" s="60" t="s">
        <v>981</v>
      </c>
      <c r="C54" s="60" t="s">
        <v>1497</v>
      </c>
      <c r="D54" s="60" t="s">
        <v>1498</v>
      </c>
      <c r="E54" s="60" t="s">
        <v>1494</v>
      </c>
      <c r="F54" s="60" t="s">
        <v>1506</v>
      </c>
      <c r="G54" s="60" t="s">
        <v>1484</v>
      </c>
      <c r="H54" s="60" t="s">
        <v>1504</v>
      </c>
      <c r="I54" s="60" t="s">
        <v>981</v>
      </c>
      <c r="J54" s="60" t="s">
        <v>1507</v>
      </c>
      <c r="K54" s="60" t="s">
        <v>1500</v>
      </c>
      <c r="L54" s="60" t="s">
        <v>1495</v>
      </c>
      <c r="M54" s="60" t="s">
        <v>1502</v>
      </c>
      <c r="N54" s="60" t="s">
        <v>1508</v>
      </c>
    </row>
    <row r="55" spans="1:14" ht="18.75" thickBot="1" x14ac:dyDescent="0.3">
      <c r="A55" s="59" t="s">
        <v>1004</v>
      </c>
      <c r="B55" s="60" t="s">
        <v>981</v>
      </c>
      <c r="C55" s="60" t="s">
        <v>1497</v>
      </c>
      <c r="D55" s="60" t="s">
        <v>1498</v>
      </c>
      <c r="E55" s="60" t="s">
        <v>981</v>
      </c>
      <c r="F55" s="60" t="s">
        <v>1509</v>
      </c>
      <c r="G55" s="60" t="s">
        <v>1484</v>
      </c>
      <c r="H55" s="60" t="s">
        <v>1510</v>
      </c>
      <c r="I55" s="60" t="s">
        <v>981</v>
      </c>
      <c r="J55" s="60" t="s">
        <v>1507</v>
      </c>
      <c r="K55" s="60" t="s">
        <v>1500</v>
      </c>
      <c r="L55" s="60" t="s">
        <v>1495</v>
      </c>
      <c r="M55" s="60" t="s">
        <v>1502</v>
      </c>
      <c r="N55" s="60" t="s">
        <v>1508</v>
      </c>
    </row>
    <row r="56" spans="1:14" ht="18.75" thickBot="1" x14ac:dyDescent="0.3">
      <c r="A56" s="59" t="s">
        <v>1006</v>
      </c>
      <c r="B56" s="60" t="s">
        <v>981</v>
      </c>
      <c r="C56" s="60" t="s">
        <v>1497</v>
      </c>
      <c r="D56" s="60" t="s">
        <v>1498</v>
      </c>
      <c r="E56" s="60" t="s">
        <v>981</v>
      </c>
      <c r="F56" s="60" t="s">
        <v>1509</v>
      </c>
      <c r="G56" s="60" t="s">
        <v>1484</v>
      </c>
      <c r="H56" s="60" t="s">
        <v>1510</v>
      </c>
      <c r="I56" s="60" t="s">
        <v>981</v>
      </c>
      <c r="J56" s="60" t="s">
        <v>1507</v>
      </c>
      <c r="K56" s="60" t="s">
        <v>1500</v>
      </c>
      <c r="L56" s="60" t="s">
        <v>1495</v>
      </c>
      <c r="M56" s="60" t="s">
        <v>1502</v>
      </c>
      <c r="N56" s="60" t="s">
        <v>1508</v>
      </c>
    </row>
    <row r="57" spans="1:14" ht="18.75" thickBot="1" x14ac:dyDescent="0.3">
      <c r="A57" s="59" t="s">
        <v>1008</v>
      </c>
      <c r="B57" s="60" t="s">
        <v>981</v>
      </c>
      <c r="C57" s="60" t="s">
        <v>1497</v>
      </c>
      <c r="D57" s="60" t="s">
        <v>1498</v>
      </c>
      <c r="E57" s="60" t="s">
        <v>981</v>
      </c>
      <c r="F57" s="60" t="s">
        <v>1509</v>
      </c>
      <c r="G57" s="60" t="s">
        <v>1484</v>
      </c>
      <c r="H57" s="60" t="s">
        <v>1510</v>
      </c>
      <c r="I57" s="60" t="s">
        <v>981</v>
      </c>
      <c r="J57" s="60" t="s">
        <v>1507</v>
      </c>
      <c r="K57" s="60" t="s">
        <v>1500</v>
      </c>
      <c r="L57" s="60" t="s">
        <v>1495</v>
      </c>
      <c r="M57" s="60" t="s">
        <v>1502</v>
      </c>
      <c r="N57" s="60" t="s">
        <v>1511</v>
      </c>
    </row>
    <row r="58" spans="1:14" ht="18.75" thickBot="1" x14ac:dyDescent="0.3">
      <c r="A58" s="59" t="s">
        <v>1010</v>
      </c>
      <c r="B58" s="60" t="s">
        <v>981</v>
      </c>
      <c r="C58" s="60" t="s">
        <v>1497</v>
      </c>
      <c r="D58" s="60" t="s">
        <v>1498</v>
      </c>
      <c r="E58" s="60" t="s">
        <v>981</v>
      </c>
      <c r="F58" s="60" t="s">
        <v>1509</v>
      </c>
      <c r="G58" s="60" t="s">
        <v>1484</v>
      </c>
      <c r="H58" s="60" t="s">
        <v>1512</v>
      </c>
      <c r="I58" s="60" t="s">
        <v>981</v>
      </c>
      <c r="J58" s="60" t="s">
        <v>1507</v>
      </c>
      <c r="K58" s="60" t="s">
        <v>1500</v>
      </c>
      <c r="L58" s="60" t="s">
        <v>1495</v>
      </c>
      <c r="M58" s="60" t="s">
        <v>1513</v>
      </c>
      <c r="N58" s="60" t="s">
        <v>1511</v>
      </c>
    </row>
    <row r="59" spans="1:14" ht="18.75" thickBot="1" x14ac:dyDescent="0.3">
      <c r="A59" s="59" t="s">
        <v>1011</v>
      </c>
      <c r="B59" s="60" t="s">
        <v>981</v>
      </c>
      <c r="C59" s="60" t="s">
        <v>1497</v>
      </c>
      <c r="D59" s="60" t="s">
        <v>1498</v>
      </c>
      <c r="E59" s="60" t="s">
        <v>981</v>
      </c>
      <c r="F59" s="60" t="s">
        <v>1509</v>
      </c>
      <c r="G59" s="60" t="s">
        <v>1514</v>
      </c>
      <c r="H59" s="60" t="s">
        <v>1512</v>
      </c>
      <c r="I59" s="60" t="s">
        <v>981</v>
      </c>
      <c r="J59" s="60" t="s">
        <v>1515</v>
      </c>
      <c r="K59" s="60" t="s">
        <v>1516</v>
      </c>
      <c r="L59" s="60" t="s">
        <v>1495</v>
      </c>
      <c r="M59" s="60" t="s">
        <v>1513</v>
      </c>
      <c r="N59" s="60" t="s">
        <v>1511</v>
      </c>
    </row>
    <row r="60" spans="1:14" ht="18.75" thickBot="1" x14ac:dyDescent="0.3">
      <c r="A60" s="59" t="s">
        <v>1012</v>
      </c>
      <c r="B60" s="60" t="s">
        <v>981</v>
      </c>
      <c r="C60" s="60" t="s">
        <v>1497</v>
      </c>
      <c r="D60" s="60" t="s">
        <v>1498</v>
      </c>
      <c r="E60" s="60" t="s">
        <v>981</v>
      </c>
      <c r="F60" s="60" t="s">
        <v>1509</v>
      </c>
      <c r="G60" s="60" t="s">
        <v>1514</v>
      </c>
      <c r="H60" s="60" t="s">
        <v>1517</v>
      </c>
      <c r="I60" s="60" t="s">
        <v>981</v>
      </c>
      <c r="J60" s="60" t="s">
        <v>1515</v>
      </c>
      <c r="K60" s="60" t="s">
        <v>1516</v>
      </c>
      <c r="L60" s="60" t="s">
        <v>1518</v>
      </c>
      <c r="M60" s="60" t="s">
        <v>1513</v>
      </c>
      <c r="N60" s="60" t="s">
        <v>1511</v>
      </c>
    </row>
    <row r="61" spans="1:14" ht="18.75" thickBot="1" x14ac:dyDescent="0.3">
      <c r="A61" s="59" t="s">
        <v>1014</v>
      </c>
      <c r="B61" s="60" t="s">
        <v>981</v>
      </c>
      <c r="C61" s="60" t="s">
        <v>1519</v>
      </c>
      <c r="D61" s="60" t="s">
        <v>1498</v>
      </c>
      <c r="E61" s="60" t="s">
        <v>981</v>
      </c>
      <c r="F61" s="60" t="s">
        <v>1509</v>
      </c>
      <c r="G61" s="60" t="s">
        <v>1520</v>
      </c>
      <c r="H61" s="60" t="s">
        <v>1517</v>
      </c>
      <c r="I61" s="60" t="s">
        <v>981</v>
      </c>
      <c r="J61" s="60" t="s">
        <v>1515</v>
      </c>
      <c r="K61" s="60" t="s">
        <v>1516</v>
      </c>
      <c r="L61" s="60" t="s">
        <v>1518</v>
      </c>
      <c r="M61" s="60" t="s">
        <v>1513</v>
      </c>
      <c r="N61" s="60" t="s">
        <v>1511</v>
      </c>
    </row>
    <row r="62" spans="1:14" ht="18.75" thickBot="1" x14ac:dyDescent="0.3">
      <c r="A62" s="59" t="s">
        <v>1015</v>
      </c>
      <c r="B62" s="60" t="s">
        <v>981</v>
      </c>
      <c r="C62" s="60" t="s">
        <v>1521</v>
      </c>
      <c r="D62" s="60" t="s">
        <v>981</v>
      </c>
      <c r="E62" s="60" t="s">
        <v>981</v>
      </c>
      <c r="F62" s="60" t="s">
        <v>1509</v>
      </c>
      <c r="G62" s="60" t="s">
        <v>1520</v>
      </c>
      <c r="H62" s="60" t="s">
        <v>1517</v>
      </c>
      <c r="I62" s="60" t="s">
        <v>981</v>
      </c>
      <c r="J62" s="60" t="s">
        <v>1515</v>
      </c>
      <c r="K62" s="60" t="s">
        <v>1516</v>
      </c>
      <c r="L62" s="60" t="s">
        <v>1518</v>
      </c>
      <c r="M62" s="60" t="s">
        <v>1513</v>
      </c>
      <c r="N62" s="60" t="s">
        <v>1511</v>
      </c>
    </row>
    <row r="63" spans="1:14" ht="18.75" thickBot="1" x14ac:dyDescent="0.3">
      <c r="A63" s="59" t="s">
        <v>1017</v>
      </c>
      <c r="B63" s="60" t="s">
        <v>981</v>
      </c>
      <c r="C63" s="60" t="s">
        <v>1521</v>
      </c>
      <c r="D63" s="60" t="s">
        <v>981</v>
      </c>
      <c r="E63" s="60" t="s">
        <v>981</v>
      </c>
      <c r="F63" s="60" t="s">
        <v>1509</v>
      </c>
      <c r="G63" s="60" t="s">
        <v>1520</v>
      </c>
      <c r="H63" s="60" t="s">
        <v>1517</v>
      </c>
      <c r="I63" s="60" t="s">
        <v>981</v>
      </c>
      <c r="J63" s="60" t="s">
        <v>1522</v>
      </c>
      <c r="K63" s="60" t="s">
        <v>1516</v>
      </c>
      <c r="L63" s="60" t="s">
        <v>1518</v>
      </c>
      <c r="M63" s="60" t="s">
        <v>1513</v>
      </c>
      <c r="N63" s="60" t="s">
        <v>1511</v>
      </c>
    </row>
    <row r="64" spans="1:14" ht="18.75" thickBot="1" x14ac:dyDescent="0.3">
      <c r="A64" s="59" t="s">
        <v>1018</v>
      </c>
      <c r="B64" s="60" t="s">
        <v>981</v>
      </c>
      <c r="C64" s="60" t="s">
        <v>1523</v>
      </c>
      <c r="D64" s="60" t="s">
        <v>981</v>
      </c>
      <c r="E64" s="60" t="s">
        <v>981</v>
      </c>
      <c r="F64" s="60" t="s">
        <v>1509</v>
      </c>
      <c r="G64" s="60" t="s">
        <v>1520</v>
      </c>
      <c r="H64" s="60" t="s">
        <v>1517</v>
      </c>
      <c r="I64" s="60" t="s">
        <v>981</v>
      </c>
      <c r="J64" s="60" t="s">
        <v>1522</v>
      </c>
      <c r="K64" s="60" t="s">
        <v>1524</v>
      </c>
      <c r="L64" s="60" t="s">
        <v>1518</v>
      </c>
      <c r="M64" s="60" t="s">
        <v>1513</v>
      </c>
      <c r="N64" s="60" t="s">
        <v>1525</v>
      </c>
    </row>
    <row r="65" spans="1:14" ht="18.75" thickBot="1" x14ac:dyDescent="0.3">
      <c r="A65" s="59" t="s">
        <v>1020</v>
      </c>
      <c r="B65" s="60" t="s">
        <v>981</v>
      </c>
      <c r="C65" s="60" t="s">
        <v>1523</v>
      </c>
      <c r="D65" s="60" t="s">
        <v>981</v>
      </c>
      <c r="E65" s="60" t="s">
        <v>981</v>
      </c>
      <c r="F65" s="60" t="s">
        <v>1509</v>
      </c>
      <c r="G65" s="60" t="s">
        <v>1520</v>
      </c>
      <c r="H65" s="60" t="s">
        <v>1526</v>
      </c>
      <c r="I65" s="60" t="s">
        <v>981</v>
      </c>
      <c r="J65" s="60" t="s">
        <v>1522</v>
      </c>
      <c r="K65" s="60" t="s">
        <v>981</v>
      </c>
      <c r="L65" s="60" t="s">
        <v>1518</v>
      </c>
      <c r="M65" s="60" t="s">
        <v>1513</v>
      </c>
      <c r="N65" s="60" t="s">
        <v>1525</v>
      </c>
    </row>
    <row r="66" spans="1:14" ht="18.75" thickBot="1" x14ac:dyDescent="0.3">
      <c r="A66" s="59" t="s">
        <v>1021</v>
      </c>
      <c r="B66" s="60" t="s">
        <v>981</v>
      </c>
      <c r="C66" s="60" t="s">
        <v>1523</v>
      </c>
      <c r="D66" s="60" t="s">
        <v>981</v>
      </c>
      <c r="E66" s="60" t="s">
        <v>981</v>
      </c>
      <c r="F66" s="60" t="s">
        <v>1509</v>
      </c>
      <c r="G66" s="60" t="s">
        <v>1520</v>
      </c>
      <c r="H66" s="60" t="s">
        <v>1526</v>
      </c>
      <c r="I66" s="60" t="s">
        <v>981</v>
      </c>
      <c r="J66" s="60" t="s">
        <v>1522</v>
      </c>
      <c r="K66" s="60" t="s">
        <v>981</v>
      </c>
      <c r="L66" s="60" t="s">
        <v>1518</v>
      </c>
      <c r="M66" s="60" t="s">
        <v>1513</v>
      </c>
      <c r="N66" s="60" t="s">
        <v>1527</v>
      </c>
    </row>
    <row r="67" spans="1:14" ht="18.75" thickBot="1" x14ac:dyDescent="0.3">
      <c r="A67" s="59" t="s">
        <v>1023</v>
      </c>
      <c r="B67" s="60" t="s">
        <v>981</v>
      </c>
      <c r="C67" s="60" t="s">
        <v>1523</v>
      </c>
      <c r="D67" s="60" t="s">
        <v>981</v>
      </c>
      <c r="E67" s="60" t="s">
        <v>981</v>
      </c>
      <c r="F67" s="60" t="s">
        <v>981</v>
      </c>
      <c r="G67" s="60" t="s">
        <v>1520</v>
      </c>
      <c r="H67" s="60" t="s">
        <v>1528</v>
      </c>
      <c r="I67" s="60" t="s">
        <v>981</v>
      </c>
      <c r="J67" s="60" t="s">
        <v>1522</v>
      </c>
      <c r="K67" s="60" t="s">
        <v>981</v>
      </c>
      <c r="L67" s="60" t="s">
        <v>1518</v>
      </c>
      <c r="M67" s="60" t="s">
        <v>1513</v>
      </c>
      <c r="N67" s="60" t="s">
        <v>1527</v>
      </c>
    </row>
    <row r="68" spans="1:14" ht="18.75" thickBot="1" x14ac:dyDescent="0.3">
      <c r="A68" s="59" t="s">
        <v>1024</v>
      </c>
      <c r="B68" s="60" t="s">
        <v>981</v>
      </c>
      <c r="C68" s="60" t="s">
        <v>1523</v>
      </c>
      <c r="D68" s="60" t="s">
        <v>981</v>
      </c>
      <c r="E68" s="60" t="s">
        <v>981</v>
      </c>
      <c r="F68" s="60" t="s">
        <v>981</v>
      </c>
      <c r="G68" s="60" t="s">
        <v>1529</v>
      </c>
      <c r="H68" s="60" t="s">
        <v>1528</v>
      </c>
      <c r="I68" s="60" t="s">
        <v>981</v>
      </c>
      <c r="J68" s="60" t="s">
        <v>1522</v>
      </c>
      <c r="K68" s="60" t="s">
        <v>981</v>
      </c>
      <c r="L68" s="60" t="s">
        <v>981</v>
      </c>
      <c r="M68" s="60" t="s">
        <v>1513</v>
      </c>
      <c r="N68" s="60" t="s">
        <v>1527</v>
      </c>
    </row>
    <row r="69" spans="1:14" ht="18.75" thickBot="1" x14ac:dyDescent="0.3">
      <c r="A69" s="59" t="s">
        <v>1025</v>
      </c>
      <c r="B69" s="60" t="s">
        <v>981</v>
      </c>
      <c r="C69" s="60" t="s">
        <v>1523</v>
      </c>
      <c r="D69" s="60" t="s">
        <v>981</v>
      </c>
      <c r="E69" s="60" t="s">
        <v>981</v>
      </c>
      <c r="F69" s="60" t="s">
        <v>981</v>
      </c>
      <c r="G69" s="60" t="s">
        <v>1529</v>
      </c>
      <c r="H69" s="60" t="s">
        <v>1528</v>
      </c>
      <c r="I69" s="60" t="s">
        <v>981</v>
      </c>
      <c r="J69" s="60" t="s">
        <v>1522</v>
      </c>
      <c r="K69" s="60" t="s">
        <v>981</v>
      </c>
      <c r="L69" s="60" t="s">
        <v>981</v>
      </c>
      <c r="M69" s="60" t="s">
        <v>1513</v>
      </c>
      <c r="N69" s="60" t="s">
        <v>1527</v>
      </c>
    </row>
    <row r="70" spans="1:14" ht="18.75" thickBot="1" x14ac:dyDescent="0.3">
      <c r="A70" s="59" t="s">
        <v>1028</v>
      </c>
      <c r="B70" s="60" t="s">
        <v>981</v>
      </c>
      <c r="C70" s="60" t="s">
        <v>1523</v>
      </c>
      <c r="D70" s="60" t="s">
        <v>981</v>
      </c>
      <c r="E70" s="60" t="s">
        <v>981</v>
      </c>
      <c r="F70" s="60" t="s">
        <v>981</v>
      </c>
      <c r="G70" s="60" t="s">
        <v>1529</v>
      </c>
      <c r="H70" s="60" t="s">
        <v>1528</v>
      </c>
      <c r="I70" s="60" t="s">
        <v>981</v>
      </c>
      <c r="J70" s="60" t="s">
        <v>1522</v>
      </c>
      <c r="K70" s="60" t="s">
        <v>981</v>
      </c>
      <c r="L70" s="60" t="s">
        <v>981</v>
      </c>
      <c r="M70" s="60" t="s">
        <v>1513</v>
      </c>
      <c r="N70" s="60" t="s">
        <v>1527</v>
      </c>
    </row>
    <row r="71" spans="1:14" ht="18.75" thickBot="1" x14ac:dyDescent="0.3">
      <c r="A71" s="59" t="s">
        <v>1029</v>
      </c>
      <c r="B71" s="60" t="s">
        <v>981</v>
      </c>
      <c r="C71" s="60" t="s">
        <v>1530</v>
      </c>
      <c r="D71" s="60" t="s">
        <v>981</v>
      </c>
      <c r="E71" s="60" t="s">
        <v>981</v>
      </c>
      <c r="F71" s="60" t="s">
        <v>981</v>
      </c>
      <c r="G71" s="60" t="s">
        <v>1531</v>
      </c>
      <c r="H71" s="60" t="s">
        <v>1528</v>
      </c>
      <c r="I71" s="60" t="s">
        <v>981</v>
      </c>
      <c r="J71" s="60" t="s">
        <v>981</v>
      </c>
      <c r="K71" s="60" t="s">
        <v>981</v>
      </c>
      <c r="L71" s="60" t="s">
        <v>981</v>
      </c>
      <c r="M71" s="60" t="s">
        <v>981</v>
      </c>
      <c r="N71" s="60" t="s">
        <v>1532</v>
      </c>
    </row>
    <row r="72" spans="1:14" ht="18.75" thickBot="1" x14ac:dyDescent="0.3">
      <c r="A72" s="59" t="s">
        <v>1030</v>
      </c>
      <c r="B72" s="60" t="s">
        <v>981</v>
      </c>
      <c r="C72" s="60" t="s">
        <v>1530</v>
      </c>
      <c r="D72" s="60" t="s">
        <v>981</v>
      </c>
      <c r="E72" s="60" t="s">
        <v>981</v>
      </c>
      <c r="F72" s="60" t="s">
        <v>981</v>
      </c>
      <c r="G72" s="60" t="s">
        <v>1531</v>
      </c>
      <c r="H72" s="60" t="s">
        <v>1528</v>
      </c>
      <c r="I72" s="60" t="s">
        <v>981</v>
      </c>
      <c r="J72" s="60" t="s">
        <v>981</v>
      </c>
      <c r="K72" s="60" t="s">
        <v>981</v>
      </c>
      <c r="L72" s="60" t="s">
        <v>981</v>
      </c>
      <c r="M72" s="60" t="s">
        <v>981</v>
      </c>
      <c r="N72" s="60" t="s">
        <v>1532</v>
      </c>
    </row>
    <row r="73" spans="1:14" ht="18.75" thickBot="1" x14ac:dyDescent="0.3">
      <c r="A73" s="59" t="s">
        <v>1031</v>
      </c>
      <c r="B73" s="60" t="s">
        <v>981</v>
      </c>
      <c r="C73" s="60" t="s">
        <v>1533</v>
      </c>
      <c r="D73" s="60" t="s">
        <v>981</v>
      </c>
      <c r="E73" s="60" t="s">
        <v>981</v>
      </c>
      <c r="F73" s="60" t="s">
        <v>981</v>
      </c>
      <c r="G73" s="60" t="s">
        <v>1534</v>
      </c>
      <c r="H73" s="60" t="s">
        <v>1528</v>
      </c>
      <c r="I73" s="60" t="s">
        <v>981</v>
      </c>
      <c r="J73" s="60" t="s">
        <v>981</v>
      </c>
      <c r="K73" s="60" t="s">
        <v>981</v>
      </c>
      <c r="L73" s="60" t="s">
        <v>981</v>
      </c>
      <c r="M73" s="60" t="s">
        <v>981</v>
      </c>
      <c r="N73" s="60" t="s">
        <v>1532</v>
      </c>
    </row>
    <row r="74" spans="1:14" ht="18.75" thickBot="1" x14ac:dyDescent="0.3">
      <c r="A74" s="59" t="s">
        <v>1032</v>
      </c>
      <c r="B74" s="60" t="s">
        <v>981</v>
      </c>
      <c r="C74" s="60" t="s">
        <v>1533</v>
      </c>
      <c r="D74" s="60" t="s">
        <v>981</v>
      </c>
      <c r="E74" s="60" t="s">
        <v>981</v>
      </c>
      <c r="F74" s="60" t="s">
        <v>981</v>
      </c>
      <c r="G74" s="60" t="s">
        <v>1535</v>
      </c>
      <c r="H74" s="60" t="s">
        <v>1528</v>
      </c>
      <c r="I74" s="60" t="s">
        <v>981</v>
      </c>
      <c r="J74" s="60" t="s">
        <v>981</v>
      </c>
      <c r="K74" s="60" t="s">
        <v>981</v>
      </c>
      <c r="L74" s="60" t="s">
        <v>981</v>
      </c>
      <c r="M74" s="60" t="s">
        <v>981</v>
      </c>
      <c r="N74" s="60" t="s">
        <v>1532</v>
      </c>
    </row>
    <row r="75" spans="1:14" ht="18.75" thickBot="1" x14ac:dyDescent="0.3">
      <c r="A75" s="59" t="s">
        <v>1034</v>
      </c>
      <c r="B75" s="60" t="s">
        <v>981</v>
      </c>
      <c r="C75" s="60" t="s">
        <v>981</v>
      </c>
      <c r="D75" s="60" t="s">
        <v>981</v>
      </c>
      <c r="E75" s="60" t="s">
        <v>981</v>
      </c>
      <c r="F75" s="60" t="s">
        <v>981</v>
      </c>
      <c r="G75" s="60" t="s">
        <v>1535</v>
      </c>
      <c r="H75" s="60" t="s">
        <v>1536</v>
      </c>
      <c r="I75" s="60" t="s">
        <v>981</v>
      </c>
      <c r="J75" s="60" t="s">
        <v>981</v>
      </c>
      <c r="K75" s="60" t="s">
        <v>981</v>
      </c>
      <c r="L75" s="60" t="s">
        <v>981</v>
      </c>
      <c r="M75" s="60" t="s">
        <v>981</v>
      </c>
      <c r="N75" s="60" t="s">
        <v>1537</v>
      </c>
    </row>
    <row r="76" spans="1:14" ht="18.75" thickBot="1" x14ac:dyDescent="0.3">
      <c r="A76" s="59" t="s">
        <v>1035</v>
      </c>
      <c r="B76" s="60" t="s">
        <v>981</v>
      </c>
      <c r="C76" s="60" t="s">
        <v>981</v>
      </c>
      <c r="D76" s="60" t="s">
        <v>981</v>
      </c>
      <c r="E76" s="60" t="s">
        <v>981</v>
      </c>
      <c r="F76" s="60" t="s">
        <v>981</v>
      </c>
      <c r="G76" s="60" t="s">
        <v>1538</v>
      </c>
      <c r="H76" s="60" t="s">
        <v>1539</v>
      </c>
      <c r="I76" s="60" t="s">
        <v>981</v>
      </c>
      <c r="J76" s="60" t="s">
        <v>981</v>
      </c>
      <c r="K76" s="60" t="s">
        <v>981</v>
      </c>
      <c r="L76" s="60" t="s">
        <v>981</v>
      </c>
      <c r="M76" s="60" t="s">
        <v>981</v>
      </c>
      <c r="N76" s="60" t="s">
        <v>1540</v>
      </c>
    </row>
    <row r="77" spans="1:14" ht="18.75" thickBot="1" x14ac:dyDescent="0.3">
      <c r="A77" s="59" t="s">
        <v>1036</v>
      </c>
      <c r="B77" s="60" t="s">
        <v>981</v>
      </c>
      <c r="C77" s="60" t="s">
        <v>981</v>
      </c>
      <c r="D77" s="60" t="s">
        <v>981</v>
      </c>
      <c r="E77" s="60" t="s">
        <v>981</v>
      </c>
      <c r="F77" s="60" t="s">
        <v>981</v>
      </c>
      <c r="G77" s="60" t="s">
        <v>1541</v>
      </c>
      <c r="H77" s="60" t="s">
        <v>1542</v>
      </c>
      <c r="I77" s="60" t="s">
        <v>981</v>
      </c>
      <c r="J77" s="60" t="s">
        <v>981</v>
      </c>
      <c r="K77" s="60" t="s">
        <v>981</v>
      </c>
      <c r="L77" s="60" t="s">
        <v>981</v>
      </c>
      <c r="M77" s="60" t="s">
        <v>981</v>
      </c>
      <c r="N77" s="60" t="s">
        <v>981</v>
      </c>
    </row>
    <row r="78" spans="1:14" ht="18.75" thickBot="1" x14ac:dyDescent="0.3">
      <c r="A78" s="59" t="s">
        <v>1039</v>
      </c>
      <c r="B78" s="60" t="s">
        <v>981</v>
      </c>
      <c r="C78" s="60" t="s">
        <v>981</v>
      </c>
      <c r="D78" s="60" t="s">
        <v>981</v>
      </c>
      <c r="E78" s="60" t="s">
        <v>981</v>
      </c>
      <c r="F78" s="60" t="s">
        <v>981</v>
      </c>
      <c r="G78" s="60" t="s">
        <v>1543</v>
      </c>
      <c r="H78" s="60" t="s">
        <v>1544</v>
      </c>
      <c r="I78" s="60" t="s">
        <v>981</v>
      </c>
      <c r="J78" s="60" t="s">
        <v>981</v>
      </c>
      <c r="K78" s="60" t="s">
        <v>981</v>
      </c>
      <c r="L78" s="60" t="s">
        <v>981</v>
      </c>
      <c r="M78" s="60" t="s">
        <v>981</v>
      </c>
      <c r="N78" s="60" t="s">
        <v>981</v>
      </c>
    </row>
    <row r="79" spans="1:14" ht="18.75" thickBot="1" x14ac:dyDescent="0.3">
      <c r="A79" s="59" t="s">
        <v>1040</v>
      </c>
      <c r="B79" s="60" t="s">
        <v>981</v>
      </c>
      <c r="C79" s="60" t="s">
        <v>981</v>
      </c>
      <c r="D79" s="60" t="s">
        <v>981</v>
      </c>
      <c r="E79" s="60" t="s">
        <v>981</v>
      </c>
      <c r="F79" s="60" t="s">
        <v>981</v>
      </c>
      <c r="G79" s="60" t="s">
        <v>1543</v>
      </c>
      <c r="H79" s="60" t="s">
        <v>981</v>
      </c>
      <c r="I79" s="60" t="s">
        <v>981</v>
      </c>
      <c r="J79" s="60" t="s">
        <v>981</v>
      </c>
      <c r="K79" s="60" t="s">
        <v>981</v>
      </c>
      <c r="L79" s="60" t="s">
        <v>981</v>
      </c>
      <c r="M79" s="60" t="s">
        <v>981</v>
      </c>
      <c r="N79" s="60" t="s">
        <v>981</v>
      </c>
    </row>
    <row r="80" spans="1:14" ht="19.5" thickBot="1" x14ac:dyDescent="0.3">
      <c r="A80" s="55"/>
    </row>
    <row r="81" spans="1:14" ht="18.75" thickBot="1" x14ac:dyDescent="0.3">
      <c r="A81" s="59" t="s">
        <v>1041</v>
      </c>
      <c r="B81" s="59" t="s">
        <v>927</v>
      </c>
      <c r="C81" s="59" t="s">
        <v>928</v>
      </c>
      <c r="D81" s="59" t="s">
        <v>929</v>
      </c>
      <c r="E81" s="59" t="s">
        <v>930</v>
      </c>
      <c r="F81" s="59" t="s">
        <v>931</v>
      </c>
      <c r="G81" s="59" t="s">
        <v>932</v>
      </c>
      <c r="H81" s="59" t="s">
        <v>933</v>
      </c>
      <c r="I81" s="59" t="s">
        <v>934</v>
      </c>
      <c r="J81" s="59" t="s">
        <v>935</v>
      </c>
      <c r="K81" s="59" t="s">
        <v>936</v>
      </c>
      <c r="L81" s="59" t="s">
        <v>937</v>
      </c>
      <c r="M81" s="59" t="s">
        <v>938</v>
      </c>
      <c r="N81" s="59" t="s">
        <v>939</v>
      </c>
    </row>
    <row r="82" spans="1:14" ht="15.75" thickBot="1" x14ac:dyDescent="0.3">
      <c r="A82" s="59" t="s">
        <v>978</v>
      </c>
      <c r="B82" s="60">
        <v>131.5</v>
      </c>
      <c r="C82" s="60">
        <v>548.5</v>
      </c>
      <c r="D82" s="60">
        <v>1763.9</v>
      </c>
      <c r="E82" s="60">
        <v>959.9</v>
      </c>
      <c r="F82" s="60">
        <v>7865</v>
      </c>
      <c r="G82" s="60">
        <v>3074.3</v>
      </c>
      <c r="H82" s="60">
        <v>2859.8</v>
      </c>
      <c r="I82" s="60">
        <v>0</v>
      </c>
      <c r="J82" s="60">
        <v>845.9</v>
      </c>
      <c r="K82" s="60">
        <v>1731.9</v>
      </c>
      <c r="L82" s="60">
        <v>705</v>
      </c>
      <c r="M82" s="60">
        <v>575</v>
      </c>
      <c r="N82" s="60">
        <v>3413.8</v>
      </c>
    </row>
    <row r="83" spans="1:14" ht="15.75" thickBot="1" x14ac:dyDescent="0.3">
      <c r="A83" s="59" t="s">
        <v>989</v>
      </c>
      <c r="B83" s="60">
        <v>0</v>
      </c>
      <c r="C83" s="60">
        <v>540.5</v>
      </c>
      <c r="D83" s="60">
        <v>1763.9</v>
      </c>
      <c r="E83" s="60">
        <v>959.9</v>
      </c>
      <c r="F83" s="60">
        <v>3242.8</v>
      </c>
      <c r="G83" s="60">
        <v>3074.3</v>
      </c>
      <c r="H83" s="60">
        <v>2859.8</v>
      </c>
      <c r="I83" s="60">
        <v>0</v>
      </c>
      <c r="J83" s="60">
        <v>845.9</v>
      </c>
      <c r="K83" s="60">
        <v>1731.9</v>
      </c>
      <c r="L83" s="60">
        <v>705</v>
      </c>
      <c r="M83" s="60">
        <v>575</v>
      </c>
      <c r="N83" s="60">
        <v>3413.8</v>
      </c>
    </row>
    <row r="84" spans="1:14" ht="15.75" thickBot="1" x14ac:dyDescent="0.3">
      <c r="A84" s="59" t="s">
        <v>993</v>
      </c>
      <c r="B84" s="60">
        <v>0</v>
      </c>
      <c r="C84" s="60">
        <v>540.5</v>
      </c>
      <c r="D84" s="60">
        <v>1763.9</v>
      </c>
      <c r="E84" s="60">
        <v>959.9</v>
      </c>
      <c r="F84" s="60">
        <v>2241.4</v>
      </c>
      <c r="G84" s="60">
        <v>3074.3</v>
      </c>
      <c r="H84" s="60">
        <v>2859.8</v>
      </c>
      <c r="I84" s="60">
        <v>0</v>
      </c>
      <c r="J84" s="60">
        <v>845.9</v>
      </c>
      <c r="K84" s="60">
        <v>1731.9</v>
      </c>
      <c r="L84" s="60">
        <v>705</v>
      </c>
      <c r="M84" s="60">
        <v>575</v>
      </c>
      <c r="N84" s="60">
        <v>3413.8</v>
      </c>
    </row>
    <row r="85" spans="1:14" ht="15.75" thickBot="1" x14ac:dyDescent="0.3">
      <c r="A85" s="59" t="s">
        <v>995</v>
      </c>
      <c r="B85" s="60">
        <v>0</v>
      </c>
      <c r="C85" s="60">
        <v>540.5</v>
      </c>
      <c r="D85" s="60">
        <v>1763.9</v>
      </c>
      <c r="E85" s="60">
        <v>865.9</v>
      </c>
      <c r="F85" s="60">
        <v>2241.4</v>
      </c>
      <c r="G85" s="60">
        <v>3074.3</v>
      </c>
      <c r="H85" s="60">
        <v>2859.8</v>
      </c>
      <c r="I85" s="60">
        <v>0</v>
      </c>
      <c r="J85" s="60">
        <v>845.9</v>
      </c>
      <c r="K85" s="60">
        <v>1731.9</v>
      </c>
      <c r="L85" s="60">
        <v>149</v>
      </c>
      <c r="M85" s="60">
        <v>575</v>
      </c>
      <c r="N85" s="60">
        <v>791.4</v>
      </c>
    </row>
    <row r="86" spans="1:14" ht="15.75" thickBot="1" x14ac:dyDescent="0.3">
      <c r="A86" s="59" t="s">
        <v>996</v>
      </c>
      <c r="B86" s="60">
        <v>0</v>
      </c>
      <c r="C86" s="60">
        <v>242.5</v>
      </c>
      <c r="D86" s="60">
        <v>341.5</v>
      </c>
      <c r="E86" s="60">
        <v>865.9</v>
      </c>
      <c r="F86" s="60">
        <v>1697.9</v>
      </c>
      <c r="G86" s="60">
        <v>3074.3</v>
      </c>
      <c r="H86" s="60">
        <v>2859.8</v>
      </c>
      <c r="I86" s="60">
        <v>0</v>
      </c>
      <c r="J86" s="60">
        <v>845.9</v>
      </c>
      <c r="K86" s="60">
        <v>1209.4000000000001</v>
      </c>
      <c r="L86" s="60">
        <v>149</v>
      </c>
      <c r="M86" s="60">
        <v>383</v>
      </c>
      <c r="N86" s="60">
        <v>791.4</v>
      </c>
    </row>
    <row r="87" spans="1:14" ht="15.75" thickBot="1" x14ac:dyDescent="0.3">
      <c r="A87" s="59" t="s">
        <v>998</v>
      </c>
      <c r="B87" s="60">
        <v>0</v>
      </c>
      <c r="C87" s="60">
        <v>242.5</v>
      </c>
      <c r="D87" s="60">
        <v>341.5</v>
      </c>
      <c r="E87" s="60">
        <v>865.9</v>
      </c>
      <c r="F87" s="60">
        <v>1697.9</v>
      </c>
      <c r="G87" s="60">
        <v>3074.3</v>
      </c>
      <c r="H87" s="60">
        <v>2859.8</v>
      </c>
      <c r="I87" s="60">
        <v>0</v>
      </c>
      <c r="J87" s="60">
        <v>845.9</v>
      </c>
      <c r="K87" s="60">
        <v>1209.4000000000001</v>
      </c>
      <c r="L87" s="60">
        <v>149</v>
      </c>
      <c r="M87" s="60">
        <v>224.5</v>
      </c>
      <c r="N87" s="60">
        <v>791.4</v>
      </c>
    </row>
    <row r="88" spans="1:14" ht="15.75" thickBot="1" x14ac:dyDescent="0.3">
      <c r="A88" s="59" t="s">
        <v>999</v>
      </c>
      <c r="B88" s="60">
        <v>0</v>
      </c>
      <c r="C88" s="60">
        <v>242.5</v>
      </c>
      <c r="D88" s="60">
        <v>341.5</v>
      </c>
      <c r="E88" s="60">
        <v>865.9</v>
      </c>
      <c r="F88" s="60">
        <v>1383.9</v>
      </c>
      <c r="G88" s="60">
        <v>3074.3</v>
      </c>
      <c r="H88" s="60">
        <v>2859.8</v>
      </c>
      <c r="I88" s="60">
        <v>0</v>
      </c>
      <c r="J88" s="60">
        <v>845.9</v>
      </c>
      <c r="K88" s="60">
        <v>1209.4000000000001</v>
      </c>
      <c r="L88" s="60">
        <v>149</v>
      </c>
      <c r="M88" s="60">
        <v>224.5</v>
      </c>
      <c r="N88" s="60">
        <v>791.4</v>
      </c>
    </row>
    <row r="89" spans="1:14" ht="15.75" thickBot="1" x14ac:dyDescent="0.3">
      <c r="A89" s="59" t="s">
        <v>1000</v>
      </c>
      <c r="B89" s="60">
        <v>0</v>
      </c>
      <c r="C89" s="60">
        <v>242.5</v>
      </c>
      <c r="D89" s="60">
        <v>341.5</v>
      </c>
      <c r="E89" s="60">
        <v>865.9</v>
      </c>
      <c r="F89" s="60">
        <v>1383.9</v>
      </c>
      <c r="G89" s="60">
        <v>3074.3</v>
      </c>
      <c r="H89" s="60">
        <v>2731.3</v>
      </c>
      <c r="I89" s="60">
        <v>0</v>
      </c>
      <c r="J89" s="60">
        <v>652.5</v>
      </c>
      <c r="K89" s="60">
        <v>1209.4000000000001</v>
      </c>
      <c r="L89" s="60">
        <v>149</v>
      </c>
      <c r="M89" s="60">
        <v>224.5</v>
      </c>
      <c r="N89" s="60">
        <v>791.4</v>
      </c>
    </row>
    <row r="90" spans="1:14" ht="15.75" thickBot="1" x14ac:dyDescent="0.3">
      <c r="A90" s="59" t="s">
        <v>1001</v>
      </c>
      <c r="B90" s="60">
        <v>0</v>
      </c>
      <c r="C90" s="60">
        <v>242.5</v>
      </c>
      <c r="D90" s="60">
        <v>341.5</v>
      </c>
      <c r="E90" s="60">
        <v>865.9</v>
      </c>
      <c r="F90" s="60">
        <v>1277.9000000000001</v>
      </c>
      <c r="G90" s="60">
        <v>3074.3</v>
      </c>
      <c r="H90" s="60">
        <v>2731.3</v>
      </c>
      <c r="I90" s="60">
        <v>0</v>
      </c>
      <c r="J90" s="60">
        <v>427</v>
      </c>
      <c r="K90" s="60">
        <v>1209.4000000000001</v>
      </c>
      <c r="L90" s="60">
        <v>149</v>
      </c>
      <c r="M90" s="60">
        <v>224.5</v>
      </c>
      <c r="N90" s="60">
        <v>791.4</v>
      </c>
    </row>
    <row r="91" spans="1:14" ht="15.75" thickBot="1" x14ac:dyDescent="0.3">
      <c r="A91" s="59" t="s">
        <v>1002</v>
      </c>
      <c r="B91" s="60">
        <v>0</v>
      </c>
      <c r="C91" s="60">
        <v>242.5</v>
      </c>
      <c r="D91" s="60">
        <v>341.5</v>
      </c>
      <c r="E91" s="60">
        <v>865.9</v>
      </c>
      <c r="F91" s="60">
        <v>1277.9000000000001</v>
      </c>
      <c r="G91" s="60">
        <v>3074.3</v>
      </c>
      <c r="H91" s="60">
        <v>2731.3</v>
      </c>
      <c r="I91" s="60">
        <v>0</v>
      </c>
      <c r="J91" s="60">
        <v>427</v>
      </c>
      <c r="K91" s="60">
        <v>1209.4000000000001</v>
      </c>
      <c r="L91" s="60">
        <v>149</v>
      </c>
      <c r="M91" s="60">
        <v>224.5</v>
      </c>
      <c r="N91" s="60">
        <v>709</v>
      </c>
    </row>
    <row r="92" spans="1:14" ht="15.75" thickBot="1" x14ac:dyDescent="0.3">
      <c r="A92" s="59" t="s">
        <v>1004</v>
      </c>
      <c r="B92" s="60">
        <v>0</v>
      </c>
      <c r="C92" s="60">
        <v>242.5</v>
      </c>
      <c r="D92" s="60">
        <v>341.5</v>
      </c>
      <c r="E92" s="60">
        <v>0</v>
      </c>
      <c r="F92" s="60">
        <v>95.5</v>
      </c>
      <c r="G92" s="60">
        <v>3074.3</v>
      </c>
      <c r="H92" s="60">
        <v>2646.8</v>
      </c>
      <c r="I92" s="60">
        <v>0</v>
      </c>
      <c r="J92" s="60">
        <v>427</v>
      </c>
      <c r="K92" s="60">
        <v>1209.4000000000001</v>
      </c>
      <c r="L92" s="60">
        <v>149</v>
      </c>
      <c r="M92" s="60">
        <v>224.5</v>
      </c>
      <c r="N92" s="60">
        <v>709</v>
      </c>
    </row>
    <row r="93" spans="1:14" ht="15.75" thickBot="1" x14ac:dyDescent="0.3">
      <c r="A93" s="59" t="s">
        <v>1006</v>
      </c>
      <c r="B93" s="60">
        <v>0</v>
      </c>
      <c r="C93" s="60">
        <v>242.5</v>
      </c>
      <c r="D93" s="60">
        <v>341.5</v>
      </c>
      <c r="E93" s="60">
        <v>0</v>
      </c>
      <c r="F93" s="60">
        <v>95.5</v>
      </c>
      <c r="G93" s="60">
        <v>3074.3</v>
      </c>
      <c r="H93" s="60">
        <v>2646.8</v>
      </c>
      <c r="I93" s="60">
        <v>0</v>
      </c>
      <c r="J93" s="60">
        <v>427</v>
      </c>
      <c r="K93" s="60">
        <v>1209.4000000000001</v>
      </c>
      <c r="L93" s="60">
        <v>149</v>
      </c>
      <c r="M93" s="60">
        <v>224.5</v>
      </c>
      <c r="N93" s="60">
        <v>709</v>
      </c>
    </row>
    <row r="94" spans="1:14" ht="15.75" thickBot="1" x14ac:dyDescent="0.3">
      <c r="A94" s="59" t="s">
        <v>1008</v>
      </c>
      <c r="B94" s="60">
        <v>0</v>
      </c>
      <c r="C94" s="60">
        <v>242.5</v>
      </c>
      <c r="D94" s="60">
        <v>341.5</v>
      </c>
      <c r="E94" s="60">
        <v>0</v>
      </c>
      <c r="F94" s="60">
        <v>95.5</v>
      </c>
      <c r="G94" s="60">
        <v>3074.3</v>
      </c>
      <c r="H94" s="60">
        <v>2646.8</v>
      </c>
      <c r="I94" s="60">
        <v>0</v>
      </c>
      <c r="J94" s="60">
        <v>427</v>
      </c>
      <c r="K94" s="60">
        <v>1209.4000000000001</v>
      </c>
      <c r="L94" s="60">
        <v>149</v>
      </c>
      <c r="M94" s="60">
        <v>224.5</v>
      </c>
      <c r="N94" s="60">
        <v>478</v>
      </c>
    </row>
    <row r="95" spans="1:14" ht="15.75" thickBot="1" x14ac:dyDescent="0.3">
      <c r="A95" s="59" t="s">
        <v>1010</v>
      </c>
      <c r="B95" s="60">
        <v>0</v>
      </c>
      <c r="C95" s="60">
        <v>242.5</v>
      </c>
      <c r="D95" s="60">
        <v>341.5</v>
      </c>
      <c r="E95" s="60">
        <v>0</v>
      </c>
      <c r="F95" s="60">
        <v>95.5</v>
      </c>
      <c r="G95" s="60">
        <v>3074.3</v>
      </c>
      <c r="H95" s="60">
        <v>2590.8000000000002</v>
      </c>
      <c r="I95" s="60">
        <v>0</v>
      </c>
      <c r="J95" s="60">
        <v>427</v>
      </c>
      <c r="K95" s="60">
        <v>1209.4000000000001</v>
      </c>
      <c r="L95" s="60">
        <v>149</v>
      </c>
      <c r="M95" s="60">
        <v>93.5</v>
      </c>
      <c r="N95" s="60">
        <v>478</v>
      </c>
    </row>
    <row r="96" spans="1:14" ht="15.75" thickBot="1" x14ac:dyDescent="0.3">
      <c r="A96" s="59" t="s">
        <v>1011</v>
      </c>
      <c r="B96" s="60">
        <v>0</v>
      </c>
      <c r="C96" s="60">
        <v>242.5</v>
      </c>
      <c r="D96" s="60">
        <v>341.5</v>
      </c>
      <c r="E96" s="60">
        <v>0</v>
      </c>
      <c r="F96" s="60">
        <v>95.5</v>
      </c>
      <c r="G96" s="60">
        <v>3057.3</v>
      </c>
      <c r="H96" s="60">
        <v>2590.8000000000002</v>
      </c>
      <c r="I96" s="60">
        <v>0</v>
      </c>
      <c r="J96" s="60">
        <v>65.5</v>
      </c>
      <c r="K96" s="60">
        <v>1017.4</v>
      </c>
      <c r="L96" s="60">
        <v>149</v>
      </c>
      <c r="M96" s="60">
        <v>93.5</v>
      </c>
      <c r="N96" s="60">
        <v>478</v>
      </c>
    </row>
    <row r="97" spans="1:14" ht="15.75" thickBot="1" x14ac:dyDescent="0.3">
      <c r="A97" s="59" t="s">
        <v>1012</v>
      </c>
      <c r="B97" s="60">
        <v>0</v>
      </c>
      <c r="C97" s="60">
        <v>242.5</v>
      </c>
      <c r="D97" s="60">
        <v>341.5</v>
      </c>
      <c r="E97" s="60">
        <v>0</v>
      </c>
      <c r="F97" s="60">
        <v>95.5</v>
      </c>
      <c r="G97" s="60">
        <v>3057.3</v>
      </c>
      <c r="H97" s="60">
        <v>2570.3000000000002</v>
      </c>
      <c r="I97" s="60">
        <v>0</v>
      </c>
      <c r="J97" s="60">
        <v>65.5</v>
      </c>
      <c r="K97" s="60">
        <v>1017.4</v>
      </c>
      <c r="L97" s="60">
        <v>10</v>
      </c>
      <c r="M97" s="60">
        <v>93.5</v>
      </c>
      <c r="N97" s="60">
        <v>478</v>
      </c>
    </row>
    <row r="98" spans="1:14" ht="15.75" thickBot="1" x14ac:dyDescent="0.3">
      <c r="A98" s="59" t="s">
        <v>1014</v>
      </c>
      <c r="B98" s="60">
        <v>0</v>
      </c>
      <c r="C98" s="60">
        <v>226</v>
      </c>
      <c r="D98" s="60">
        <v>341.5</v>
      </c>
      <c r="E98" s="60">
        <v>0</v>
      </c>
      <c r="F98" s="60">
        <v>95.5</v>
      </c>
      <c r="G98" s="60">
        <v>2971.8</v>
      </c>
      <c r="H98" s="60">
        <v>2570.3000000000002</v>
      </c>
      <c r="I98" s="60">
        <v>0</v>
      </c>
      <c r="J98" s="60">
        <v>65.5</v>
      </c>
      <c r="K98" s="60">
        <v>1017.4</v>
      </c>
      <c r="L98" s="60">
        <v>10</v>
      </c>
      <c r="M98" s="60">
        <v>93.5</v>
      </c>
      <c r="N98" s="60">
        <v>478</v>
      </c>
    </row>
    <row r="99" spans="1:14" ht="15.75" thickBot="1" x14ac:dyDescent="0.3">
      <c r="A99" s="59" t="s">
        <v>1015</v>
      </c>
      <c r="B99" s="60">
        <v>0</v>
      </c>
      <c r="C99" s="60">
        <v>171</v>
      </c>
      <c r="D99" s="60">
        <v>0</v>
      </c>
      <c r="E99" s="60">
        <v>0</v>
      </c>
      <c r="F99" s="60">
        <v>95.5</v>
      </c>
      <c r="G99" s="60">
        <v>2971.8</v>
      </c>
      <c r="H99" s="60">
        <v>2570.3000000000002</v>
      </c>
      <c r="I99" s="60">
        <v>0</v>
      </c>
      <c r="J99" s="60">
        <v>65.5</v>
      </c>
      <c r="K99" s="60">
        <v>1017.4</v>
      </c>
      <c r="L99" s="60">
        <v>10</v>
      </c>
      <c r="M99" s="60">
        <v>93.5</v>
      </c>
      <c r="N99" s="60">
        <v>478</v>
      </c>
    </row>
    <row r="100" spans="1:14" ht="15.75" thickBot="1" x14ac:dyDescent="0.3">
      <c r="A100" s="59" t="s">
        <v>1017</v>
      </c>
      <c r="B100" s="60">
        <v>0</v>
      </c>
      <c r="C100" s="60">
        <v>171</v>
      </c>
      <c r="D100" s="60">
        <v>0</v>
      </c>
      <c r="E100" s="60">
        <v>0</v>
      </c>
      <c r="F100" s="60">
        <v>95.5</v>
      </c>
      <c r="G100" s="60">
        <v>2971.8</v>
      </c>
      <c r="H100" s="60">
        <v>2570.3000000000002</v>
      </c>
      <c r="I100" s="60">
        <v>0</v>
      </c>
      <c r="J100" s="60">
        <v>47.5</v>
      </c>
      <c r="K100" s="60">
        <v>1017.4</v>
      </c>
      <c r="L100" s="60">
        <v>10</v>
      </c>
      <c r="M100" s="60">
        <v>93.5</v>
      </c>
      <c r="N100" s="60">
        <v>478</v>
      </c>
    </row>
    <row r="101" spans="1:14" ht="15.75" thickBot="1" x14ac:dyDescent="0.3">
      <c r="A101" s="59" t="s">
        <v>1018</v>
      </c>
      <c r="B101" s="60">
        <v>0</v>
      </c>
      <c r="C101" s="60">
        <v>28</v>
      </c>
      <c r="D101" s="60">
        <v>0</v>
      </c>
      <c r="E101" s="60">
        <v>0</v>
      </c>
      <c r="F101" s="60">
        <v>95.5</v>
      </c>
      <c r="G101" s="60">
        <v>2971.8</v>
      </c>
      <c r="H101" s="60">
        <v>2570.3000000000002</v>
      </c>
      <c r="I101" s="60">
        <v>0</v>
      </c>
      <c r="J101" s="60">
        <v>47.5</v>
      </c>
      <c r="K101" s="60">
        <v>739.5</v>
      </c>
      <c r="L101" s="60">
        <v>10</v>
      </c>
      <c r="M101" s="60">
        <v>93.5</v>
      </c>
      <c r="N101" s="60">
        <v>451</v>
      </c>
    </row>
    <row r="102" spans="1:14" ht="15.75" thickBot="1" x14ac:dyDescent="0.3">
      <c r="A102" s="59" t="s">
        <v>1020</v>
      </c>
      <c r="B102" s="60">
        <v>0</v>
      </c>
      <c r="C102" s="60">
        <v>28</v>
      </c>
      <c r="D102" s="60">
        <v>0</v>
      </c>
      <c r="E102" s="60">
        <v>0</v>
      </c>
      <c r="F102" s="60">
        <v>95.5</v>
      </c>
      <c r="G102" s="60">
        <v>2971.8</v>
      </c>
      <c r="H102" s="60">
        <v>2478.8000000000002</v>
      </c>
      <c r="I102" s="60">
        <v>0</v>
      </c>
      <c r="J102" s="60">
        <v>47.5</v>
      </c>
      <c r="K102" s="60">
        <v>0</v>
      </c>
      <c r="L102" s="60">
        <v>10</v>
      </c>
      <c r="M102" s="60">
        <v>93.5</v>
      </c>
      <c r="N102" s="60">
        <v>451</v>
      </c>
    </row>
    <row r="103" spans="1:14" ht="15.75" thickBot="1" x14ac:dyDescent="0.3">
      <c r="A103" s="59" t="s">
        <v>1021</v>
      </c>
      <c r="B103" s="60">
        <v>0</v>
      </c>
      <c r="C103" s="60">
        <v>28</v>
      </c>
      <c r="D103" s="60">
        <v>0</v>
      </c>
      <c r="E103" s="60">
        <v>0</v>
      </c>
      <c r="F103" s="60">
        <v>95.5</v>
      </c>
      <c r="G103" s="60">
        <v>2971.8</v>
      </c>
      <c r="H103" s="60">
        <v>2478.8000000000002</v>
      </c>
      <c r="I103" s="60">
        <v>0</v>
      </c>
      <c r="J103" s="60">
        <v>47.5</v>
      </c>
      <c r="K103" s="60">
        <v>0</v>
      </c>
      <c r="L103" s="60">
        <v>10</v>
      </c>
      <c r="M103" s="60">
        <v>93.5</v>
      </c>
      <c r="N103" s="60">
        <v>317</v>
      </c>
    </row>
    <row r="104" spans="1:14" ht="15.75" thickBot="1" x14ac:dyDescent="0.3">
      <c r="A104" s="59" t="s">
        <v>1023</v>
      </c>
      <c r="B104" s="60">
        <v>0</v>
      </c>
      <c r="C104" s="60">
        <v>28</v>
      </c>
      <c r="D104" s="60">
        <v>0</v>
      </c>
      <c r="E104" s="60">
        <v>0</v>
      </c>
      <c r="F104" s="60">
        <v>0</v>
      </c>
      <c r="G104" s="60">
        <v>2971.8</v>
      </c>
      <c r="H104" s="60">
        <v>2415.8000000000002</v>
      </c>
      <c r="I104" s="60">
        <v>0</v>
      </c>
      <c r="J104" s="60">
        <v>47.5</v>
      </c>
      <c r="K104" s="60">
        <v>0</v>
      </c>
      <c r="L104" s="60">
        <v>10</v>
      </c>
      <c r="M104" s="60">
        <v>93.5</v>
      </c>
      <c r="N104" s="60">
        <v>317</v>
      </c>
    </row>
    <row r="105" spans="1:14" ht="15.75" thickBot="1" x14ac:dyDescent="0.3">
      <c r="A105" s="59" t="s">
        <v>1024</v>
      </c>
      <c r="B105" s="60">
        <v>0</v>
      </c>
      <c r="C105" s="60">
        <v>28</v>
      </c>
      <c r="D105" s="60">
        <v>0</v>
      </c>
      <c r="E105" s="60">
        <v>0</v>
      </c>
      <c r="F105" s="60">
        <v>0</v>
      </c>
      <c r="G105" s="60">
        <v>2928.3</v>
      </c>
      <c r="H105" s="60">
        <v>2415.8000000000002</v>
      </c>
      <c r="I105" s="60">
        <v>0</v>
      </c>
      <c r="J105" s="60">
        <v>47.5</v>
      </c>
      <c r="K105" s="60">
        <v>0</v>
      </c>
      <c r="L105" s="60">
        <v>0</v>
      </c>
      <c r="M105" s="60">
        <v>93.5</v>
      </c>
      <c r="N105" s="60">
        <v>317</v>
      </c>
    </row>
    <row r="106" spans="1:14" ht="15.75" thickBot="1" x14ac:dyDescent="0.3">
      <c r="A106" s="59" t="s">
        <v>1025</v>
      </c>
      <c r="B106" s="60">
        <v>0</v>
      </c>
      <c r="C106" s="60">
        <v>28</v>
      </c>
      <c r="D106" s="60">
        <v>0</v>
      </c>
      <c r="E106" s="60">
        <v>0</v>
      </c>
      <c r="F106" s="60">
        <v>0</v>
      </c>
      <c r="G106" s="60">
        <v>2928.3</v>
      </c>
      <c r="H106" s="60">
        <v>2415.8000000000002</v>
      </c>
      <c r="I106" s="60">
        <v>0</v>
      </c>
      <c r="J106" s="60">
        <v>47.5</v>
      </c>
      <c r="K106" s="60">
        <v>0</v>
      </c>
      <c r="L106" s="60">
        <v>0</v>
      </c>
      <c r="M106" s="60">
        <v>93.5</v>
      </c>
      <c r="N106" s="60">
        <v>317</v>
      </c>
    </row>
    <row r="107" spans="1:14" ht="15.75" thickBot="1" x14ac:dyDescent="0.3">
      <c r="A107" s="59" t="s">
        <v>1028</v>
      </c>
      <c r="B107" s="60">
        <v>0</v>
      </c>
      <c r="C107" s="60">
        <v>28</v>
      </c>
      <c r="D107" s="60">
        <v>0</v>
      </c>
      <c r="E107" s="60">
        <v>0</v>
      </c>
      <c r="F107" s="60">
        <v>0</v>
      </c>
      <c r="G107" s="60">
        <v>2928.3</v>
      </c>
      <c r="H107" s="60">
        <v>2415.8000000000002</v>
      </c>
      <c r="I107" s="60">
        <v>0</v>
      </c>
      <c r="J107" s="60">
        <v>47.5</v>
      </c>
      <c r="K107" s="60">
        <v>0</v>
      </c>
      <c r="L107" s="60">
        <v>0</v>
      </c>
      <c r="M107" s="60">
        <v>93.5</v>
      </c>
      <c r="N107" s="60">
        <v>317</v>
      </c>
    </row>
    <row r="108" spans="1:14" ht="15.75" thickBot="1" x14ac:dyDescent="0.3">
      <c r="A108" s="59" t="s">
        <v>1029</v>
      </c>
      <c r="B108" s="60">
        <v>0</v>
      </c>
      <c r="C108" s="60">
        <v>13.5</v>
      </c>
      <c r="D108" s="60">
        <v>0</v>
      </c>
      <c r="E108" s="60">
        <v>0</v>
      </c>
      <c r="F108" s="60">
        <v>0</v>
      </c>
      <c r="G108" s="60">
        <v>2820.3</v>
      </c>
      <c r="H108" s="60">
        <v>2415.8000000000002</v>
      </c>
      <c r="I108" s="60">
        <v>0</v>
      </c>
      <c r="J108" s="60">
        <v>0</v>
      </c>
      <c r="K108" s="60">
        <v>0</v>
      </c>
      <c r="L108" s="60">
        <v>0</v>
      </c>
      <c r="M108" s="60">
        <v>0</v>
      </c>
      <c r="N108" s="60">
        <v>316</v>
      </c>
    </row>
    <row r="109" spans="1:14" ht="15.75" thickBot="1" x14ac:dyDescent="0.3">
      <c r="A109" s="59" t="s">
        <v>1030</v>
      </c>
      <c r="B109" s="60">
        <v>0</v>
      </c>
      <c r="C109" s="60">
        <v>13.5</v>
      </c>
      <c r="D109" s="60">
        <v>0</v>
      </c>
      <c r="E109" s="60">
        <v>0</v>
      </c>
      <c r="F109" s="60">
        <v>0</v>
      </c>
      <c r="G109" s="60">
        <v>2820.3</v>
      </c>
      <c r="H109" s="60">
        <v>2415.8000000000002</v>
      </c>
      <c r="I109" s="60">
        <v>0</v>
      </c>
      <c r="J109" s="60">
        <v>0</v>
      </c>
      <c r="K109" s="60">
        <v>0</v>
      </c>
      <c r="L109" s="60">
        <v>0</v>
      </c>
      <c r="M109" s="60">
        <v>0</v>
      </c>
      <c r="N109" s="60">
        <v>316</v>
      </c>
    </row>
    <row r="110" spans="1:14" ht="15.75" thickBot="1" x14ac:dyDescent="0.3">
      <c r="A110" s="59" t="s">
        <v>1031</v>
      </c>
      <c r="B110" s="60">
        <v>0</v>
      </c>
      <c r="C110" s="60">
        <v>13</v>
      </c>
      <c r="D110" s="60">
        <v>0</v>
      </c>
      <c r="E110" s="60">
        <v>0</v>
      </c>
      <c r="F110" s="60">
        <v>0</v>
      </c>
      <c r="G110" s="60">
        <v>2757.3</v>
      </c>
      <c r="H110" s="60">
        <v>2415.8000000000002</v>
      </c>
      <c r="I110" s="60">
        <v>0</v>
      </c>
      <c r="J110" s="60">
        <v>0</v>
      </c>
      <c r="K110" s="60">
        <v>0</v>
      </c>
      <c r="L110" s="60">
        <v>0</v>
      </c>
      <c r="M110" s="60">
        <v>0</v>
      </c>
      <c r="N110" s="60">
        <v>316</v>
      </c>
    </row>
    <row r="111" spans="1:14" ht="15.75" thickBot="1" x14ac:dyDescent="0.3">
      <c r="A111" s="59" t="s">
        <v>1032</v>
      </c>
      <c r="B111" s="60">
        <v>0</v>
      </c>
      <c r="C111" s="60">
        <v>13</v>
      </c>
      <c r="D111" s="60">
        <v>0</v>
      </c>
      <c r="E111" s="60">
        <v>0</v>
      </c>
      <c r="F111" s="60">
        <v>0</v>
      </c>
      <c r="G111" s="60">
        <v>2576.3000000000002</v>
      </c>
      <c r="H111" s="60">
        <v>2415.8000000000002</v>
      </c>
      <c r="I111" s="60">
        <v>0</v>
      </c>
      <c r="J111" s="60">
        <v>0</v>
      </c>
      <c r="K111" s="60">
        <v>0</v>
      </c>
      <c r="L111" s="60">
        <v>0</v>
      </c>
      <c r="M111" s="60">
        <v>0</v>
      </c>
      <c r="N111" s="60">
        <v>316</v>
      </c>
    </row>
    <row r="112" spans="1:14" ht="15.75" thickBot="1" x14ac:dyDescent="0.3">
      <c r="A112" s="59" t="s">
        <v>1034</v>
      </c>
      <c r="B112" s="60">
        <v>0</v>
      </c>
      <c r="C112" s="60">
        <v>0</v>
      </c>
      <c r="D112" s="60">
        <v>0</v>
      </c>
      <c r="E112" s="60">
        <v>0</v>
      </c>
      <c r="F112" s="60">
        <v>0</v>
      </c>
      <c r="G112" s="60">
        <v>2576.3000000000002</v>
      </c>
      <c r="H112" s="60">
        <v>2234.9</v>
      </c>
      <c r="I112" s="60">
        <v>0</v>
      </c>
      <c r="J112" s="60">
        <v>0</v>
      </c>
      <c r="K112" s="60">
        <v>0</v>
      </c>
      <c r="L112" s="60">
        <v>0</v>
      </c>
      <c r="M112" s="60">
        <v>0</v>
      </c>
      <c r="N112" s="60">
        <v>242.5</v>
      </c>
    </row>
    <row r="113" spans="1:18" ht="15.75" thickBot="1" x14ac:dyDescent="0.3">
      <c r="A113" s="59" t="s">
        <v>1035</v>
      </c>
      <c r="B113" s="60">
        <v>0</v>
      </c>
      <c r="C113" s="60">
        <v>0</v>
      </c>
      <c r="D113" s="60">
        <v>0</v>
      </c>
      <c r="E113" s="60">
        <v>0</v>
      </c>
      <c r="F113" s="60">
        <v>0</v>
      </c>
      <c r="G113" s="60">
        <v>2261.9</v>
      </c>
      <c r="H113" s="60">
        <v>2154.4</v>
      </c>
      <c r="I113" s="60">
        <v>0</v>
      </c>
      <c r="J113" s="60">
        <v>0</v>
      </c>
      <c r="K113" s="60">
        <v>0</v>
      </c>
      <c r="L113" s="60">
        <v>0</v>
      </c>
      <c r="M113" s="60">
        <v>0</v>
      </c>
      <c r="N113" s="60">
        <v>183</v>
      </c>
    </row>
    <row r="114" spans="1:18" ht="15.75" thickBot="1" x14ac:dyDescent="0.3">
      <c r="A114" s="59" t="s">
        <v>1036</v>
      </c>
      <c r="B114" s="60">
        <v>0</v>
      </c>
      <c r="C114" s="60">
        <v>0</v>
      </c>
      <c r="D114" s="60">
        <v>0</v>
      </c>
      <c r="E114" s="60">
        <v>0</v>
      </c>
      <c r="F114" s="60">
        <v>0</v>
      </c>
      <c r="G114" s="60">
        <v>2086.9</v>
      </c>
      <c r="H114" s="60">
        <v>1993.9</v>
      </c>
      <c r="I114" s="60">
        <v>0</v>
      </c>
      <c r="J114" s="60">
        <v>0</v>
      </c>
      <c r="K114" s="60">
        <v>0</v>
      </c>
      <c r="L114" s="60">
        <v>0</v>
      </c>
      <c r="M114" s="60">
        <v>0</v>
      </c>
      <c r="N114" s="60">
        <v>0</v>
      </c>
    </row>
    <row r="115" spans="1:18" ht="15.75" thickBot="1" x14ac:dyDescent="0.3">
      <c r="A115" s="59" t="s">
        <v>1039</v>
      </c>
      <c r="B115" s="60">
        <v>0</v>
      </c>
      <c r="C115" s="60">
        <v>0</v>
      </c>
      <c r="D115" s="60">
        <v>0</v>
      </c>
      <c r="E115" s="60">
        <v>0</v>
      </c>
      <c r="F115" s="60">
        <v>0</v>
      </c>
      <c r="G115" s="60">
        <v>2036.4</v>
      </c>
      <c r="H115" s="60">
        <v>1928.9</v>
      </c>
      <c r="I115" s="60">
        <v>0</v>
      </c>
      <c r="J115" s="60">
        <v>0</v>
      </c>
      <c r="K115" s="60">
        <v>0</v>
      </c>
      <c r="L115" s="60">
        <v>0</v>
      </c>
      <c r="M115" s="60">
        <v>0</v>
      </c>
      <c r="N115" s="60">
        <v>0</v>
      </c>
    </row>
    <row r="116" spans="1:18" ht="15.75" thickBot="1" x14ac:dyDescent="0.3">
      <c r="A116" s="59" t="s">
        <v>1040</v>
      </c>
      <c r="B116" s="60">
        <v>0</v>
      </c>
      <c r="C116" s="60">
        <v>0</v>
      </c>
      <c r="D116" s="60">
        <v>0</v>
      </c>
      <c r="E116" s="60">
        <v>0</v>
      </c>
      <c r="F116" s="60">
        <v>0</v>
      </c>
      <c r="G116" s="60">
        <v>2036.4</v>
      </c>
      <c r="H116" s="60">
        <v>0</v>
      </c>
      <c r="I116" s="60">
        <v>0</v>
      </c>
      <c r="J116" s="60">
        <v>0</v>
      </c>
      <c r="K116" s="60">
        <v>0</v>
      </c>
      <c r="L116" s="60">
        <v>0</v>
      </c>
      <c r="M116" s="60">
        <v>0</v>
      </c>
      <c r="N116" s="60">
        <v>0</v>
      </c>
    </row>
    <row r="117" spans="1:18" ht="19.5" thickBot="1" x14ac:dyDescent="0.3">
      <c r="A117" s="55"/>
    </row>
    <row r="118" spans="1:18" ht="18.75" thickBot="1" x14ac:dyDescent="0.3">
      <c r="A118" s="59" t="s">
        <v>1042</v>
      </c>
      <c r="B118" s="59" t="s">
        <v>927</v>
      </c>
      <c r="C118" s="59" t="s">
        <v>928</v>
      </c>
      <c r="D118" s="59" t="s">
        <v>929</v>
      </c>
      <c r="E118" s="59" t="s">
        <v>930</v>
      </c>
      <c r="F118" s="59" t="s">
        <v>931</v>
      </c>
      <c r="G118" s="59" t="s">
        <v>932</v>
      </c>
      <c r="H118" s="59" t="s">
        <v>933</v>
      </c>
      <c r="I118" s="59" t="s">
        <v>934</v>
      </c>
      <c r="J118" s="59" t="s">
        <v>935</v>
      </c>
      <c r="K118" s="59" t="s">
        <v>936</v>
      </c>
      <c r="L118" s="59" t="s">
        <v>937</v>
      </c>
      <c r="M118" s="59" t="s">
        <v>938</v>
      </c>
      <c r="N118" s="59" t="s">
        <v>939</v>
      </c>
      <c r="O118" s="59" t="s">
        <v>1043</v>
      </c>
      <c r="P118" s="59" t="s">
        <v>1044</v>
      </c>
      <c r="Q118" s="59" t="s">
        <v>1045</v>
      </c>
      <c r="R118" s="59" t="s">
        <v>1046</v>
      </c>
    </row>
    <row r="119" spans="1:18" ht="15.75" thickBot="1" x14ac:dyDescent="0.3">
      <c r="A119" s="59" t="s">
        <v>942</v>
      </c>
      <c r="B119" s="60">
        <v>0</v>
      </c>
      <c r="C119" s="60">
        <v>13</v>
      </c>
      <c r="D119" s="60">
        <v>0</v>
      </c>
      <c r="E119" s="60">
        <v>0</v>
      </c>
      <c r="F119" s="60">
        <v>0</v>
      </c>
      <c r="G119" s="60">
        <v>2036.4</v>
      </c>
      <c r="H119" s="60">
        <v>1928.9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  <c r="N119" s="60">
        <v>183</v>
      </c>
      <c r="O119" s="60">
        <v>4161.2</v>
      </c>
      <c r="P119" s="60">
        <v>4161</v>
      </c>
      <c r="Q119" s="60">
        <v>-0.2</v>
      </c>
      <c r="R119" s="60">
        <v>0</v>
      </c>
    </row>
    <row r="120" spans="1:18" ht="15.75" thickBot="1" x14ac:dyDescent="0.3">
      <c r="A120" s="59" t="s">
        <v>943</v>
      </c>
      <c r="B120" s="60">
        <v>0</v>
      </c>
      <c r="C120" s="60">
        <v>13.5</v>
      </c>
      <c r="D120" s="60">
        <v>0</v>
      </c>
      <c r="E120" s="60">
        <v>0</v>
      </c>
      <c r="F120" s="60">
        <v>0</v>
      </c>
      <c r="G120" s="60">
        <v>2086.9</v>
      </c>
      <c r="H120" s="60">
        <v>1993.9</v>
      </c>
      <c r="I120" s="60">
        <v>0</v>
      </c>
      <c r="J120" s="60">
        <v>0</v>
      </c>
      <c r="K120" s="60">
        <v>0</v>
      </c>
      <c r="L120" s="60">
        <v>0</v>
      </c>
      <c r="M120" s="60">
        <v>0</v>
      </c>
      <c r="N120" s="60">
        <v>317</v>
      </c>
      <c r="O120" s="60">
        <v>4411.2</v>
      </c>
      <c r="P120" s="60">
        <v>4411</v>
      </c>
      <c r="Q120" s="60">
        <v>-0.2</v>
      </c>
      <c r="R120" s="60">
        <v>0</v>
      </c>
    </row>
    <row r="121" spans="1:18" ht="15.75" thickBot="1" x14ac:dyDescent="0.3">
      <c r="A121" s="59" t="s">
        <v>944</v>
      </c>
      <c r="B121" s="60">
        <v>0</v>
      </c>
      <c r="C121" s="60">
        <v>28</v>
      </c>
      <c r="D121" s="60">
        <v>0</v>
      </c>
      <c r="E121" s="60">
        <v>0</v>
      </c>
      <c r="F121" s="60">
        <v>0</v>
      </c>
      <c r="G121" s="60">
        <v>2036.4</v>
      </c>
      <c r="H121" s="60">
        <v>1928.9</v>
      </c>
      <c r="I121" s="60">
        <v>0</v>
      </c>
      <c r="J121" s="60">
        <v>0</v>
      </c>
      <c r="K121" s="60">
        <v>0</v>
      </c>
      <c r="L121" s="60">
        <v>0</v>
      </c>
      <c r="M121" s="60">
        <v>0</v>
      </c>
      <c r="N121" s="60">
        <v>317</v>
      </c>
      <c r="O121" s="60">
        <v>4310.2</v>
      </c>
      <c r="P121" s="60">
        <v>4310</v>
      </c>
      <c r="Q121" s="60">
        <v>-0.2</v>
      </c>
      <c r="R121" s="60">
        <v>0</v>
      </c>
    </row>
    <row r="122" spans="1:18" ht="15.75" thickBot="1" x14ac:dyDescent="0.3">
      <c r="A122" s="59" t="s">
        <v>945</v>
      </c>
      <c r="B122" s="60">
        <v>0</v>
      </c>
      <c r="C122" s="60">
        <v>28</v>
      </c>
      <c r="D122" s="60">
        <v>0</v>
      </c>
      <c r="E122" s="60">
        <v>0</v>
      </c>
      <c r="F122" s="60">
        <v>0</v>
      </c>
      <c r="G122" s="60">
        <v>2261.9</v>
      </c>
      <c r="H122" s="60">
        <v>2154.4</v>
      </c>
      <c r="I122" s="60">
        <v>0</v>
      </c>
      <c r="J122" s="60">
        <v>0</v>
      </c>
      <c r="K122" s="60">
        <v>0</v>
      </c>
      <c r="L122" s="60">
        <v>0</v>
      </c>
      <c r="M122" s="60">
        <v>0</v>
      </c>
      <c r="N122" s="60">
        <v>317</v>
      </c>
      <c r="O122" s="60">
        <v>4761.2</v>
      </c>
      <c r="P122" s="60">
        <v>4761</v>
      </c>
      <c r="Q122" s="60">
        <v>-0.2</v>
      </c>
      <c r="R122" s="60">
        <v>0</v>
      </c>
    </row>
    <row r="123" spans="1:18" ht="15.75" thickBot="1" x14ac:dyDescent="0.3">
      <c r="A123" s="59" t="s">
        <v>946</v>
      </c>
      <c r="B123" s="60">
        <v>0</v>
      </c>
      <c r="C123" s="60">
        <v>0</v>
      </c>
      <c r="D123" s="60">
        <v>341.5</v>
      </c>
      <c r="E123" s="60">
        <v>0</v>
      </c>
      <c r="F123" s="60">
        <v>0</v>
      </c>
      <c r="G123" s="60">
        <v>2928.3</v>
      </c>
      <c r="H123" s="60">
        <v>2478.8000000000002</v>
      </c>
      <c r="I123" s="60">
        <v>0</v>
      </c>
      <c r="J123" s="60">
        <v>47.5</v>
      </c>
      <c r="K123" s="60">
        <v>0</v>
      </c>
      <c r="L123" s="60">
        <v>0</v>
      </c>
      <c r="M123" s="60">
        <v>93.5</v>
      </c>
      <c r="N123" s="60">
        <v>242.5</v>
      </c>
      <c r="O123" s="60">
        <v>6132.1</v>
      </c>
      <c r="P123" s="60">
        <v>6132</v>
      </c>
      <c r="Q123" s="60">
        <v>-0.1</v>
      </c>
      <c r="R123" s="60">
        <v>0</v>
      </c>
    </row>
    <row r="124" spans="1:18" ht="15.75" thickBot="1" x14ac:dyDescent="0.3">
      <c r="A124" s="59" t="s">
        <v>947</v>
      </c>
      <c r="B124" s="60">
        <v>0</v>
      </c>
      <c r="C124" s="60">
        <v>13</v>
      </c>
      <c r="D124" s="60">
        <v>341.5</v>
      </c>
      <c r="E124" s="60">
        <v>0</v>
      </c>
      <c r="F124" s="60">
        <v>0</v>
      </c>
      <c r="G124" s="60">
        <v>2928.3</v>
      </c>
      <c r="H124" s="60">
        <v>2590.8000000000002</v>
      </c>
      <c r="I124" s="60">
        <v>0</v>
      </c>
      <c r="J124" s="60">
        <v>47.5</v>
      </c>
      <c r="K124" s="60">
        <v>0</v>
      </c>
      <c r="L124" s="60">
        <v>10</v>
      </c>
      <c r="M124" s="60">
        <v>93.5</v>
      </c>
      <c r="N124" s="60">
        <v>316</v>
      </c>
      <c r="O124" s="60">
        <v>6340.6</v>
      </c>
      <c r="P124" s="60">
        <v>6341</v>
      </c>
      <c r="Q124" s="60">
        <v>0.4</v>
      </c>
      <c r="R124" s="60">
        <v>0.01</v>
      </c>
    </row>
    <row r="125" spans="1:18" ht="15.75" thickBot="1" x14ac:dyDescent="0.3">
      <c r="A125" s="59" t="s">
        <v>948</v>
      </c>
      <c r="B125" s="60">
        <v>0</v>
      </c>
      <c r="C125" s="60">
        <v>226</v>
      </c>
      <c r="D125" s="60">
        <v>341.5</v>
      </c>
      <c r="E125" s="60">
        <v>0</v>
      </c>
      <c r="F125" s="60">
        <v>0</v>
      </c>
      <c r="G125" s="60">
        <v>2971.8</v>
      </c>
      <c r="H125" s="60">
        <v>2478.8000000000002</v>
      </c>
      <c r="I125" s="60">
        <v>0</v>
      </c>
      <c r="J125" s="60">
        <v>47.5</v>
      </c>
      <c r="K125" s="60">
        <v>0</v>
      </c>
      <c r="L125" s="60">
        <v>0</v>
      </c>
      <c r="M125" s="60">
        <v>93.5</v>
      </c>
      <c r="N125" s="60">
        <v>478</v>
      </c>
      <c r="O125" s="60">
        <v>6637.1</v>
      </c>
      <c r="P125" s="60">
        <v>6637</v>
      </c>
      <c r="Q125" s="60">
        <v>-0.1</v>
      </c>
      <c r="R125" s="60">
        <v>0</v>
      </c>
    </row>
    <row r="126" spans="1:18" ht="15.75" thickBot="1" x14ac:dyDescent="0.3">
      <c r="A126" s="59" t="s">
        <v>949</v>
      </c>
      <c r="B126" s="60">
        <v>0</v>
      </c>
      <c r="C126" s="60">
        <v>242.5</v>
      </c>
      <c r="D126" s="60">
        <v>341.5</v>
      </c>
      <c r="E126" s="60">
        <v>0</v>
      </c>
      <c r="F126" s="60">
        <v>95.5</v>
      </c>
      <c r="G126" s="60">
        <v>2971.8</v>
      </c>
      <c r="H126" s="60">
        <v>2859.8</v>
      </c>
      <c r="I126" s="60">
        <v>0</v>
      </c>
      <c r="J126" s="60">
        <v>47.5</v>
      </c>
      <c r="K126" s="60">
        <v>0</v>
      </c>
      <c r="L126" s="60">
        <v>149</v>
      </c>
      <c r="M126" s="60">
        <v>93.5</v>
      </c>
      <c r="N126" s="60">
        <v>478</v>
      </c>
      <c r="O126" s="60">
        <v>7279</v>
      </c>
      <c r="P126" s="60">
        <v>7279</v>
      </c>
      <c r="Q126" s="60">
        <v>0</v>
      </c>
      <c r="R126" s="60">
        <v>0</v>
      </c>
    </row>
    <row r="127" spans="1:18" ht="15.75" thickBot="1" x14ac:dyDescent="0.3">
      <c r="A127" s="59" t="s">
        <v>950</v>
      </c>
      <c r="B127" s="60">
        <v>0</v>
      </c>
      <c r="C127" s="60">
        <v>242.5</v>
      </c>
      <c r="D127" s="60">
        <v>341.5</v>
      </c>
      <c r="E127" s="60">
        <v>865.9</v>
      </c>
      <c r="F127" s="60">
        <v>95.5</v>
      </c>
      <c r="G127" s="60">
        <v>2971.8</v>
      </c>
      <c r="H127" s="60">
        <v>2478.8000000000002</v>
      </c>
      <c r="I127" s="60">
        <v>0</v>
      </c>
      <c r="J127" s="60">
        <v>427</v>
      </c>
      <c r="K127" s="60">
        <v>1017.4</v>
      </c>
      <c r="L127" s="60">
        <v>149</v>
      </c>
      <c r="M127" s="60">
        <v>93.5</v>
      </c>
      <c r="N127" s="60">
        <v>478</v>
      </c>
      <c r="O127" s="60">
        <v>9160.9</v>
      </c>
      <c r="P127" s="60">
        <v>9161</v>
      </c>
      <c r="Q127" s="60">
        <v>0.1</v>
      </c>
      <c r="R127" s="60">
        <v>0</v>
      </c>
    </row>
    <row r="128" spans="1:18" ht="15.75" thickBot="1" x14ac:dyDescent="0.3">
      <c r="A128" s="59" t="s">
        <v>951</v>
      </c>
      <c r="B128" s="60">
        <v>0</v>
      </c>
      <c r="C128" s="60">
        <v>242.5</v>
      </c>
      <c r="D128" s="60">
        <v>341.5</v>
      </c>
      <c r="E128" s="60">
        <v>865.9</v>
      </c>
      <c r="F128" s="60">
        <v>95.5</v>
      </c>
      <c r="G128" s="60">
        <v>2971.8</v>
      </c>
      <c r="H128" s="60">
        <v>2570.3000000000002</v>
      </c>
      <c r="I128" s="60">
        <v>0</v>
      </c>
      <c r="J128" s="60">
        <v>427</v>
      </c>
      <c r="K128" s="60">
        <v>1017.4</v>
      </c>
      <c r="L128" s="60">
        <v>10</v>
      </c>
      <c r="M128" s="60">
        <v>93.5</v>
      </c>
      <c r="N128" s="60">
        <v>709</v>
      </c>
      <c r="O128" s="60">
        <v>9344.4</v>
      </c>
      <c r="P128" s="60">
        <v>9344</v>
      </c>
      <c r="Q128" s="60">
        <v>-0.4</v>
      </c>
      <c r="R128" s="60">
        <v>0</v>
      </c>
    </row>
    <row r="129" spans="1:18" ht="15.75" thickBot="1" x14ac:dyDescent="0.3">
      <c r="A129" s="59" t="s">
        <v>952</v>
      </c>
      <c r="B129" s="60">
        <v>0</v>
      </c>
      <c r="C129" s="60">
        <v>171</v>
      </c>
      <c r="D129" s="60">
        <v>0</v>
      </c>
      <c r="E129" s="60">
        <v>0</v>
      </c>
      <c r="F129" s="60">
        <v>95.5</v>
      </c>
      <c r="G129" s="60">
        <v>2576.3000000000002</v>
      </c>
      <c r="H129" s="60">
        <v>2415.8000000000002</v>
      </c>
      <c r="I129" s="60">
        <v>0</v>
      </c>
      <c r="J129" s="60">
        <v>427</v>
      </c>
      <c r="K129" s="60">
        <v>0</v>
      </c>
      <c r="L129" s="60">
        <v>0</v>
      </c>
      <c r="M129" s="60">
        <v>0</v>
      </c>
      <c r="N129" s="60">
        <v>791.4</v>
      </c>
      <c r="O129" s="60">
        <v>6477.1</v>
      </c>
      <c r="P129" s="60">
        <v>6477</v>
      </c>
      <c r="Q129" s="60">
        <v>-0.1</v>
      </c>
      <c r="R129" s="60">
        <v>0</v>
      </c>
    </row>
    <row r="130" spans="1:18" ht="15.75" thickBot="1" x14ac:dyDescent="0.3">
      <c r="A130" s="59" t="s">
        <v>953</v>
      </c>
      <c r="B130" s="60">
        <v>0</v>
      </c>
      <c r="C130" s="60">
        <v>0</v>
      </c>
      <c r="D130" s="60">
        <v>341.5</v>
      </c>
      <c r="E130" s="60">
        <v>0</v>
      </c>
      <c r="F130" s="60">
        <v>0</v>
      </c>
      <c r="G130" s="60">
        <v>2576.3000000000002</v>
      </c>
      <c r="H130" s="60">
        <v>2234.9</v>
      </c>
      <c r="I130" s="60">
        <v>0</v>
      </c>
      <c r="J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5152.7</v>
      </c>
      <c r="P130" s="60">
        <v>5153</v>
      </c>
      <c r="Q130" s="60">
        <v>0.3</v>
      </c>
      <c r="R130" s="60">
        <v>0.01</v>
      </c>
    </row>
    <row r="131" spans="1:18" ht="15.75" thickBot="1" x14ac:dyDescent="0.3">
      <c r="A131" s="59" t="s">
        <v>954</v>
      </c>
      <c r="B131" s="60">
        <v>0</v>
      </c>
      <c r="C131" s="60">
        <v>0</v>
      </c>
      <c r="D131" s="60">
        <v>341.5</v>
      </c>
      <c r="E131" s="60">
        <v>0</v>
      </c>
      <c r="F131" s="60">
        <v>0</v>
      </c>
      <c r="G131" s="60">
        <v>2820.3</v>
      </c>
      <c r="H131" s="60">
        <v>2478.8000000000002</v>
      </c>
      <c r="I131" s="60">
        <v>0</v>
      </c>
      <c r="J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5640.6</v>
      </c>
      <c r="P131" s="60">
        <v>5641</v>
      </c>
      <c r="Q131" s="60">
        <v>0.4</v>
      </c>
      <c r="R131" s="60">
        <v>0.01</v>
      </c>
    </row>
    <row r="132" spans="1:18" ht="15.75" thickBot="1" x14ac:dyDescent="0.3">
      <c r="A132" s="59" t="s">
        <v>955</v>
      </c>
      <c r="B132" s="60">
        <v>0</v>
      </c>
      <c r="C132" s="60">
        <v>28</v>
      </c>
      <c r="D132" s="60">
        <v>341.5</v>
      </c>
      <c r="E132" s="60">
        <v>0</v>
      </c>
      <c r="F132" s="60">
        <v>0</v>
      </c>
      <c r="G132" s="60">
        <v>2928.3</v>
      </c>
      <c r="H132" s="60">
        <v>2478.8000000000002</v>
      </c>
      <c r="I132" s="60">
        <v>0</v>
      </c>
      <c r="J132" s="60">
        <v>0</v>
      </c>
      <c r="K132" s="60">
        <v>0</v>
      </c>
      <c r="L132" s="60">
        <v>0</v>
      </c>
      <c r="M132" s="60">
        <v>0</v>
      </c>
      <c r="N132" s="60">
        <v>316</v>
      </c>
      <c r="O132" s="60">
        <v>6092.6</v>
      </c>
      <c r="P132" s="60">
        <v>6093</v>
      </c>
      <c r="Q132" s="60">
        <v>0.4</v>
      </c>
      <c r="R132" s="60">
        <v>0.01</v>
      </c>
    </row>
    <row r="133" spans="1:18" ht="15.75" thickBot="1" x14ac:dyDescent="0.3">
      <c r="A133" s="59" t="s">
        <v>956</v>
      </c>
      <c r="B133" s="60">
        <v>0</v>
      </c>
      <c r="C133" s="60">
        <v>0</v>
      </c>
      <c r="D133" s="60">
        <v>341.5</v>
      </c>
      <c r="E133" s="60">
        <v>0</v>
      </c>
      <c r="F133" s="60">
        <v>0</v>
      </c>
      <c r="G133" s="60">
        <v>2757.3</v>
      </c>
      <c r="H133" s="60">
        <v>2415.8000000000002</v>
      </c>
      <c r="I133" s="60">
        <v>0</v>
      </c>
      <c r="J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5514.6</v>
      </c>
      <c r="P133" s="60">
        <v>5515</v>
      </c>
      <c r="Q133" s="60">
        <v>0.4</v>
      </c>
      <c r="R133" s="60">
        <v>0.01</v>
      </c>
    </row>
    <row r="134" spans="1:18" ht="15.75" thickBot="1" x14ac:dyDescent="0.3">
      <c r="A134" s="59" t="s">
        <v>957</v>
      </c>
      <c r="B134" s="60">
        <v>0</v>
      </c>
      <c r="C134" s="60">
        <v>13.5</v>
      </c>
      <c r="D134" s="60">
        <v>341.5</v>
      </c>
      <c r="E134" s="60">
        <v>0</v>
      </c>
      <c r="F134" s="60">
        <v>0</v>
      </c>
      <c r="G134" s="60">
        <v>2820.3</v>
      </c>
      <c r="H134" s="60">
        <v>2478.8000000000002</v>
      </c>
      <c r="I134" s="60">
        <v>0</v>
      </c>
      <c r="J134" s="60">
        <v>0</v>
      </c>
      <c r="K134" s="60">
        <v>0</v>
      </c>
      <c r="L134" s="60">
        <v>0</v>
      </c>
      <c r="M134" s="60">
        <v>93.5</v>
      </c>
      <c r="N134" s="60">
        <v>316</v>
      </c>
      <c r="O134" s="60">
        <v>6063.6</v>
      </c>
      <c r="P134" s="60">
        <v>6064</v>
      </c>
      <c r="Q134" s="60">
        <v>0.4</v>
      </c>
      <c r="R134" s="60">
        <v>0.01</v>
      </c>
    </row>
    <row r="135" spans="1:18" ht="15.75" thickBot="1" x14ac:dyDescent="0.3">
      <c r="A135" s="59" t="s">
        <v>958</v>
      </c>
      <c r="B135" s="60">
        <v>0</v>
      </c>
      <c r="C135" s="60">
        <v>171</v>
      </c>
      <c r="D135" s="60">
        <v>341.5</v>
      </c>
      <c r="E135" s="60">
        <v>0</v>
      </c>
      <c r="F135" s="60">
        <v>0</v>
      </c>
      <c r="G135" s="60">
        <v>2971.8</v>
      </c>
      <c r="H135" s="60">
        <v>2570.3000000000002</v>
      </c>
      <c r="I135" s="60">
        <v>0</v>
      </c>
      <c r="J135" s="60">
        <v>47.5</v>
      </c>
      <c r="K135" s="60">
        <v>0</v>
      </c>
      <c r="L135" s="60">
        <v>10</v>
      </c>
      <c r="M135" s="60">
        <v>93.5</v>
      </c>
      <c r="N135" s="60">
        <v>451</v>
      </c>
      <c r="O135" s="60">
        <v>6656.6</v>
      </c>
      <c r="P135" s="60">
        <v>6657</v>
      </c>
      <c r="Q135" s="60">
        <v>0.4</v>
      </c>
      <c r="R135" s="60">
        <v>0.01</v>
      </c>
    </row>
    <row r="136" spans="1:18" ht="15.75" thickBot="1" x14ac:dyDescent="0.3">
      <c r="A136" s="59" t="s">
        <v>959</v>
      </c>
      <c r="B136" s="60">
        <v>0</v>
      </c>
      <c r="C136" s="60">
        <v>28</v>
      </c>
      <c r="D136" s="60">
        <v>1763.9</v>
      </c>
      <c r="E136" s="60">
        <v>0</v>
      </c>
      <c r="F136" s="60">
        <v>95.5</v>
      </c>
      <c r="G136" s="60">
        <v>3057.3</v>
      </c>
      <c r="H136" s="60">
        <v>2646.8</v>
      </c>
      <c r="I136" s="60">
        <v>0</v>
      </c>
      <c r="J136" s="60">
        <v>47.5</v>
      </c>
      <c r="K136" s="60">
        <v>1017.4</v>
      </c>
      <c r="L136" s="60">
        <v>149</v>
      </c>
      <c r="M136" s="60">
        <v>93.5</v>
      </c>
      <c r="N136" s="60">
        <v>317</v>
      </c>
      <c r="O136" s="60">
        <v>9215.9</v>
      </c>
      <c r="P136" s="60">
        <v>9216</v>
      </c>
      <c r="Q136" s="60">
        <v>0.1</v>
      </c>
      <c r="R136" s="60">
        <v>0</v>
      </c>
    </row>
    <row r="137" spans="1:18" ht="15.75" thickBot="1" x14ac:dyDescent="0.3">
      <c r="A137" s="59" t="s">
        <v>960</v>
      </c>
      <c r="B137" s="60">
        <v>0</v>
      </c>
      <c r="C137" s="60">
        <v>171</v>
      </c>
      <c r="D137" s="60">
        <v>1763.9</v>
      </c>
      <c r="E137" s="60">
        <v>0</v>
      </c>
      <c r="F137" s="60">
        <v>95.5</v>
      </c>
      <c r="G137" s="60">
        <v>3057.3</v>
      </c>
      <c r="H137" s="60">
        <v>2646.8</v>
      </c>
      <c r="I137" s="60">
        <v>0</v>
      </c>
      <c r="J137" s="60">
        <v>65.5</v>
      </c>
      <c r="K137" s="60">
        <v>1209.4000000000001</v>
      </c>
      <c r="L137" s="60">
        <v>10</v>
      </c>
      <c r="M137" s="60">
        <v>93.5</v>
      </c>
      <c r="N137" s="60">
        <v>478</v>
      </c>
      <c r="O137" s="60">
        <v>9590.9</v>
      </c>
      <c r="P137" s="60">
        <v>9591</v>
      </c>
      <c r="Q137" s="60">
        <v>0.1</v>
      </c>
      <c r="R137" s="60">
        <v>0</v>
      </c>
    </row>
    <row r="138" spans="1:18" ht="15.75" thickBot="1" x14ac:dyDescent="0.3">
      <c r="A138" s="59" t="s">
        <v>961</v>
      </c>
      <c r="B138" s="60">
        <v>0</v>
      </c>
      <c r="C138" s="60">
        <v>242.5</v>
      </c>
      <c r="D138" s="60">
        <v>1763.9</v>
      </c>
      <c r="E138" s="60">
        <v>0</v>
      </c>
      <c r="F138" s="60">
        <v>95.5</v>
      </c>
      <c r="G138" s="60">
        <v>3074.3</v>
      </c>
      <c r="H138" s="60">
        <v>2731.3</v>
      </c>
      <c r="I138" s="60">
        <v>0</v>
      </c>
      <c r="J138" s="60">
        <v>65.5</v>
      </c>
      <c r="K138" s="60">
        <v>1209.4000000000001</v>
      </c>
      <c r="L138" s="60">
        <v>149</v>
      </c>
      <c r="M138" s="60">
        <v>93.5</v>
      </c>
      <c r="N138" s="60">
        <v>478</v>
      </c>
      <c r="O138" s="60">
        <v>9902.9</v>
      </c>
      <c r="P138" s="60">
        <v>9903</v>
      </c>
      <c r="Q138" s="60">
        <v>0.1</v>
      </c>
      <c r="R138" s="60">
        <v>0</v>
      </c>
    </row>
    <row r="139" spans="1:18" ht="15.75" thickBot="1" x14ac:dyDescent="0.3">
      <c r="A139" s="59" t="s">
        <v>962</v>
      </c>
      <c r="B139" s="60">
        <v>0</v>
      </c>
      <c r="C139" s="60">
        <v>171</v>
      </c>
      <c r="D139" s="60">
        <v>1763.9</v>
      </c>
      <c r="E139" s="60">
        <v>0</v>
      </c>
      <c r="F139" s="60">
        <v>95.5</v>
      </c>
      <c r="G139" s="60">
        <v>3074.3</v>
      </c>
      <c r="H139" s="60">
        <v>2646.8</v>
      </c>
      <c r="I139" s="60">
        <v>0</v>
      </c>
      <c r="J139" s="60">
        <v>47.5</v>
      </c>
      <c r="K139" s="60">
        <v>1017.4</v>
      </c>
      <c r="L139" s="60">
        <v>10</v>
      </c>
      <c r="M139" s="60">
        <v>224.5</v>
      </c>
      <c r="N139" s="60">
        <v>451</v>
      </c>
      <c r="O139" s="60">
        <v>9501.9</v>
      </c>
      <c r="P139" s="60">
        <v>9502</v>
      </c>
      <c r="Q139" s="60">
        <v>0.1</v>
      </c>
      <c r="R139" s="60">
        <v>0</v>
      </c>
    </row>
    <row r="140" spans="1:18" ht="15.75" thickBot="1" x14ac:dyDescent="0.3">
      <c r="A140" s="59" t="s">
        <v>963</v>
      </c>
      <c r="B140" s="60">
        <v>0</v>
      </c>
      <c r="C140" s="60">
        <v>242.5</v>
      </c>
      <c r="D140" s="60">
        <v>1763.9</v>
      </c>
      <c r="E140" s="60">
        <v>0</v>
      </c>
      <c r="F140" s="60">
        <v>95.5</v>
      </c>
      <c r="G140" s="60">
        <v>3074.3</v>
      </c>
      <c r="H140" s="60">
        <v>2570.3000000000002</v>
      </c>
      <c r="I140" s="60">
        <v>0</v>
      </c>
      <c r="J140" s="60">
        <v>65.5</v>
      </c>
      <c r="K140" s="60">
        <v>1209.4000000000001</v>
      </c>
      <c r="L140" s="60">
        <v>10</v>
      </c>
      <c r="M140" s="60">
        <v>224.5</v>
      </c>
      <c r="N140" s="60">
        <v>478</v>
      </c>
      <c r="O140" s="60">
        <v>9733.9</v>
      </c>
      <c r="P140" s="60">
        <v>9734</v>
      </c>
      <c r="Q140" s="60">
        <v>0.1</v>
      </c>
      <c r="R140" s="60">
        <v>0</v>
      </c>
    </row>
    <row r="141" spans="1:18" ht="15.75" thickBot="1" x14ac:dyDescent="0.3">
      <c r="A141" s="59" t="s">
        <v>964</v>
      </c>
      <c r="B141" s="60">
        <v>0</v>
      </c>
      <c r="C141" s="60">
        <v>242.5</v>
      </c>
      <c r="D141" s="60">
        <v>1763.9</v>
      </c>
      <c r="E141" s="60">
        <v>0</v>
      </c>
      <c r="F141" s="60">
        <v>95.5</v>
      </c>
      <c r="G141" s="60">
        <v>3074.3</v>
      </c>
      <c r="H141" s="60">
        <v>2731.3</v>
      </c>
      <c r="I141" s="60">
        <v>0</v>
      </c>
      <c r="J141" s="60">
        <v>427</v>
      </c>
      <c r="K141" s="60">
        <v>1209.4000000000001</v>
      </c>
      <c r="L141" s="60">
        <v>149</v>
      </c>
      <c r="M141" s="60">
        <v>224.5</v>
      </c>
      <c r="N141" s="60">
        <v>709</v>
      </c>
      <c r="O141" s="60">
        <v>10626.3</v>
      </c>
      <c r="P141" s="60">
        <v>10626</v>
      </c>
      <c r="Q141" s="60">
        <v>-0.3</v>
      </c>
      <c r="R141" s="60">
        <v>0</v>
      </c>
    </row>
    <row r="142" spans="1:18" ht="15.75" thickBot="1" x14ac:dyDescent="0.3">
      <c r="A142" s="59" t="s">
        <v>965</v>
      </c>
      <c r="B142" s="60">
        <v>0</v>
      </c>
      <c r="C142" s="60">
        <v>242.5</v>
      </c>
      <c r="D142" s="60">
        <v>1763.9</v>
      </c>
      <c r="E142" s="60">
        <v>959.9</v>
      </c>
      <c r="F142" s="60">
        <v>1277.9000000000001</v>
      </c>
      <c r="G142" s="60">
        <v>3074.3</v>
      </c>
      <c r="H142" s="60">
        <v>2570.3000000000002</v>
      </c>
      <c r="I142" s="60">
        <v>0</v>
      </c>
      <c r="J142" s="60">
        <v>427</v>
      </c>
      <c r="K142" s="60">
        <v>1209.4000000000001</v>
      </c>
      <c r="L142" s="60">
        <v>149</v>
      </c>
      <c r="M142" s="60">
        <v>224.5</v>
      </c>
      <c r="N142" s="60">
        <v>478</v>
      </c>
      <c r="O142" s="60">
        <v>12376.7</v>
      </c>
      <c r="P142" s="60">
        <v>12377</v>
      </c>
      <c r="Q142" s="60">
        <v>0.3</v>
      </c>
      <c r="R142" s="60">
        <v>0</v>
      </c>
    </row>
    <row r="143" spans="1:18" ht="15.75" thickBot="1" x14ac:dyDescent="0.3">
      <c r="A143" s="59" t="s">
        <v>966</v>
      </c>
      <c r="B143" s="60">
        <v>0</v>
      </c>
      <c r="C143" s="60">
        <v>242.5</v>
      </c>
      <c r="D143" s="60">
        <v>1763.9</v>
      </c>
      <c r="E143" s="60">
        <v>959.9</v>
      </c>
      <c r="F143" s="60">
        <v>1383.9</v>
      </c>
      <c r="G143" s="60">
        <v>3074.3</v>
      </c>
      <c r="H143" s="60">
        <v>2570.3000000000002</v>
      </c>
      <c r="I143" s="60">
        <v>0</v>
      </c>
      <c r="J143" s="60">
        <v>845.9</v>
      </c>
      <c r="K143" s="60">
        <v>1209.4000000000001</v>
      </c>
      <c r="L143" s="60">
        <v>149</v>
      </c>
      <c r="M143" s="60">
        <v>224.5</v>
      </c>
      <c r="N143" s="60">
        <v>791.4</v>
      </c>
      <c r="O143" s="60">
        <v>13215.2</v>
      </c>
      <c r="P143" s="60">
        <v>13215</v>
      </c>
      <c r="Q143" s="60">
        <v>-0.2</v>
      </c>
      <c r="R143" s="60">
        <v>0</v>
      </c>
    </row>
    <row r="144" spans="1:18" ht="15.75" thickBot="1" x14ac:dyDescent="0.3">
      <c r="A144" s="59" t="s">
        <v>967</v>
      </c>
      <c r="B144" s="60">
        <v>0</v>
      </c>
      <c r="C144" s="60">
        <v>548.5</v>
      </c>
      <c r="D144" s="60">
        <v>1763.9</v>
      </c>
      <c r="E144" s="60">
        <v>959.9</v>
      </c>
      <c r="F144" s="60">
        <v>1697.9</v>
      </c>
      <c r="G144" s="60">
        <v>3074.3</v>
      </c>
      <c r="H144" s="60">
        <v>2731.3</v>
      </c>
      <c r="I144" s="60">
        <v>0</v>
      </c>
      <c r="J144" s="60">
        <v>845.9</v>
      </c>
      <c r="K144" s="60">
        <v>1209.4000000000001</v>
      </c>
      <c r="L144" s="60">
        <v>149</v>
      </c>
      <c r="M144" s="60">
        <v>224.5</v>
      </c>
      <c r="N144" s="60">
        <v>791.4</v>
      </c>
      <c r="O144" s="60">
        <v>13996.1</v>
      </c>
      <c r="P144" s="60">
        <v>13996</v>
      </c>
      <c r="Q144" s="60">
        <v>-0.1</v>
      </c>
      <c r="R144" s="60">
        <v>0</v>
      </c>
    </row>
    <row r="145" spans="1:18" ht="15.75" thickBot="1" x14ac:dyDescent="0.3">
      <c r="A145" s="59" t="s">
        <v>968</v>
      </c>
      <c r="B145" s="60">
        <v>0</v>
      </c>
      <c r="C145" s="60">
        <v>242.5</v>
      </c>
      <c r="D145" s="60">
        <v>1763.9</v>
      </c>
      <c r="E145" s="60">
        <v>959.9</v>
      </c>
      <c r="F145" s="60">
        <v>2241.4</v>
      </c>
      <c r="G145" s="60">
        <v>3074.3</v>
      </c>
      <c r="H145" s="60">
        <v>2859.8</v>
      </c>
      <c r="I145" s="60">
        <v>0</v>
      </c>
      <c r="J145" s="60">
        <v>845.9</v>
      </c>
      <c r="K145" s="60">
        <v>1731.9</v>
      </c>
      <c r="L145" s="60">
        <v>149</v>
      </c>
      <c r="M145" s="60">
        <v>224.5</v>
      </c>
      <c r="N145" s="60">
        <v>3413.8</v>
      </c>
      <c r="O145" s="60">
        <v>17506.900000000001</v>
      </c>
      <c r="P145" s="60">
        <v>17507</v>
      </c>
      <c r="Q145" s="60">
        <v>0.1</v>
      </c>
      <c r="R145" s="60">
        <v>0</v>
      </c>
    </row>
    <row r="146" spans="1:18" ht="15.75" thickBot="1" x14ac:dyDescent="0.3">
      <c r="A146" s="59" t="s">
        <v>969</v>
      </c>
      <c r="B146" s="60">
        <v>0</v>
      </c>
      <c r="C146" s="60">
        <v>242.5</v>
      </c>
      <c r="D146" s="60">
        <v>1763.9</v>
      </c>
      <c r="E146" s="60">
        <v>959.9</v>
      </c>
      <c r="F146" s="60">
        <v>2241.4</v>
      </c>
      <c r="G146" s="60">
        <v>3074.3</v>
      </c>
      <c r="H146" s="60">
        <v>2859.8</v>
      </c>
      <c r="I146" s="60">
        <v>0</v>
      </c>
      <c r="J146" s="60">
        <v>845.9</v>
      </c>
      <c r="K146" s="60">
        <v>1209.4000000000001</v>
      </c>
      <c r="L146" s="60">
        <v>705</v>
      </c>
      <c r="M146" s="60">
        <v>575</v>
      </c>
      <c r="N146" s="60">
        <v>3413.8</v>
      </c>
      <c r="O146" s="60">
        <v>17890.900000000001</v>
      </c>
      <c r="P146" s="60">
        <v>17891</v>
      </c>
      <c r="Q146" s="60">
        <v>0.1</v>
      </c>
      <c r="R146" s="60">
        <v>0</v>
      </c>
    </row>
    <row r="147" spans="1:18" ht="15.75" thickBot="1" x14ac:dyDescent="0.3">
      <c r="A147" s="59" t="s">
        <v>970</v>
      </c>
      <c r="B147" s="60">
        <v>0</v>
      </c>
      <c r="C147" s="60">
        <v>548.5</v>
      </c>
      <c r="D147" s="60">
        <v>1763.9</v>
      </c>
      <c r="E147" s="60">
        <v>959.9</v>
      </c>
      <c r="F147" s="60">
        <v>1697.9</v>
      </c>
      <c r="G147" s="60">
        <v>3074.3</v>
      </c>
      <c r="H147" s="60">
        <v>2859.8</v>
      </c>
      <c r="I147" s="60">
        <v>0</v>
      </c>
      <c r="J147" s="60">
        <v>845.9</v>
      </c>
      <c r="K147" s="60">
        <v>1731.9</v>
      </c>
      <c r="L147" s="60">
        <v>705</v>
      </c>
      <c r="M147" s="60">
        <v>575</v>
      </c>
      <c r="N147" s="60">
        <v>3413.8</v>
      </c>
      <c r="O147" s="60">
        <v>18175.8</v>
      </c>
      <c r="P147" s="60">
        <v>18176</v>
      </c>
      <c r="Q147" s="60">
        <v>0.2</v>
      </c>
      <c r="R147" s="60">
        <v>0</v>
      </c>
    </row>
    <row r="148" spans="1:18" ht="15.75" thickBot="1" x14ac:dyDescent="0.3">
      <c r="A148" s="59" t="s">
        <v>971</v>
      </c>
      <c r="B148" s="60">
        <v>131.5</v>
      </c>
      <c r="C148" s="60">
        <v>28</v>
      </c>
      <c r="D148" s="60">
        <v>341.5</v>
      </c>
      <c r="E148" s="60">
        <v>865.9</v>
      </c>
      <c r="F148" s="60">
        <v>95.5</v>
      </c>
      <c r="G148" s="60">
        <v>2971.8</v>
      </c>
      <c r="H148" s="60">
        <v>2415.8000000000002</v>
      </c>
      <c r="I148" s="60">
        <v>0</v>
      </c>
      <c r="J148" s="60">
        <v>47.5</v>
      </c>
      <c r="K148" s="60">
        <v>739.5</v>
      </c>
      <c r="L148" s="60">
        <v>10</v>
      </c>
      <c r="M148" s="60">
        <v>93.5</v>
      </c>
      <c r="N148" s="60">
        <v>316</v>
      </c>
      <c r="O148" s="60">
        <v>8056.5</v>
      </c>
      <c r="P148" s="60">
        <v>8057</v>
      </c>
      <c r="Q148" s="60">
        <v>0.5</v>
      </c>
      <c r="R148" s="60">
        <v>0.01</v>
      </c>
    </row>
    <row r="149" spans="1:18" ht="15.75" thickBot="1" x14ac:dyDescent="0.3">
      <c r="A149" s="59" t="s">
        <v>972</v>
      </c>
      <c r="B149" s="60">
        <v>131.5</v>
      </c>
      <c r="C149" s="60">
        <v>226</v>
      </c>
      <c r="D149" s="60">
        <v>341.5</v>
      </c>
      <c r="E149" s="60">
        <v>865.9</v>
      </c>
      <c r="F149" s="60">
        <v>95.5</v>
      </c>
      <c r="G149" s="60">
        <v>2971.8</v>
      </c>
      <c r="H149" s="60">
        <v>2478.8000000000002</v>
      </c>
      <c r="I149" s="60">
        <v>0</v>
      </c>
      <c r="J149" s="60">
        <v>65.5</v>
      </c>
      <c r="K149" s="60">
        <v>1017.4</v>
      </c>
      <c r="L149" s="60">
        <v>10</v>
      </c>
      <c r="M149" s="60">
        <v>93.5</v>
      </c>
      <c r="N149" s="60">
        <v>317</v>
      </c>
      <c r="O149" s="60">
        <v>8614.5</v>
      </c>
      <c r="P149" s="60">
        <v>8614</v>
      </c>
      <c r="Q149" s="60">
        <v>-0.5</v>
      </c>
      <c r="R149" s="60">
        <v>-0.01</v>
      </c>
    </row>
    <row r="150" spans="1:18" ht="15.75" thickBot="1" x14ac:dyDescent="0.3">
      <c r="A150" s="59" t="s">
        <v>973</v>
      </c>
      <c r="B150" s="60">
        <v>131.5</v>
      </c>
      <c r="C150" s="60">
        <v>242.5</v>
      </c>
      <c r="D150" s="60">
        <v>1763.9</v>
      </c>
      <c r="E150" s="60">
        <v>959.9</v>
      </c>
      <c r="F150" s="60">
        <v>1383.9</v>
      </c>
      <c r="G150" s="60">
        <v>3074.3</v>
      </c>
      <c r="H150" s="60">
        <v>2590.8000000000002</v>
      </c>
      <c r="I150" s="60">
        <v>0</v>
      </c>
      <c r="J150" s="60">
        <v>652.5</v>
      </c>
      <c r="K150" s="60">
        <v>1209.4000000000001</v>
      </c>
      <c r="L150" s="60">
        <v>149</v>
      </c>
      <c r="M150" s="60">
        <v>224.5</v>
      </c>
      <c r="N150" s="60">
        <v>709</v>
      </c>
      <c r="O150" s="60">
        <v>13091.2</v>
      </c>
      <c r="P150" s="60">
        <v>13091</v>
      </c>
      <c r="Q150" s="60">
        <v>-0.2</v>
      </c>
      <c r="R150" s="60">
        <v>0</v>
      </c>
    </row>
    <row r="151" spans="1:18" ht="15.75" thickBot="1" x14ac:dyDescent="0.3">
      <c r="A151" s="59" t="s">
        <v>974</v>
      </c>
      <c r="B151" s="60">
        <v>131.5</v>
      </c>
      <c r="C151" s="60">
        <v>540.5</v>
      </c>
      <c r="D151" s="60">
        <v>1763.9</v>
      </c>
      <c r="E151" s="60">
        <v>865.9</v>
      </c>
      <c r="F151" s="60">
        <v>1277.9000000000001</v>
      </c>
      <c r="G151" s="60">
        <v>3074.3</v>
      </c>
      <c r="H151" s="60">
        <v>2859.8</v>
      </c>
      <c r="I151" s="60">
        <v>0</v>
      </c>
      <c r="J151" s="60">
        <v>427</v>
      </c>
      <c r="K151" s="60">
        <v>1209.4000000000001</v>
      </c>
      <c r="L151" s="60">
        <v>149</v>
      </c>
      <c r="M151" s="60">
        <v>383</v>
      </c>
      <c r="N151" s="60">
        <v>791.4</v>
      </c>
      <c r="O151" s="60">
        <v>13473.6</v>
      </c>
      <c r="P151" s="60">
        <v>13473</v>
      </c>
      <c r="Q151" s="60">
        <v>-0.6</v>
      </c>
      <c r="R151" s="60">
        <v>0</v>
      </c>
    </row>
    <row r="152" spans="1:18" ht="15.75" thickBot="1" x14ac:dyDescent="0.3">
      <c r="A152" s="59" t="s">
        <v>975</v>
      </c>
      <c r="B152" s="60">
        <v>131.5</v>
      </c>
      <c r="C152" s="60">
        <v>548.5</v>
      </c>
      <c r="D152" s="60">
        <v>1763.9</v>
      </c>
      <c r="E152" s="60">
        <v>959.9</v>
      </c>
      <c r="F152" s="60">
        <v>3242.8</v>
      </c>
      <c r="G152" s="60">
        <v>3074.3</v>
      </c>
      <c r="H152" s="60">
        <v>2859.8</v>
      </c>
      <c r="I152" s="60">
        <v>0</v>
      </c>
      <c r="J152" s="60">
        <v>845.9</v>
      </c>
      <c r="K152" s="60">
        <v>1731.9</v>
      </c>
      <c r="L152" s="60">
        <v>705</v>
      </c>
      <c r="M152" s="60">
        <v>575</v>
      </c>
      <c r="N152" s="60">
        <v>791.4</v>
      </c>
      <c r="O152" s="60">
        <v>17229.900000000001</v>
      </c>
      <c r="P152" s="60">
        <v>17229</v>
      </c>
      <c r="Q152" s="60">
        <v>-0.9</v>
      </c>
      <c r="R152" s="60">
        <v>-0.01</v>
      </c>
    </row>
    <row r="153" spans="1:18" ht="15.75" thickBot="1" x14ac:dyDescent="0.3">
      <c r="A153" s="59" t="s">
        <v>976</v>
      </c>
      <c r="B153" s="60">
        <v>131.5</v>
      </c>
      <c r="C153" s="60">
        <v>242.5</v>
      </c>
      <c r="D153" s="60">
        <v>1763.9</v>
      </c>
      <c r="E153" s="60">
        <v>959.9</v>
      </c>
      <c r="F153" s="60">
        <v>7865</v>
      </c>
      <c r="G153" s="60">
        <v>3074.3</v>
      </c>
      <c r="H153" s="60">
        <v>2859.8</v>
      </c>
      <c r="I153" s="60">
        <v>0</v>
      </c>
      <c r="J153" s="60">
        <v>845.9</v>
      </c>
      <c r="K153" s="60">
        <v>1731.9</v>
      </c>
      <c r="L153" s="60">
        <v>149</v>
      </c>
      <c r="M153" s="60">
        <v>575</v>
      </c>
      <c r="N153" s="60">
        <v>791.4</v>
      </c>
      <c r="O153" s="60">
        <v>20990.2</v>
      </c>
      <c r="P153" s="60">
        <v>20990</v>
      </c>
      <c r="Q153" s="60">
        <v>-0.2</v>
      </c>
      <c r="R153" s="60">
        <v>0</v>
      </c>
    </row>
    <row r="154" spans="1:18" ht="15.75" thickBot="1" x14ac:dyDescent="0.3"/>
    <row r="155" spans="1:18" ht="15.75" thickBot="1" x14ac:dyDescent="0.3">
      <c r="A155" s="61" t="s">
        <v>1047</v>
      </c>
      <c r="B155" s="62">
        <v>24474.5</v>
      </c>
    </row>
    <row r="156" spans="1:18" ht="18.75" thickBot="1" x14ac:dyDescent="0.3">
      <c r="A156" s="61" t="s">
        <v>1048</v>
      </c>
      <c r="B156" s="62">
        <v>2036.4</v>
      </c>
    </row>
    <row r="157" spans="1:18" ht="18.75" thickBot="1" x14ac:dyDescent="0.3">
      <c r="A157" s="61" t="s">
        <v>1049</v>
      </c>
      <c r="B157" s="62">
        <v>337325</v>
      </c>
    </row>
    <row r="158" spans="1:18" ht="18.75" thickBot="1" x14ac:dyDescent="0.3">
      <c r="A158" s="61" t="s">
        <v>1050</v>
      </c>
      <c r="B158" s="62">
        <v>337325</v>
      </c>
    </row>
    <row r="159" spans="1:18" ht="27.75" thickBot="1" x14ac:dyDescent="0.3">
      <c r="A159" s="61" t="s">
        <v>1051</v>
      </c>
      <c r="B159" s="62">
        <v>0</v>
      </c>
    </row>
    <row r="160" spans="1:18" ht="27.75" thickBot="1" x14ac:dyDescent="0.3">
      <c r="A160" s="61" t="s">
        <v>1052</v>
      </c>
      <c r="B160" s="62"/>
    </row>
    <row r="161" spans="1:2" ht="27.75" thickBot="1" x14ac:dyDescent="0.3">
      <c r="A161" s="61" t="s">
        <v>1053</v>
      </c>
      <c r="B161" s="62"/>
    </row>
    <row r="162" spans="1:2" ht="18.75" thickBot="1" x14ac:dyDescent="0.3">
      <c r="A162" s="61" t="s">
        <v>1054</v>
      </c>
      <c r="B162" s="62">
        <v>0</v>
      </c>
    </row>
    <row r="164" spans="1:2" x14ac:dyDescent="0.25">
      <c r="A164" s="63" t="s">
        <v>1055</v>
      </c>
    </row>
    <row r="166" spans="1:2" x14ac:dyDescent="0.25">
      <c r="A166" s="64" t="s">
        <v>1056</v>
      </c>
    </row>
    <row r="167" spans="1:2" x14ac:dyDescent="0.25">
      <c r="A167" s="64" t="s">
        <v>1545</v>
      </c>
    </row>
  </sheetData>
  <hyperlinks>
    <hyperlink ref="A164" r:id="rId1" display="https://miau.my-x.hu/myx-free/coco/test/798567420210927115509.html"/>
  </hyperlinks>
  <pageMargins left="0.7" right="0.7" top="0.75" bottom="0.75" header="0.3" footer="0.3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45"/>
  <sheetViews>
    <sheetView tabSelected="1" topLeftCell="F1" workbookViewId="0">
      <selection activeCell="S5" sqref="S5"/>
    </sheetView>
  </sheetViews>
  <sheetFormatPr defaultRowHeight="15" x14ac:dyDescent="0.25"/>
  <cols>
    <col min="1" max="1" width="19" bestFit="1" customWidth="1"/>
    <col min="2" max="2" width="14.28515625" bestFit="1" customWidth="1"/>
    <col min="14" max="14" width="11.7109375" bestFit="1" customWidth="1"/>
    <col min="15" max="17" width="9.140625" style="88"/>
    <col min="18" max="18" width="18" bestFit="1" customWidth="1"/>
  </cols>
  <sheetData>
    <row r="2" spans="1:28" x14ac:dyDescent="0.25">
      <c r="A2" s="47"/>
      <c r="B2" s="47" t="s">
        <v>900</v>
      </c>
      <c r="C2" s="51" t="s">
        <v>902</v>
      </c>
      <c r="D2" s="47" t="s">
        <v>903</v>
      </c>
      <c r="E2" s="47" t="s">
        <v>904</v>
      </c>
      <c r="F2" s="47" t="s">
        <v>905</v>
      </c>
      <c r="G2" s="47" t="s">
        <v>906</v>
      </c>
      <c r="H2" s="47" t="s">
        <v>907</v>
      </c>
      <c r="I2" s="47" t="s">
        <v>908</v>
      </c>
      <c r="J2" s="47" t="s">
        <v>909</v>
      </c>
      <c r="K2" s="47" t="s">
        <v>910</v>
      </c>
      <c r="L2" s="47" t="s">
        <v>911</v>
      </c>
      <c r="M2" s="47" t="s">
        <v>912</v>
      </c>
      <c r="N2" s="47"/>
      <c r="O2" s="85" t="s">
        <v>914</v>
      </c>
      <c r="P2" s="85" t="s">
        <v>899</v>
      </c>
      <c r="Q2" s="85" t="s">
        <v>917</v>
      </c>
      <c r="R2" s="47" t="s">
        <v>918</v>
      </c>
    </row>
    <row r="3" spans="1:28" x14ac:dyDescent="0.25">
      <c r="A3" s="47" t="s">
        <v>916</v>
      </c>
      <c r="B3" s="49">
        <f>CORREL(B6:B40,$N$6:$N$40)</f>
        <v>-0.24143609747371825</v>
      </c>
      <c r="C3" s="49">
        <f t="shared" ref="C3:M3" si="0">CORREL(C6:C40,$N$6:$N$40)</f>
        <v>-0.91155080015107492</v>
      </c>
      <c r="D3" s="49">
        <f t="shared" si="0"/>
        <v>-0.57821767061854035</v>
      </c>
      <c r="E3" s="49">
        <f t="shared" si="0"/>
        <v>-0.78012262324471904</v>
      </c>
      <c r="F3" s="49">
        <f t="shared" si="0"/>
        <v>-0.88207502848868979</v>
      </c>
      <c r="G3" s="49">
        <f t="shared" si="0"/>
        <v>-0.82358665164736566</v>
      </c>
      <c r="H3" s="49">
        <f t="shared" si="0"/>
        <v>-0.76268414135728324</v>
      </c>
      <c r="I3" s="49">
        <f t="shared" si="0"/>
        <v>-0.81039313256083634</v>
      </c>
      <c r="J3" s="49">
        <f t="shared" si="0"/>
        <v>-0.91015992043743321</v>
      </c>
      <c r="K3" s="49">
        <f t="shared" si="0"/>
        <v>-0.8271580327140835</v>
      </c>
      <c r="L3" s="49">
        <f t="shared" si="0"/>
        <v>-0.85108935215975012</v>
      </c>
      <c r="M3" s="49">
        <f t="shared" si="0"/>
        <v>-0.8271486835489873</v>
      </c>
      <c r="N3" s="49"/>
      <c r="O3" s="86">
        <f>CORREL(O6:O40,$P$6:$P$40)</f>
        <v>0.99999999999999989</v>
      </c>
      <c r="P3" s="86">
        <f>CORREL(P6:P40,$P$6:$P$40)</f>
        <v>0.99999999999999989</v>
      </c>
      <c r="Q3" s="87">
        <f>MIN(B3:P3)</f>
        <v>-0.91155080015107492</v>
      </c>
      <c r="R3" s="54">
        <f>MAX(B3:O3)</f>
        <v>0.99999999999999989</v>
      </c>
    </row>
    <row r="4" spans="1:28" x14ac:dyDescent="0.25">
      <c r="A4" s="47" t="s">
        <v>877</v>
      </c>
      <c r="B4" s="47">
        <v>0</v>
      </c>
      <c r="C4" s="47">
        <v>0</v>
      </c>
      <c r="D4" s="47">
        <v>0</v>
      </c>
      <c r="E4" s="47">
        <v>0</v>
      </c>
      <c r="F4" s="47">
        <v>0</v>
      </c>
      <c r="G4" s="47">
        <v>0</v>
      </c>
      <c r="H4" s="47">
        <v>0</v>
      </c>
      <c r="I4" s="47">
        <v>0</v>
      </c>
      <c r="J4" s="47">
        <v>0</v>
      </c>
      <c r="K4" s="47">
        <v>0</v>
      </c>
      <c r="L4" s="47">
        <v>0</v>
      </c>
      <c r="M4" s="47">
        <v>0</v>
      </c>
      <c r="N4" s="47" t="s">
        <v>899</v>
      </c>
      <c r="O4" s="85">
        <v>0</v>
      </c>
      <c r="P4" s="85" t="s">
        <v>915</v>
      </c>
      <c r="Q4" s="88" t="s">
        <v>1075</v>
      </c>
      <c r="R4" s="65">
        <f>CORREL(P6:P40,Q6:Q40)</f>
        <v>0.99431031605805653</v>
      </c>
      <c r="S4" t="s">
        <v>1075</v>
      </c>
      <c r="W4" t="s">
        <v>1076</v>
      </c>
      <c r="X4" t="s">
        <v>1076</v>
      </c>
      <c r="Y4">
        <f>SUM(Y6:Y40)</f>
        <v>17</v>
      </c>
      <c r="Z4" s="91">
        <v>12</v>
      </c>
      <c r="AB4" s="80"/>
    </row>
    <row r="5" spans="1:28" s="37" customFormat="1" ht="60" x14ac:dyDescent="0.25">
      <c r="A5" s="48" t="s">
        <v>895</v>
      </c>
      <c r="B5" s="48" t="str">
        <f>'db2'!B4</f>
        <v>Típus (i3_i5_i7)</v>
      </c>
      <c r="C5" s="52" t="str">
        <f>'db2'!D4</f>
        <v>Turbo Speed</v>
      </c>
      <c r="D5" s="48" t="str">
        <f>'db2'!E4</f>
        <v>Cores</v>
      </c>
      <c r="E5" s="48" t="str">
        <f>'db2'!F4</f>
        <v>Threads</v>
      </c>
      <c r="F5" s="48" t="str">
        <f>'db2'!G4</f>
        <v>Integer Math</v>
      </c>
      <c r="G5" s="48" t="str">
        <f>'db2'!H4</f>
        <v>Floating Point Math</v>
      </c>
      <c r="H5" s="48" t="str">
        <f>'db2'!I4</f>
        <v>Find Prime Numbers</v>
      </c>
      <c r="I5" s="48" t="str">
        <f>'db2'!J4</f>
        <v>Random String Sorting</v>
      </c>
      <c r="J5" s="48" t="str">
        <f>'db2'!K4</f>
        <v>Data Encryption</v>
      </c>
      <c r="K5" s="48" t="str">
        <f>'db2'!L4</f>
        <v>Data Compression</v>
      </c>
      <c r="L5" s="48" t="str">
        <f>'db2'!M4</f>
        <v>Physics</v>
      </c>
      <c r="M5" s="48" t="str">
        <f>'db2'!N4</f>
        <v>Extended Instructions</v>
      </c>
      <c r="N5" s="48" t="str">
        <f>'db2'!O4</f>
        <v>Single Thread</v>
      </c>
      <c r="O5" s="89" t="str">
        <f>'db2'!P4</f>
        <v>Average CPU Mark</v>
      </c>
      <c r="P5" s="89" t="s">
        <v>899</v>
      </c>
      <c r="Q5" s="90" t="str">
        <f>modell1!P118</f>
        <v>Becslés</v>
      </c>
      <c r="R5" s="37" t="s">
        <v>1058</v>
      </c>
      <c r="S5" s="37" t="s">
        <v>1059</v>
      </c>
      <c r="T5" s="37" t="str">
        <f>OAM1_2!B5</f>
        <v>Típus (i3_i5_i7)</v>
      </c>
      <c r="W5" s="37" t="str">
        <f>modell1!AX118</f>
        <v>Becslés</v>
      </c>
      <c r="X5" s="37" t="s">
        <v>1059</v>
      </c>
      <c r="Y5" s="37" t="s">
        <v>1077</v>
      </c>
      <c r="Z5" s="37" t="s">
        <v>1594</v>
      </c>
    </row>
    <row r="6" spans="1:28" x14ac:dyDescent="0.25">
      <c r="A6" s="47" t="str">
        <f>'db2'!A5</f>
        <v>Intel Core i3-6100</v>
      </c>
      <c r="B6" s="47">
        <f>RANK(OAM1_2!B6,OAM1_2!B$6:B$40,B$4)</f>
        <v>25</v>
      </c>
      <c r="C6" s="47">
        <f>RANK(OAM1_2!C6,OAM1_2!C$6:C$40,C$4)</f>
        <v>30</v>
      </c>
      <c r="D6" s="47">
        <f>RANK(OAM1_2!D6,OAM1_2!D$6:D$40,D$4)</f>
        <v>31</v>
      </c>
      <c r="E6" s="47">
        <f>RANK(OAM1_2!E6,OAM1_2!E$6:E$40,E$4)</f>
        <v>21</v>
      </c>
      <c r="F6" s="47">
        <f>RANK(OAM1_2!F6,OAM1_2!F$6:F$40,F$4)</f>
        <v>35</v>
      </c>
      <c r="G6" s="47">
        <f>RANK(OAM1_2!G6,OAM1_2!G$6:G$40,G$4)</f>
        <v>35</v>
      </c>
      <c r="H6" s="47">
        <f>RANK(OAM1_2!H6,OAM1_2!H$6:H$40,H$4)</f>
        <v>34</v>
      </c>
      <c r="I6" s="47">
        <f>RANK(OAM1_2!I6,OAM1_2!I$6:I$40,I$4)</f>
        <v>35</v>
      </c>
      <c r="J6" s="47">
        <f>RANK(OAM1_2!J6,OAM1_2!J$6:J$40,J$4)</f>
        <v>35</v>
      </c>
      <c r="K6" s="47">
        <f>RANK(OAM1_2!K6,OAM1_2!K$6:K$40,K$4)</f>
        <v>35</v>
      </c>
      <c r="L6" s="47">
        <f>RANK(OAM1_2!L6,OAM1_2!L$6:L$40,L$4)</f>
        <v>34</v>
      </c>
      <c r="M6" s="47">
        <f>RANK(OAM1_2!M6,OAM1_2!M$6:M$40,M$4)</f>
        <v>35</v>
      </c>
      <c r="N6" s="47">
        <f>OAM1_2!N6</f>
        <v>2219</v>
      </c>
      <c r="O6" s="85">
        <f>P6</f>
        <v>2219</v>
      </c>
      <c r="P6" s="85">
        <f>N6</f>
        <v>2219</v>
      </c>
      <c r="Q6" s="90">
        <f>modell4!N119</f>
        <v>2218.1</v>
      </c>
      <c r="R6" t="str">
        <f>IF(P6&gt;Q6,"rel_eros","rel_gyenge")</f>
        <v>rel_eros</v>
      </c>
      <c r="S6" s="66">
        <f>(N6-Q6)/N6</f>
        <v>4.0558810274902703E-4</v>
      </c>
      <c r="T6" s="37">
        <f>OAM1_2!B6</f>
        <v>3</v>
      </c>
      <c r="W6" s="37">
        <f>modell4!AQ119</f>
        <v>2668</v>
      </c>
      <c r="X6" s="66">
        <f>(P6-W6)/P6</f>
        <v>-0.20234339792699413</v>
      </c>
      <c r="Y6">
        <f>IF(S6*X6&lt;=0,1,0)</f>
        <v>1</v>
      </c>
      <c r="Z6">
        <f>ABS(P6-Q6)</f>
        <v>0.90000000000009095</v>
      </c>
    </row>
    <row r="7" spans="1:28" x14ac:dyDescent="0.25">
      <c r="A7" s="47" t="str">
        <f>'db2'!A6</f>
        <v>Intel Core i3-6300</v>
      </c>
      <c r="B7" s="47">
        <f>RANK(OAM1_2!B7,OAM1_2!B$6:B$40,B$4)</f>
        <v>25</v>
      </c>
      <c r="C7" s="47">
        <f>RANK(OAM1_2!C7,OAM1_2!C$6:C$40,C$4)</f>
        <v>28</v>
      </c>
      <c r="D7" s="47">
        <f>RANK(OAM1_2!D7,OAM1_2!D$6:D$40,D$4)</f>
        <v>31</v>
      </c>
      <c r="E7" s="47">
        <f>RANK(OAM1_2!E7,OAM1_2!E$6:E$40,E$4)</f>
        <v>21</v>
      </c>
      <c r="F7" s="47">
        <f>RANK(OAM1_2!F7,OAM1_2!F$6:F$40,F$4)</f>
        <v>33</v>
      </c>
      <c r="G7" s="47">
        <f>RANK(OAM1_2!G7,OAM1_2!G$6:G$40,G$4)</f>
        <v>33</v>
      </c>
      <c r="H7" s="47">
        <f>RANK(OAM1_2!H7,OAM1_2!H$6:H$40,H$4)</f>
        <v>33</v>
      </c>
      <c r="I7" s="47">
        <f>RANK(OAM1_2!I7,OAM1_2!I$6:I$40,I$4)</f>
        <v>31</v>
      </c>
      <c r="J7" s="47">
        <f>RANK(OAM1_2!J7,OAM1_2!J$6:J$40,J$4)</f>
        <v>34</v>
      </c>
      <c r="K7" s="47">
        <f>RANK(OAM1_2!K7,OAM1_2!K$6:K$40,K$4)</f>
        <v>33</v>
      </c>
      <c r="L7" s="47">
        <f>RANK(OAM1_2!L7,OAM1_2!L$6:L$40,L$4)</f>
        <v>33</v>
      </c>
      <c r="M7" s="47">
        <f>RANK(OAM1_2!M7,OAM1_2!M$6:M$40,M$4)</f>
        <v>33</v>
      </c>
      <c r="N7" s="47">
        <f>OAM1_2!N7</f>
        <v>2356</v>
      </c>
      <c r="O7" s="85">
        <f t="shared" ref="O7:O40" si="1">P7</f>
        <v>2356</v>
      </c>
      <c r="P7" s="85">
        <f t="shared" ref="P7:P40" si="2">N7</f>
        <v>2356</v>
      </c>
      <c r="Q7" s="90">
        <f>modell4!N120</f>
        <v>2316.1</v>
      </c>
      <c r="R7" t="str">
        <f t="shared" ref="R7:R40" si="3">IF(P7&gt;Q7,"rel_eros","rel_gyenge")</f>
        <v>rel_eros</v>
      </c>
      <c r="S7" s="66">
        <f t="shared" ref="S7:S40" si="4">(N7-Q7)/N7</f>
        <v>1.6935483870967782E-2</v>
      </c>
      <c r="T7" s="37">
        <f>OAM1_2!B7</f>
        <v>3</v>
      </c>
      <c r="W7" s="37">
        <f>modell4!AQ120</f>
        <v>2668</v>
      </c>
      <c r="X7" s="66">
        <f t="shared" ref="X7:X40" si="5">(P7-W7)/P7</f>
        <v>-0.13242784380305603</v>
      </c>
      <c r="Y7">
        <f t="shared" ref="Y7:Y40" si="6">IF(S7*X7&lt;=0,1,0)</f>
        <v>1</v>
      </c>
      <c r="Z7">
        <f t="shared" ref="Z7:Z40" si="7">ABS(P7-Q7)</f>
        <v>39.900000000000091</v>
      </c>
    </row>
    <row r="8" spans="1:28" x14ac:dyDescent="0.25">
      <c r="A8" s="47" t="str">
        <f>'db2'!A7</f>
        <v>Intel Core i3-7100</v>
      </c>
      <c r="B8" s="47">
        <f>RANK(OAM1_2!B8,OAM1_2!B$6:B$40,B$4)</f>
        <v>25</v>
      </c>
      <c r="C8" s="47">
        <f>RANK(OAM1_2!C8,OAM1_2!C$6:C$40,C$4)</f>
        <v>26</v>
      </c>
      <c r="D8" s="47">
        <f>RANK(OAM1_2!D8,OAM1_2!D$6:D$40,D$4)</f>
        <v>31</v>
      </c>
      <c r="E8" s="47">
        <f>RANK(OAM1_2!E8,OAM1_2!E$6:E$40,E$4)</f>
        <v>21</v>
      </c>
      <c r="F8" s="47">
        <f>RANK(OAM1_2!F8,OAM1_2!F$6:F$40,F$4)</f>
        <v>34</v>
      </c>
      <c r="G8" s="47">
        <f>RANK(OAM1_2!G8,OAM1_2!G$6:G$40,G$4)</f>
        <v>34</v>
      </c>
      <c r="H8" s="47">
        <f>RANK(OAM1_2!H8,OAM1_2!H$6:H$40,H$4)</f>
        <v>34</v>
      </c>
      <c r="I8" s="47">
        <f>RANK(OAM1_2!I8,OAM1_2!I$6:I$40,I$4)</f>
        <v>31</v>
      </c>
      <c r="J8" s="47">
        <f>RANK(OAM1_2!J8,OAM1_2!J$6:J$40,J$4)</f>
        <v>33</v>
      </c>
      <c r="K8" s="47">
        <f>RANK(OAM1_2!K8,OAM1_2!K$6:K$40,K$4)</f>
        <v>34</v>
      </c>
      <c r="L8" s="47">
        <f>RANK(OAM1_2!L8,OAM1_2!L$6:L$40,L$4)</f>
        <v>35</v>
      </c>
      <c r="M8" s="47">
        <f>RANK(OAM1_2!M8,OAM1_2!M$6:M$40,M$4)</f>
        <v>34</v>
      </c>
      <c r="N8" s="47">
        <f>OAM1_2!N8</f>
        <v>2330</v>
      </c>
      <c r="O8" s="85">
        <f t="shared" si="1"/>
        <v>2330</v>
      </c>
      <c r="P8" s="85">
        <f t="shared" si="2"/>
        <v>2330</v>
      </c>
      <c r="Q8" s="90">
        <f>modell4!N121</f>
        <v>2303.1</v>
      </c>
      <c r="R8" t="str">
        <f t="shared" si="3"/>
        <v>rel_eros</v>
      </c>
      <c r="S8" s="66">
        <f t="shared" si="4"/>
        <v>1.1545064377682443E-2</v>
      </c>
      <c r="T8" s="37">
        <f>OAM1_2!B8</f>
        <v>3</v>
      </c>
      <c r="W8" s="37">
        <f>modell4!AQ121</f>
        <v>2722</v>
      </c>
      <c r="X8" s="66">
        <f t="shared" si="5"/>
        <v>-0.16824034334763949</v>
      </c>
      <c r="Y8">
        <f t="shared" si="6"/>
        <v>1</v>
      </c>
      <c r="Z8">
        <f t="shared" si="7"/>
        <v>26.900000000000091</v>
      </c>
    </row>
    <row r="9" spans="1:28" x14ac:dyDescent="0.25">
      <c r="A9" s="47" t="str">
        <f>'db2'!A8</f>
        <v>Intel Core i3-7300</v>
      </c>
      <c r="B9" s="47">
        <f>RANK(OAM1_2!B9,OAM1_2!B$6:B$40,B$4)</f>
        <v>25</v>
      </c>
      <c r="C9" s="47">
        <f>RANK(OAM1_2!C9,OAM1_2!C$6:C$40,C$4)</f>
        <v>23</v>
      </c>
      <c r="D9" s="47">
        <f>RANK(OAM1_2!D9,OAM1_2!D$6:D$40,D$4)</f>
        <v>31</v>
      </c>
      <c r="E9" s="47">
        <f>RANK(OAM1_2!E9,OAM1_2!E$6:E$40,E$4)</f>
        <v>21</v>
      </c>
      <c r="F9" s="47">
        <f>RANK(OAM1_2!F9,OAM1_2!F$6:F$40,F$4)</f>
        <v>31</v>
      </c>
      <c r="G9" s="47">
        <f>RANK(OAM1_2!G9,OAM1_2!G$6:G$40,G$4)</f>
        <v>32</v>
      </c>
      <c r="H9" s="47">
        <f>RANK(OAM1_2!H9,OAM1_2!H$6:H$40,H$4)</f>
        <v>32</v>
      </c>
      <c r="I9" s="47">
        <f>RANK(OAM1_2!I9,OAM1_2!I$6:I$40,I$4)</f>
        <v>31</v>
      </c>
      <c r="J9" s="47">
        <f>RANK(OAM1_2!J9,OAM1_2!J$6:J$40,J$4)</f>
        <v>31</v>
      </c>
      <c r="K9" s="47">
        <f>RANK(OAM1_2!K9,OAM1_2!K$6:K$40,K$4)</f>
        <v>32</v>
      </c>
      <c r="L9" s="47">
        <f>RANK(OAM1_2!L9,OAM1_2!L$6:L$40,L$4)</f>
        <v>32</v>
      </c>
      <c r="M9" s="47">
        <f>RANK(OAM1_2!M9,OAM1_2!M$6:M$40,M$4)</f>
        <v>32</v>
      </c>
      <c r="N9" s="47">
        <f>OAM1_2!N9</f>
        <v>2378</v>
      </c>
      <c r="O9" s="85">
        <f t="shared" si="1"/>
        <v>2378</v>
      </c>
      <c r="P9" s="85">
        <f t="shared" si="2"/>
        <v>2378</v>
      </c>
      <c r="Q9" s="90">
        <f>modell4!N122</f>
        <v>2327.1</v>
      </c>
      <c r="R9" t="str">
        <f t="shared" si="3"/>
        <v>rel_eros</v>
      </c>
      <c r="S9" s="66">
        <f t="shared" si="4"/>
        <v>2.1404541631623249E-2</v>
      </c>
      <c r="T9" s="37">
        <f>OAM1_2!B9</f>
        <v>3</v>
      </c>
      <c r="W9" s="37">
        <f>modell4!AQ122</f>
        <v>2668</v>
      </c>
      <c r="X9" s="66">
        <f t="shared" si="5"/>
        <v>-0.12195121951219512</v>
      </c>
      <c r="Y9">
        <f t="shared" si="6"/>
        <v>1</v>
      </c>
      <c r="Z9">
        <f t="shared" si="7"/>
        <v>50.900000000000091</v>
      </c>
    </row>
    <row r="10" spans="1:28" x14ac:dyDescent="0.25">
      <c r="A10" s="47" t="str">
        <f>'db2'!A9</f>
        <v>Intel Core i3-8100</v>
      </c>
      <c r="B10" s="47">
        <f>RANK(OAM1_2!B10,OAM1_2!B$6:B$40,B$4)</f>
        <v>25</v>
      </c>
      <c r="C10" s="47">
        <f>RANK(OAM1_2!C10,OAM1_2!C$6:C$40,C$4)</f>
        <v>32</v>
      </c>
      <c r="D10" s="47">
        <f>RANK(OAM1_2!D10,OAM1_2!D$6:D$40,D$4)</f>
        <v>17</v>
      </c>
      <c r="E10" s="47">
        <f>RANK(OAM1_2!E10,OAM1_2!E$6:E$40,E$4)</f>
        <v>21</v>
      </c>
      <c r="F10" s="47">
        <f>RANK(OAM1_2!F10,OAM1_2!F$6:F$40,F$4)</f>
        <v>26</v>
      </c>
      <c r="G10" s="47">
        <f>RANK(OAM1_2!G10,OAM1_2!G$6:G$40,G$4)</f>
        <v>25</v>
      </c>
      <c r="H10" s="47">
        <f>RANK(OAM1_2!H10,OAM1_2!H$6:H$40,H$4)</f>
        <v>22</v>
      </c>
      <c r="I10" s="47">
        <f>RANK(OAM1_2!I10,OAM1_2!I$6:I$40,I$4)</f>
        <v>24</v>
      </c>
      <c r="J10" s="47">
        <f>RANK(OAM1_2!J10,OAM1_2!J$6:J$40,J$4)</f>
        <v>26</v>
      </c>
      <c r="K10" s="47">
        <f>RANK(OAM1_2!K10,OAM1_2!K$6:K$40,K$4)</f>
        <v>25</v>
      </c>
      <c r="L10" s="47">
        <f>RANK(OAM1_2!L10,OAM1_2!L$6:L$40,L$4)</f>
        <v>25</v>
      </c>
      <c r="M10" s="47">
        <f>RANK(OAM1_2!M10,OAM1_2!M$6:M$40,M$4)</f>
        <v>25</v>
      </c>
      <c r="N10" s="47">
        <f>OAM1_2!N10</f>
        <v>2243</v>
      </c>
      <c r="O10" s="85">
        <f t="shared" si="1"/>
        <v>2243</v>
      </c>
      <c r="P10" s="85">
        <f t="shared" si="2"/>
        <v>2243</v>
      </c>
      <c r="Q10" s="90">
        <f>modell4!N123</f>
        <v>2194.6</v>
      </c>
      <c r="R10" t="str">
        <f t="shared" si="3"/>
        <v>rel_eros</v>
      </c>
      <c r="S10" s="66">
        <f t="shared" si="4"/>
        <v>2.1578243423985774E-2</v>
      </c>
      <c r="T10" s="37">
        <f>OAM1_2!B10</f>
        <v>3</v>
      </c>
      <c r="W10" s="37">
        <f>modell4!AQ123</f>
        <v>2668</v>
      </c>
      <c r="X10" s="66">
        <f t="shared" si="5"/>
        <v>-0.18947837717342844</v>
      </c>
      <c r="Y10">
        <f t="shared" si="6"/>
        <v>1</v>
      </c>
      <c r="Z10">
        <f t="shared" si="7"/>
        <v>48.400000000000091</v>
      </c>
    </row>
    <row r="11" spans="1:28" x14ac:dyDescent="0.25">
      <c r="A11" s="47" t="str">
        <f>'db2'!A10</f>
        <v>Intel Core i3-8300</v>
      </c>
      <c r="B11" s="47">
        <f>RANK(OAM1_2!B11,OAM1_2!B$6:B$40,B$4)</f>
        <v>25</v>
      </c>
      <c r="C11" s="47">
        <f>RANK(OAM1_2!C11,OAM1_2!C$6:C$40,C$4)</f>
        <v>30</v>
      </c>
      <c r="D11" s="47">
        <f>RANK(OAM1_2!D11,OAM1_2!D$6:D$40,D$4)</f>
        <v>17</v>
      </c>
      <c r="E11" s="47">
        <f>RANK(OAM1_2!E11,OAM1_2!E$6:E$40,E$4)</f>
        <v>21</v>
      </c>
      <c r="F11" s="47">
        <f>RANK(OAM1_2!F11,OAM1_2!F$6:F$40,F$4)</f>
        <v>25</v>
      </c>
      <c r="G11" s="47">
        <f>RANK(OAM1_2!G11,OAM1_2!G$6:G$40,G$4)</f>
        <v>24</v>
      </c>
      <c r="H11" s="47">
        <f>RANK(OAM1_2!H11,OAM1_2!H$6:H$40,H$4)</f>
        <v>15</v>
      </c>
      <c r="I11" s="47">
        <f>RANK(OAM1_2!I11,OAM1_2!I$6:I$40,I$4)</f>
        <v>24</v>
      </c>
      <c r="J11" s="47">
        <f>RANK(OAM1_2!J11,OAM1_2!J$6:J$40,J$4)</f>
        <v>25</v>
      </c>
      <c r="K11" s="47">
        <f>RANK(OAM1_2!K11,OAM1_2!K$6:K$40,K$4)</f>
        <v>24</v>
      </c>
      <c r="L11" s="47">
        <f>RANK(OAM1_2!L11,OAM1_2!L$6:L$40,L$4)</f>
        <v>22</v>
      </c>
      <c r="M11" s="47">
        <f>RANK(OAM1_2!M11,OAM1_2!M$6:M$40,M$4)</f>
        <v>23</v>
      </c>
      <c r="N11" s="47">
        <f>OAM1_2!N11</f>
        <v>2309</v>
      </c>
      <c r="O11" s="85">
        <f t="shared" si="1"/>
        <v>2309</v>
      </c>
      <c r="P11" s="85">
        <f t="shared" si="2"/>
        <v>2309</v>
      </c>
      <c r="Q11" s="90">
        <f>modell4!N124</f>
        <v>2308.1</v>
      </c>
      <c r="R11" t="str">
        <f t="shared" si="3"/>
        <v>rel_eros</v>
      </c>
      <c r="S11" s="66">
        <f t="shared" si="4"/>
        <v>3.8977912516244734E-4</v>
      </c>
      <c r="T11" s="37">
        <f>OAM1_2!B11</f>
        <v>3</v>
      </c>
      <c r="W11" s="37">
        <f>modell4!AQ124</f>
        <v>2668</v>
      </c>
      <c r="X11" s="66">
        <f t="shared" si="5"/>
        <v>-0.15547856214811606</v>
      </c>
      <c r="Y11">
        <f t="shared" si="6"/>
        <v>1</v>
      </c>
      <c r="Z11">
        <f t="shared" si="7"/>
        <v>0.90000000000009095</v>
      </c>
    </row>
    <row r="12" spans="1:28" x14ac:dyDescent="0.25">
      <c r="A12" s="47" t="str">
        <f>'db2'!A11</f>
        <v>Intel Core i3-9100</v>
      </c>
      <c r="B12" s="47">
        <f>RANK(OAM1_2!B12,OAM1_2!B$6:B$40,B$4)</f>
        <v>25</v>
      </c>
      <c r="C12" s="47">
        <f>RANK(OAM1_2!C12,OAM1_2!C$6:C$40,C$4)</f>
        <v>17</v>
      </c>
      <c r="D12" s="47">
        <f>RANK(OAM1_2!D12,OAM1_2!D$6:D$40,D$4)</f>
        <v>17</v>
      </c>
      <c r="E12" s="47">
        <f>RANK(OAM1_2!E12,OAM1_2!E$6:E$40,E$4)</f>
        <v>21</v>
      </c>
      <c r="F12" s="47">
        <f>RANK(OAM1_2!F12,OAM1_2!F$6:F$40,F$4)</f>
        <v>23</v>
      </c>
      <c r="G12" s="47">
        <f>RANK(OAM1_2!G12,OAM1_2!G$6:G$40,G$4)</f>
        <v>21</v>
      </c>
      <c r="H12" s="47">
        <f>RANK(OAM1_2!H12,OAM1_2!H$6:H$40,H$4)</f>
        <v>22</v>
      </c>
      <c r="I12" s="47">
        <f>RANK(OAM1_2!I12,OAM1_2!I$6:I$40,I$4)</f>
        <v>22</v>
      </c>
      <c r="J12" s="47">
        <f>RANK(OAM1_2!J12,OAM1_2!J$6:J$40,J$4)</f>
        <v>23</v>
      </c>
      <c r="K12" s="47">
        <f>RANK(OAM1_2!K12,OAM1_2!K$6:K$40,K$4)</f>
        <v>22</v>
      </c>
      <c r="L12" s="47">
        <f>RANK(OAM1_2!L12,OAM1_2!L$6:L$40,L$4)</f>
        <v>29</v>
      </c>
      <c r="M12" s="47">
        <f>RANK(OAM1_2!M12,OAM1_2!M$6:M$40,M$4)</f>
        <v>21</v>
      </c>
      <c r="N12" s="47">
        <f>OAM1_2!N12</f>
        <v>2526</v>
      </c>
      <c r="O12" s="85">
        <f t="shared" si="1"/>
        <v>2526</v>
      </c>
      <c r="P12" s="85">
        <f t="shared" si="2"/>
        <v>2526</v>
      </c>
      <c r="Q12" s="90">
        <f>modell4!N125</f>
        <v>2498.5</v>
      </c>
      <c r="R12" t="str">
        <f t="shared" si="3"/>
        <v>rel_eros</v>
      </c>
      <c r="S12" s="66">
        <f t="shared" si="4"/>
        <v>1.0886777513855899E-2</v>
      </c>
      <c r="T12" s="37">
        <f>OAM1_2!B12</f>
        <v>3</v>
      </c>
      <c r="W12" s="37">
        <f>modell4!AQ125</f>
        <v>2668</v>
      </c>
      <c r="X12" s="66">
        <f t="shared" si="5"/>
        <v>-5.6215360253365002E-2</v>
      </c>
      <c r="Y12">
        <f t="shared" si="6"/>
        <v>1</v>
      </c>
      <c r="Z12">
        <f t="shared" si="7"/>
        <v>27.5</v>
      </c>
    </row>
    <row r="13" spans="1:28" x14ac:dyDescent="0.25">
      <c r="A13" s="47" t="str">
        <f>'db2'!A12</f>
        <v>Intel Core i3-9300</v>
      </c>
      <c r="B13" s="47">
        <f>RANK(OAM1_2!B13,OAM1_2!B$6:B$40,B$4)</f>
        <v>25</v>
      </c>
      <c r="C13" s="47">
        <f>RANK(OAM1_2!C13,OAM1_2!C$6:C$40,C$4)</f>
        <v>13</v>
      </c>
      <c r="D13" s="47">
        <f>RANK(OAM1_2!D13,OAM1_2!D$6:D$40,D$4)</f>
        <v>17</v>
      </c>
      <c r="E13" s="47">
        <f>RANK(OAM1_2!E13,OAM1_2!E$6:E$40,E$4)</f>
        <v>21</v>
      </c>
      <c r="F13" s="47">
        <f>RANK(OAM1_2!F13,OAM1_2!F$6:F$40,F$4)</f>
        <v>21</v>
      </c>
      <c r="G13" s="47">
        <f>RANK(OAM1_2!G13,OAM1_2!G$6:G$40,G$4)</f>
        <v>22</v>
      </c>
      <c r="H13" s="47">
        <f>RANK(OAM1_2!H13,OAM1_2!H$6:H$40,H$4)</f>
        <v>2</v>
      </c>
      <c r="I13" s="47">
        <f>RANK(OAM1_2!I13,OAM1_2!I$6:I$40,I$4)</f>
        <v>21</v>
      </c>
      <c r="J13" s="47">
        <f>RANK(OAM1_2!J13,OAM1_2!J$6:J$40,J$4)</f>
        <v>22</v>
      </c>
      <c r="K13" s="47">
        <f>RANK(OAM1_2!K13,OAM1_2!K$6:K$40,K$4)</f>
        <v>21</v>
      </c>
      <c r="L13" s="47">
        <f>RANK(OAM1_2!L13,OAM1_2!L$6:L$40,L$4)</f>
        <v>9</v>
      </c>
      <c r="M13" s="47">
        <f>RANK(OAM1_2!M13,OAM1_2!M$6:M$40,M$4)</f>
        <v>19</v>
      </c>
      <c r="N13" s="47">
        <f>OAM1_2!N13</f>
        <v>2666</v>
      </c>
      <c r="O13" s="85">
        <f t="shared" si="1"/>
        <v>2666</v>
      </c>
      <c r="P13" s="85">
        <f t="shared" si="2"/>
        <v>2666</v>
      </c>
      <c r="Q13" s="90">
        <f>modell4!N126</f>
        <v>2665</v>
      </c>
      <c r="R13" t="str">
        <f t="shared" si="3"/>
        <v>rel_eros</v>
      </c>
      <c r="S13" s="66">
        <f t="shared" si="4"/>
        <v>3.7509377344336085E-4</v>
      </c>
      <c r="T13" s="37">
        <f>OAM1_2!B13</f>
        <v>3</v>
      </c>
      <c r="W13" s="37">
        <f>modell4!AQ126</f>
        <v>2668</v>
      </c>
      <c r="X13" s="66">
        <f t="shared" si="5"/>
        <v>-7.501875468867217E-4</v>
      </c>
      <c r="Y13">
        <f t="shared" si="6"/>
        <v>1</v>
      </c>
      <c r="Z13">
        <f t="shared" si="7"/>
        <v>1</v>
      </c>
    </row>
    <row r="14" spans="1:28" x14ac:dyDescent="0.25">
      <c r="A14" s="47" t="str">
        <f>'db2'!A13</f>
        <v>Intel Core i3-10100</v>
      </c>
      <c r="B14" s="47">
        <f>RANK(OAM1_2!B14,OAM1_2!B$6:B$40,B$4)</f>
        <v>25</v>
      </c>
      <c r="C14" s="47">
        <f>RANK(OAM1_2!C14,OAM1_2!C$6:C$40,C$4)</f>
        <v>13</v>
      </c>
      <c r="D14" s="47">
        <f>RANK(OAM1_2!D14,OAM1_2!D$6:D$40,D$4)</f>
        <v>17</v>
      </c>
      <c r="E14" s="47">
        <f>RANK(OAM1_2!E14,OAM1_2!E$6:E$40,E$4)</f>
        <v>10</v>
      </c>
      <c r="F14" s="47">
        <f>RANK(OAM1_2!F14,OAM1_2!F$6:F$40,F$4)</f>
        <v>13</v>
      </c>
      <c r="G14" s="47">
        <f>RANK(OAM1_2!G14,OAM1_2!G$6:G$40,G$4)</f>
        <v>18</v>
      </c>
      <c r="H14" s="47">
        <f>RANK(OAM1_2!H14,OAM1_2!H$6:H$40,H$4)</f>
        <v>22</v>
      </c>
      <c r="I14" s="47">
        <f>RANK(OAM1_2!I14,OAM1_2!I$6:I$40,I$4)</f>
        <v>13</v>
      </c>
      <c r="J14" s="47">
        <f>RANK(OAM1_2!J14,OAM1_2!J$6:J$40,J$4)</f>
        <v>14</v>
      </c>
      <c r="K14" s="47">
        <f>RANK(OAM1_2!K14,OAM1_2!K$6:K$40,K$4)</f>
        <v>18</v>
      </c>
      <c r="L14" s="47">
        <f>RANK(OAM1_2!L14,OAM1_2!L$6:L$40,L$4)</f>
        <v>14</v>
      </c>
      <c r="M14" s="47">
        <f>RANK(OAM1_2!M14,OAM1_2!M$6:M$40,M$4)</f>
        <v>18</v>
      </c>
      <c r="N14" s="47">
        <f>OAM1_2!N14</f>
        <v>2670</v>
      </c>
      <c r="O14" s="85">
        <f t="shared" si="1"/>
        <v>2670</v>
      </c>
      <c r="P14" s="85">
        <f t="shared" si="2"/>
        <v>2670</v>
      </c>
      <c r="Q14" s="90">
        <f>modell4!N127</f>
        <v>2629</v>
      </c>
      <c r="R14" t="str">
        <f t="shared" si="3"/>
        <v>rel_eros</v>
      </c>
      <c r="S14" s="66">
        <f t="shared" si="4"/>
        <v>1.5355805243445693E-2</v>
      </c>
      <c r="T14" s="37">
        <f>OAM1_2!B14</f>
        <v>3</v>
      </c>
      <c r="W14" s="37">
        <f>modell4!AQ127</f>
        <v>2668</v>
      </c>
      <c r="X14" s="66">
        <f t="shared" si="5"/>
        <v>7.4906367041198505E-4</v>
      </c>
      <c r="Y14">
        <f t="shared" si="6"/>
        <v>0</v>
      </c>
      <c r="Z14">
        <f t="shared" si="7"/>
        <v>41</v>
      </c>
    </row>
    <row r="15" spans="1:28" x14ac:dyDescent="0.25">
      <c r="A15" s="47" t="str">
        <f>'db2'!A14</f>
        <v>Intel Core i3-10300</v>
      </c>
      <c r="B15" s="47">
        <f>RANK(OAM1_2!B15,OAM1_2!B$6:B$40,B$4)</f>
        <v>25</v>
      </c>
      <c r="C15" s="47">
        <f>RANK(OAM1_2!C15,OAM1_2!C$6:C$40,C$4)</f>
        <v>9</v>
      </c>
      <c r="D15" s="47">
        <f>RANK(OAM1_2!D15,OAM1_2!D$6:D$40,D$4)</f>
        <v>17</v>
      </c>
      <c r="E15" s="47">
        <f>RANK(OAM1_2!E15,OAM1_2!E$6:E$40,E$4)</f>
        <v>10</v>
      </c>
      <c r="F15" s="47">
        <f>RANK(OAM1_2!F15,OAM1_2!F$6:F$40,F$4)</f>
        <v>12</v>
      </c>
      <c r="G15" s="47">
        <f>RANK(OAM1_2!G15,OAM1_2!G$6:G$40,G$4)</f>
        <v>17</v>
      </c>
      <c r="H15" s="47">
        <f>RANK(OAM1_2!H15,OAM1_2!H$6:H$40,H$4)</f>
        <v>20</v>
      </c>
      <c r="I15" s="47">
        <f>RANK(OAM1_2!I15,OAM1_2!I$6:I$40,I$4)</f>
        <v>13</v>
      </c>
      <c r="J15" s="47">
        <f>RANK(OAM1_2!J15,OAM1_2!J$6:J$40,J$4)</f>
        <v>13</v>
      </c>
      <c r="K15" s="47">
        <f>RANK(OAM1_2!K15,OAM1_2!K$6:K$40,K$4)</f>
        <v>16</v>
      </c>
      <c r="L15" s="47">
        <f>RANK(OAM1_2!L15,OAM1_2!L$6:L$40,L$4)</f>
        <v>16</v>
      </c>
      <c r="M15" s="47">
        <f>RANK(OAM1_2!M15,OAM1_2!M$6:M$40,M$4)</f>
        <v>17</v>
      </c>
      <c r="N15" s="47">
        <f>OAM1_2!N15</f>
        <v>2680</v>
      </c>
      <c r="O15" s="85">
        <f t="shared" si="1"/>
        <v>2680</v>
      </c>
      <c r="P15" s="85">
        <f t="shared" si="2"/>
        <v>2680</v>
      </c>
      <c r="Q15" s="90">
        <f>modell4!N128</f>
        <v>2677.5</v>
      </c>
      <c r="R15" t="str">
        <f t="shared" si="3"/>
        <v>rel_eros</v>
      </c>
      <c r="S15" s="66">
        <f t="shared" si="4"/>
        <v>9.3283582089552237E-4</v>
      </c>
      <c r="T15" s="37">
        <f>OAM1_2!B15</f>
        <v>3</v>
      </c>
      <c r="W15" s="37">
        <f>modell4!AQ128</f>
        <v>2668</v>
      </c>
      <c r="X15" s="66">
        <f t="shared" si="5"/>
        <v>4.4776119402985077E-3</v>
      </c>
      <c r="Y15" s="91">
        <f t="shared" si="6"/>
        <v>0</v>
      </c>
      <c r="Z15" s="91">
        <f t="shared" si="7"/>
        <v>2.5</v>
      </c>
    </row>
    <row r="16" spans="1:28" x14ac:dyDescent="0.25">
      <c r="A16" s="47" t="str">
        <f>'db2'!A15</f>
        <v>Intel Core i3-1115G4</v>
      </c>
      <c r="B16" s="47">
        <f>RANK(OAM1_2!B16,OAM1_2!B$6:B$40,B$4)</f>
        <v>25</v>
      </c>
      <c r="C16" s="47">
        <f>RANK(OAM1_2!C16,OAM1_2!C$6:C$40,C$4)</f>
        <v>19</v>
      </c>
      <c r="D16" s="47">
        <f>RANK(OAM1_2!D16,OAM1_2!D$6:D$40,D$4)</f>
        <v>31</v>
      </c>
      <c r="E16" s="47">
        <f>RANK(OAM1_2!E16,OAM1_2!E$6:E$40,E$4)</f>
        <v>21</v>
      </c>
      <c r="F16" s="47">
        <f>RANK(OAM1_2!F16,OAM1_2!F$6:F$40,F$4)</f>
        <v>22</v>
      </c>
      <c r="G16" s="47">
        <f>RANK(OAM1_2!G16,OAM1_2!G$6:G$40,G$4)</f>
        <v>31</v>
      </c>
      <c r="H16" s="47">
        <f>RANK(OAM1_2!H16,OAM1_2!H$6:H$40,H$4)</f>
        <v>28</v>
      </c>
      <c r="I16" s="47">
        <f>RANK(OAM1_2!I16,OAM1_2!I$6:I$40,I$4)</f>
        <v>31</v>
      </c>
      <c r="J16" s="47">
        <f>RANK(OAM1_2!J16,OAM1_2!J$6:J$40,J$4)</f>
        <v>11</v>
      </c>
      <c r="K16" s="47">
        <f>RANK(OAM1_2!K16,OAM1_2!K$6:K$40,K$4)</f>
        <v>31</v>
      </c>
      <c r="L16" s="47">
        <f>RANK(OAM1_2!L16,OAM1_2!L$6:L$40,L$4)</f>
        <v>27</v>
      </c>
      <c r="M16" s="47">
        <f>RANK(OAM1_2!M16,OAM1_2!M$6:M$40,M$4)</f>
        <v>31</v>
      </c>
      <c r="N16" s="47">
        <f>OAM1_2!N16</f>
        <v>2751</v>
      </c>
      <c r="O16" s="85">
        <f t="shared" si="1"/>
        <v>2751</v>
      </c>
      <c r="P16" s="85">
        <f t="shared" si="2"/>
        <v>2751</v>
      </c>
      <c r="Q16" s="90">
        <f>modell4!N129</f>
        <v>2668.5</v>
      </c>
      <c r="R16" t="str">
        <f t="shared" si="3"/>
        <v>rel_eros</v>
      </c>
      <c r="S16" s="66">
        <f t="shared" si="4"/>
        <v>2.9989094874591057E-2</v>
      </c>
      <c r="T16" s="37">
        <f>OAM1_2!B16</f>
        <v>3</v>
      </c>
      <c r="U16" s="66">
        <f>AVERAGE(S6:S16)</f>
        <v>1.179984615985475E-2</v>
      </c>
      <c r="W16" s="37">
        <f>modell4!AQ129</f>
        <v>2668</v>
      </c>
      <c r="X16" s="66">
        <f t="shared" si="5"/>
        <v>3.0170846964740095E-2</v>
      </c>
      <c r="Y16">
        <f t="shared" si="6"/>
        <v>0</v>
      </c>
      <c r="Z16">
        <f t="shared" si="7"/>
        <v>82.5</v>
      </c>
    </row>
    <row r="17" spans="1:26" x14ac:dyDescent="0.25">
      <c r="A17" s="47" t="str">
        <f>'db2'!A16</f>
        <v>Intel Core i5-6400</v>
      </c>
      <c r="B17" s="47">
        <f>RANK(OAM1_2!B17,OAM1_2!B$6:B$40,B$4)</f>
        <v>7</v>
      </c>
      <c r="C17" s="47">
        <f>RANK(OAM1_2!C17,OAM1_2!C$6:C$40,C$4)</f>
        <v>35</v>
      </c>
      <c r="D17" s="47">
        <f>RANK(OAM1_2!D17,OAM1_2!D$6:D$40,D$4)</f>
        <v>17</v>
      </c>
      <c r="E17" s="47">
        <f>RANK(OAM1_2!E17,OAM1_2!E$6:E$40,E$4)</f>
        <v>21</v>
      </c>
      <c r="F17" s="47">
        <f>RANK(OAM1_2!F17,OAM1_2!F$6:F$40,F$4)</f>
        <v>32</v>
      </c>
      <c r="G17" s="47">
        <f>RANK(OAM1_2!G17,OAM1_2!G$6:G$40,G$4)</f>
        <v>30</v>
      </c>
      <c r="H17" s="47">
        <f>RANK(OAM1_2!H17,OAM1_2!H$6:H$40,H$4)</f>
        <v>31</v>
      </c>
      <c r="I17" s="47">
        <f>RANK(OAM1_2!I17,OAM1_2!I$6:I$40,I$4)</f>
        <v>30</v>
      </c>
      <c r="J17" s="47">
        <f>RANK(OAM1_2!J17,OAM1_2!J$6:J$40,J$4)</f>
        <v>32</v>
      </c>
      <c r="K17" s="47">
        <f>RANK(OAM1_2!K17,OAM1_2!K$6:K$40,K$4)</f>
        <v>30</v>
      </c>
      <c r="L17" s="47">
        <f>RANK(OAM1_2!L17,OAM1_2!L$6:L$40,L$4)</f>
        <v>31</v>
      </c>
      <c r="M17" s="47">
        <f>RANK(OAM1_2!M17,OAM1_2!M$6:M$40,M$4)</f>
        <v>30</v>
      </c>
      <c r="N17" s="47">
        <f>OAM1_2!N17</f>
        <v>1967</v>
      </c>
      <c r="O17" s="85">
        <f t="shared" si="1"/>
        <v>1967</v>
      </c>
      <c r="P17" s="85">
        <f t="shared" si="2"/>
        <v>1967</v>
      </c>
      <c r="Q17" s="90">
        <f>modell4!N130</f>
        <v>1966.2</v>
      </c>
      <c r="R17" t="str">
        <f t="shared" si="3"/>
        <v>rel_eros</v>
      </c>
      <c r="S17" s="66">
        <f t="shared" si="4"/>
        <v>4.0671072699540139E-4</v>
      </c>
      <c r="T17" s="37">
        <f>OAM1_2!B17</f>
        <v>5</v>
      </c>
      <c r="W17" s="37">
        <f>modell4!AQ130</f>
        <v>2545.5</v>
      </c>
      <c r="X17" s="66">
        <f t="shared" si="5"/>
        <v>-0.29410269445856635</v>
      </c>
      <c r="Y17">
        <f t="shared" si="6"/>
        <v>1</v>
      </c>
      <c r="Z17">
        <f t="shared" si="7"/>
        <v>0.79999999999995453</v>
      </c>
    </row>
    <row r="18" spans="1:26" x14ac:dyDescent="0.25">
      <c r="A18" s="47" t="str">
        <f>'db2'!A17</f>
        <v>Intel Core i5-6500</v>
      </c>
      <c r="B18" s="47">
        <f>RANK(OAM1_2!B18,OAM1_2!B$6:B$40,B$4)</f>
        <v>7</v>
      </c>
      <c r="C18" s="47">
        <f>RANK(OAM1_2!C18,OAM1_2!C$6:C$40,C$4)</f>
        <v>32</v>
      </c>
      <c r="D18" s="47">
        <f>RANK(OAM1_2!D18,OAM1_2!D$6:D$40,D$4)</f>
        <v>17</v>
      </c>
      <c r="E18" s="47">
        <f>RANK(OAM1_2!E18,OAM1_2!E$6:E$40,E$4)</f>
        <v>21</v>
      </c>
      <c r="F18" s="47">
        <f>RANK(OAM1_2!F18,OAM1_2!F$6:F$40,F$4)</f>
        <v>29</v>
      </c>
      <c r="G18" s="47">
        <f>RANK(OAM1_2!G18,OAM1_2!G$6:G$40,G$4)</f>
        <v>28</v>
      </c>
      <c r="H18" s="47">
        <f>RANK(OAM1_2!H18,OAM1_2!H$6:H$40,H$4)</f>
        <v>22</v>
      </c>
      <c r="I18" s="47">
        <f>RANK(OAM1_2!I18,OAM1_2!I$6:I$40,I$4)</f>
        <v>26</v>
      </c>
      <c r="J18" s="47">
        <f>RANK(OAM1_2!J18,OAM1_2!J$6:J$40,J$4)</f>
        <v>29</v>
      </c>
      <c r="K18" s="47">
        <f>RANK(OAM1_2!K18,OAM1_2!K$6:K$40,K$4)</f>
        <v>28</v>
      </c>
      <c r="L18" s="47">
        <f>RANK(OAM1_2!L18,OAM1_2!L$6:L$40,L$4)</f>
        <v>28</v>
      </c>
      <c r="M18" s="47">
        <f>RANK(OAM1_2!M18,OAM1_2!M$6:M$40,M$4)</f>
        <v>28</v>
      </c>
      <c r="N18" s="47">
        <f>OAM1_2!N18</f>
        <v>2124</v>
      </c>
      <c r="O18" s="85">
        <f t="shared" si="1"/>
        <v>2124</v>
      </c>
      <c r="P18" s="85">
        <f t="shared" si="2"/>
        <v>2124</v>
      </c>
      <c r="Q18" s="90">
        <f>modell4!N131</f>
        <v>2177.6999999999998</v>
      </c>
      <c r="R18" t="str">
        <f t="shared" si="3"/>
        <v>rel_gyenge</v>
      </c>
      <c r="S18" s="66">
        <f t="shared" si="4"/>
        <v>-2.528248587570613E-2</v>
      </c>
      <c r="T18" s="37">
        <f>OAM1_2!B18</f>
        <v>5</v>
      </c>
      <c r="W18" s="37">
        <f>modell4!AQ131</f>
        <v>2545.5</v>
      </c>
      <c r="X18" s="66">
        <f t="shared" si="5"/>
        <v>-0.19844632768361581</v>
      </c>
      <c r="Y18">
        <f t="shared" si="6"/>
        <v>0</v>
      </c>
      <c r="Z18">
        <f t="shared" si="7"/>
        <v>53.699999999999818</v>
      </c>
    </row>
    <row r="19" spans="1:26" x14ac:dyDescent="0.25">
      <c r="A19" s="47" t="str">
        <f>'db2'!A18</f>
        <v>Intel Core i5-6600</v>
      </c>
      <c r="B19" s="47">
        <f>RANK(OAM1_2!B19,OAM1_2!B$6:B$40,B$4)</f>
        <v>7</v>
      </c>
      <c r="C19" s="47">
        <f>RANK(OAM1_2!C19,OAM1_2!C$6:C$40,C$4)</f>
        <v>26</v>
      </c>
      <c r="D19" s="47">
        <f>RANK(OAM1_2!D19,OAM1_2!D$6:D$40,D$4)</f>
        <v>17</v>
      </c>
      <c r="E19" s="47">
        <f>RANK(OAM1_2!E19,OAM1_2!E$6:E$40,E$4)</f>
        <v>21</v>
      </c>
      <c r="F19" s="47">
        <f>RANK(OAM1_2!F19,OAM1_2!F$6:F$40,F$4)</f>
        <v>27</v>
      </c>
      <c r="G19" s="47">
        <f>RANK(OAM1_2!G19,OAM1_2!G$6:G$40,G$4)</f>
        <v>26</v>
      </c>
      <c r="H19" s="47">
        <f>RANK(OAM1_2!H19,OAM1_2!H$6:H$40,H$4)</f>
        <v>21</v>
      </c>
      <c r="I19" s="47">
        <f>RANK(OAM1_2!I19,OAM1_2!I$6:I$40,I$4)</f>
        <v>26</v>
      </c>
      <c r="J19" s="47">
        <f>RANK(OAM1_2!J19,OAM1_2!J$6:J$40,J$4)</f>
        <v>27</v>
      </c>
      <c r="K19" s="47">
        <f>RANK(OAM1_2!K19,OAM1_2!K$6:K$40,K$4)</f>
        <v>26</v>
      </c>
      <c r="L19" s="47">
        <f>RANK(OAM1_2!L19,OAM1_2!L$6:L$40,L$4)</f>
        <v>24</v>
      </c>
      <c r="M19" s="47">
        <f>RANK(OAM1_2!M19,OAM1_2!M$6:M$40,M$4)</f>
        <v>27</v>
      </c>
      <c r="N19" s="47">
        <f>OAM1_2!N19</f>
        <v>2278</v>
      </c>
      <c r="O19" s="85">
        <f t="shared" si="1"/>
        <v>2278</v>
      </c>
      <c r="P19" s="85">
        <f t="shared" si="2"/>
        <v>2278</v>
      </c>
      <c r="Q19" s="90">
        <f>modell4!N132</f>
        <v>2316.1</v>
      </c>
      <c r="R19" t="str">
        <f t="shared" si="3"/>
        <v>rel_gyenge</v>
      </c>
      <c r="S19" s="66">
        <f t="shared" si="4"/>
        <v>-1.6725197541703207E-2</v>
      </c>
      <c r="T19" s="37">
        <f>OAM1_2!B19</f>
        <v>5</v>
      </c>
      <c r="W19" s="37">
        <f>modell4!AQ132</f>
        <v>2545.5</v>
      </c>
      <c r="X19" s="66">
        <f t="shared" si="5"/>
        <v>-0.11742756804214223</v>
      </c>
      <c r="Y19">
        <f t="shared" si="6"/>
        <v>0</v>
      </c>
      <c r="Z19">
        <f t="shared" si="7"/>
        <v>38.099999999999909</v>
      </c>
    </row>
    <row r="20" spans="1:26" x14ac:dyDescent="0.25">
      <c r="A20" s="47" t="str">
        <f>'db2'!A19</f>
        <v>Intel Core i5-7400</v>
      </c>
      <c r="B20" s="47">
        <f>RANK(OAM1_2!B20,OAM1_2!B$6:B$40,B$4)</f>
        <v>7</v>
      </c>
      <c r="C20" s="47">
        <f>RANK(OAM1_2!C20,OAM1_2!C$6:C$40,C$4)</f>
        <v>34</v>
      </c>
      <c r="D20" s="47">
        <f>RANK(OAM1_2!D20,OAM1_2!D$6:D$40,D$4)</f>
        <v>17</v>
      </c>
      <c r="E20" s="47">
        <f>RANK(OAM1_2!E20,OAM1_2!E$6:E$40,E$4)</f>
        <v>21</v>
      </c>
      <c r="F20" s="47">
        <f>RANK(OAM1_2!F20,OAM1_2!F$6:F$40,F$4)</f>
        <v>30</v>
      </c>
      <c r="G20" s="47">
        <f>RANK(OAM1_2!G20,OAM1_2!G$6:G$40,G$4)</f>
        <v>29</v>
      </c>
      <c r="H20" s="47">
        <f>RANK(OAM1_2!H20,OAM1_2!H$6:H$40,H$4)</f>
        <v>28</v>
      </c>
      <c r="I20" s="47">
        <f>RANK(OAM1_2!I20,OAM1_2!I$6:I$40,I$4)</f>
        <v>26</v>
      </c>
      <c r="J20" s="47">
        <f>RANK(OAM1_2!J20,OAM1_2!J$6:J$40,J$4)</f>
        <v>30</v>
      </c>
      <c r="K20" s="47">
        <f>RANK(OAM1_2!K20,OAM1_2!K$6:K$40,K$4)</f>
        <v>29</v>
      </c>
      <c r="L20" s="47">
        <f>RANK(OAM1_2!L20,OAM1_2!L$6:L$40,L$4)</f>
        <v>30</v>
      </c>
      <c r="M20" s="47">
        <f>RANK(OAM1_2!M20,OAM1_2!M$6:M$40,M$4)</f>
        <v>29</v>
      </c>
      <c r="N20" s="47">
        <f>OAM1_2!N20</f>
        <v>2110</v>
      </c>
      <c r="O20" s="85">
        <f t="shared" si="1"/>
        <v>2110</v>
      </c>
      <c r="P20" s="85">
        <f t="shared" si="2"/>
        <v>2110</v>
      </c>
      <c r="Q20" s="90">
        <f>modell4!N133</f>
        <v>2109.1999999999998</v>
      </c>
      <c r="R20" t="str">
        <f t="shared" si="3"/>
        <v>rel_eros</v>
      </c>
      <c r="S20" s="66">
        <f t="shared" si="4"/>
        <v>3.791469194313658E-4</v>
      </c>
      <c r="T20" s="37">
        <f>OAM1_2!B20</f>
        <v>5</v>
      </c>
      <c r="W20" s="37">
        <f>modell4!AQ133</f>
        <v>2545.5</v>
      </c>
      <c r="X20" s="66">
        <f t="shared" si="5"/>
        <v>-0.20639810426540284</v>
      </c>
      <c r="Y20">
        <f t="shared" si="6"/>
        <v>1</v>
      </c>
      <c r="Z20">
        <f t="shared" si="7"/>
        <v>0.8000000000001819</v>
      </c>
    </row>
    <row r="21" spans="1:26" x14ac:dyDescent="0.25">
      <c r="A21" s="47" t="str">
        <f>'db2'!A20</f>
        <v>Intel Core i5-7500</v>
      </c>
      <c r="B21" s="47">
        <f>RANK(OAM1_2!B21,OAM1_2!B$6:B$40,B$4)</f>
        <v>7</v>
      </c>
      <c r="C21" s="47">
        <f>RANK(OAM1_2!C21,OAM1_2!C$6:C$40,C$4)</f>
        <v>28</v>
      </c>
      <c r="D21" s="47">
        <f>RANK(OAM1_2!D21,OAM1_2!D$6:D$40,D$4)</f>
        <v>17</v>
      </c>
      <c r="E21" s="47">
        <f>RANK(OAM1_2!E21,OAM1_2!E$6:E$40,E$4)</f>
        <v>21</v>
      </c>
      <c r="F21" s="47">
        <f>RANK(OAM1_2!F21,OAM1_2!F$6:F$40,F$4)</f>
        <v>28</v>
      </c>
      <c r="G21" s="47">
        <f>RANK(OAM1_2!G21,OAM1_2!G$6:G$40,G$4)</f>
        <v>27</v>
      </c>
      <c r="H21" s="47">
        <f>RANK(OAM1_2!H21,OAM1_2!H$6:H$40,H$4)</f>
        <v>22</v>
      </c>
      <c r="I21" s="47">
        <f>RANK(OAM1_2!I21,OAM1_2!I$6:I$40,I$4)</f>
        <v>26</v>
      </c>
      <c r="J21" s="47">
        <f>RANK(OAM1_2!J21,OAM1_2!J$6:J$40,J$4)</f>
        <v>28</v>
      </c>
      <c r="K21" s="47">
        <f>RANK(OAM1_2!K21,OAM1_2!K$6:K$40,K$4)</f>
        <v>27</v>
      </c>
      <c r="L21" s="47">
        <f>RANK(OAM1_2!L21,OAM1_2!L$6:L$40,L$4)</f>
        <v>25</v>
      </c>
      <c r="M21" s="47">
        <f>RANK(OAM1_2!M21,OAM1_2!M$6:M$40,M$4)</f>
        <v>26</v>
      </c>
      <c r="N21" s="47">
        <f>OAM1_2!N21</f>
        <v>2284</v>
      </c>
      <c r="O21" s="85">
        <f t="shared" si="1"/>
        <v>2284</v>
      </c>
      <c r="P21" s="85">
        <f t="shared" si="2"/>
        <v>2284</v>
      </c>
      <c r="Q21" s="90">
        <f>modell4!N134</f>
        <v>2316.1</v>
      </c>
      <c r="R21" t="str">
        <f t="shared" si="3"/>
        <v>rel_gyenge</v>
      </c>
      <c r="S21" s="66">
        <f t="shared" si="4"/>
        <v>-1.4054290718038489E-2</v>
      </c>
      <c r="T21" s="37">
        <f>OAM1_2!B21</f>
        <v>5</v>
      </c>
      <c r="W21" s="37">
        <f>modell4!AQ134</f>
        <v>2545.5</v>
      </c>
      <c r="X21" s="66">
        <f t="shared" si="5"/>
        <v>-0.11449211908931699</v>
      </c>
      <c r="Y21">
        <f t="shared" si="6"/>
        <v>0</v>
      </c>
      <c r="Z21">
        <f t="shared" si="7"/>
        <v>32.099999999999909</v>
      </c>
    </row>
    <row r="22" spans="1:26" x14ac:dyDescent="0.25">
      <c r="A22" s="47" t="str">
        <f>'db2'!A21</f>
        <v>Intel Core i5-7600</v>
      </c>
      <c r="B22" s="47">
        <f>RANK(OAM1_2!B22,OAM1_2!B$6:B$40,B$4)</f>
        <v>7</v>
      </c>
      <c r="C22" s="47">
        <f>RANK(OAM1_2!C22,OAM1_2!C$6:C$40,C$4)</f>
        <v>19</v>
      </c>
      <c r="D22" s="47">
        <f>RANK(OAM1_2!D22,OAM1_2!D$6:D$40,D$4)</f>
        <v>17</v>
      </c>
      <c r="E22" s="47">
        <f>RANK(OAM1_2!E22,OAM1_2!E$6:E$40,E$4)</f>
        <v>21</v>
      </c>
      <c r="F22" s="47">
        <f>RANK(OAM1_2!F22,OAM1_2!F$6:F$40,F$4)</f>
        <v>24</v>
      </c>
      <c r="G22" s="47">
        <f>RANK(OAM1_2!G22,OAM1_2!G$6:G$40,G$4)</f>
        <v>23</v>
      </c>
      <c r="H22" s="47">
        <f>RANK(OAM1_2!H22,OAM1_2!H$6:H$40,H$4)</f>
        <v>19</v>
      </c>
      <c r="I22" s="47">
        <f>RANK(OAM1_2!I22,OAM1_2!I$6:I$40,I$4)</f>
        <v>22</v>
      </c>
      <c r="J22" s="47">
        <f>RANK(OAM1_2!J22,OAM1_2!J$6:J$40,J$4)</f>
        <v>24</v>
      </c>
      <c r="K22" s="47">
        <f>RANK(OAM1_2!K22,OAM1_2!K$6:K$40,K$4)</f>
        <v>23</v>
      </c>
      <c r="L22" s="47">
        <f>RANK(OAM1_2!L22,OAM1_2!L$6:L$40,L$4)</f>
        <v>23</v>
      </c>
      <c r="M22" s="47">
        <f>RANK(OAM1_2!M22,OAM1_2!M$6:M$40,M$4)</f>
        <v>22</v>
      </c>
      <c r="N22" s="47">
        <f>OAM1_2!N22</f>
        <v>2478</v>
      </c>
      <c r="O22" s="85">
        <f t="shared" si="1"/>
        <v>2478</v>
      </c>
      <c r="P22" s="85">
        <f t="shared" si="2"/>
        <v>2478</v>
      </c>
      <c r="Q22" s="90">
        <f>modell4!N135</f>
        <v>2477</v>
      </c>
      <c r="R22" t="str">
        <f t="shared" si="3"/>
        <v>rel_eros</v>
      </c>
      <c r="S22" s="66">
        <f t="shared" si="4"/>
        <v>4.0355125100887811E-4</v>
      </c>
      <c r="T22" s="37">
        <f>OAM1_2!B22</f>
        <v>5</v>
      </c>
      <c r="W22" s="37">
        <f>modell4!AQ135</f>
        <v>2545.5</v>
      </c>
      <c r="X22" s="66">
        <f t="shared" si="5"/>
        <v>-2.7239709443099273E-2</v>
      </c>
      <c r="Y22">
        <f t="shared" si="6"/>
        <v>1</v>
      </c>
      <c r="Z22">
        <f t="shared" si="7"/>
        <v>1</v>
      </c>
    </row>
    <row r="23" spans="1:26" x14ac:dyDescent="0.25">
      <c r="A23" s="47" t="str">
        <f>'db2'!A22</f>
        <v>Intel Core i5-8400</v>
      </c>
      <c r="B23" s="47">
        <f>RANK(OAM1_2!B23,OAM1_2!B$6:B$40,B$4)</f>
        <v>7</v>
      </c>
      <c r="C23" s="47">
        <f>RANK(OAM1_2!C23,OAM1_2!C$6:C$40,C$4)</f>
        <v>23</v>
      </c>
      <c r="D23" s="47">
        <f>RANK(OAM1_2!D23,OAM1_2!D$6:D$40,D$4)</f>
        <v>4</v>
      </c>
      <c r="E23" s="47">
        <f>RANK(OAM1_2!E23,OAM1_2!E$6:E$40,E$4)</f>
        <v>15</v>
      </c>
      <c r="F23" s="47">
        <f>RANK(OAM1_2!F23,OAM1_2!F$6:F$40,F$4)</f>
        <v>19</v>
      </c>
      <c r="G23" s="47">
        <f>RANK(OAM1_2!G23,OAM1_2!G$6:G$40,G$4)</f>
        <v>16</v>
      </c>
      <c r="H23" s="47">
        <f>RANK(OAM1_2!H23,OAM1_2!H$6:H$40,H$4)</f>
        <v>11</v>
      </c>
      <c r="I23" s="47">
        <f>RANK(OAM1_2!I23,OAM1_2!I$6:I$40,I$4)</f>
        <v>13</v>
      </c>
      <c r="J23" s="47">
        <f>RANK(OAM1_2!J23,OAM1_2!J$6:J$40,J$4)</f>
        <v>21</v>
      </c>
      <c r="K23" s="47">
        <f>RANK(OAM1_2!K23,OAM1_2!K$6:K$40,K$4)</f>
        <v>17</v>
      </c>
      <c r="L23" s="47">
        <f>RANK(OAM1_2!L23,OAM1_2!L$6:L$40,L$4)</f>
        <v>15</v>
      </c>
      <c r="M23" s="47">
        <f>RANK(OAM1_2!M23,OAM1_2!M$6:M$40,M$4)</f>
        <v>15</v>
      </c>
      <c r="N23" s="47">
        <f>OAM1_2!N23</f>
        <v>2409</v>
      </c>
      <c r="O23" s="85">
        <f t="shared" si="1"/>
        <v>2409</v>
      </c>
      <c r="P23" s="85">
        <f t="shared" si="2"/>
        <v>2409</v>
      </c>
      <c r="Q23" s="90">
        <f>modell4!N136</f>
        <v>2390.1</v>
      </c>
      <c r="R23" t="str">
        <f t="shared" si="3"/>
        <v>rel_eros</v>
      </c>
      <c r="S23" s="66">
        <f t="shared" si="4"/>
        <v>7.8455790784558287E-3</v>
      </c>
      <c r="T23" s="37">
        <f>OAM1_2!B23</f>
        <v>5</v>
      </c>
      <c r="W23" s="37">
        <f>modell4!AQ136</f>
        <v>2545.5</v>
      </c>
      <c r="X23" s="66">
        <f t="shared" si="5"/>
        <v>-5.6662515566625153E-2</v>
      </c>
      <c r="Y23">
        <f t="shared" si="6"/>
        <v>1</v>
      </c>
      <c r="Z23">
        <f t="shared" si="7"/>
        <v>18.900000000000091</v>
      </c>
    </row>
    <row r="24" spans="1:26" x14ac:dyDescent="0.25">
      <c r="A24" s="47" t="str">
        <f>'db2'!A23</f>
        <v>Intel Core i5-8500</v>
      </c>
      <c r="B24" s="47">
        <f>RANK(OAM1_2!B24,OAM1_2!B$6:B$40,B$4)</f>
        <v>7</v>
      </c>
      <c r="C24" s="47">
        <f>RANK(OAM1_2!C24,OAM1_2!C$6:C$40,C$4)</f>
        <v>19</v>
      </c>
      <c r="D24" s="47">
        <f>RANK(OAM1_2!D24,OAM1_2!D$6:D$40,D$4)</f>
        <v>4</v>
      </c>
      <c r="E24" s="47">
        <f>RANK(OAM1_2!E24,OAM1_2!E$6:E$40,E$4)</f>
        <v>15</v>
      </c>
      <c r="F24" s="47">
        <f>RANK(OAM1_2!F24,OAM1_2!F$6:F$40,F$4)</f>
        <v>17</v>
      </c>
      <c r="G24" s="47">
        <f>RANK(OAM1_2!G24,OAM1_2!G$6:G$40,G$4)</f>
        <v>15</v>
      </c>
      <c r="H24" s="47">
        <f>RANK(OAM1_2!H24,OAM1_2!H$6:H$40,H$4)</f>
        <v>12</v>
      </c>
      <c r="I24" s="47">
        <f>RANK(OAM1_2!I24,OAM1_2!I$6:I$40,I$4)</f>
        <v>13</v>
      </c>
      <c r="J24" s="47">
        <f>RANK(OAM1_2!J24,OAM1_2!J$6:J$40,J$4)</f>
        <v>18</v>
      </c>
      <c r="K24" s="47">
        <f>RANK(OAM1_2!K24,OAM1_2!K$6:K$40,K$4)</f>
        <v>14</v>
      </c>
      <c r="L24" s="47">
        <f>RANK(OAM1_2!L24,OAM1_2!L$6:L$40,L$4)</f>
        <v>17</v>
      </c>
      <c r="M24" s="47">
        <f>RANK(OAM1_2!M24,OAM1_2!M$6:M$40,M$4)</f>
        <v>14</v>
      </c>
      <c r="N24" s="47">
        <f>OAM1_2!N24</f>
        <v>2494</v>
      </c>
      <c r="O24" s="85">
        <f t="shared" si="1"/>
        <v>2494</v>
      </c>
      <c r="P24" s="85">
        <f t="shared" si="2"/>
        <v>2494</v>
      </c>
      <c r="Q24" s="90">
        <f>modell4!N137</f>
        <v>2493.5</v>
      </c>
      <c r="R24" t="str">
        <f t="shared" si="3"/>
        <v>rel_eros</v>
      </c>
      <c r="S24" s="66">
        <f t="shared" si="4"/>
        <v>2.0048115477145148E-4</v>
      </c>
      <c r="T24" s="37">
        <f>OAM1_2!B24</f>
        <v>5</v>
      </c>
      <c r="W24" s="37">
        <f>modell4!AQ137</f>
        <v>2545.5</v>
      </c>
      <c r="X24" s="66">
        <f t="shared" si="5"/>
        <v>-2.0649558941459503E-2</v>
      </c>
      <c r="Y24">
        <f t="shared" si="6"/>
        <v>1</v>
      </c>
      <c r="Z24">
        <f t="shared" si="7"/>
        <v>0.5</v>
      </c>
    </row>
    <row r="25" spans="1:26" x14ac:dyDescent="0.25">
      <c r="A25" s="47" t="str">
        <f>'db2'!A24</f>
        <v>Intel Core i5-8600</v>
      </c>
      <c r="B25" s="47">
        <f>RANK(OAM1_2!B25,OAM1_2!B$6:B$40,B$4)</f>
        <v>7</v>
      </c>
      <c r="C25" s="47">
        <f>RANK(OAM1_2!C25,OAM1_2!C$6:C$40,C$4)</f>
        <v>13</v>
      </c>
      <c r="D25" s="47">
        <f>RANK(OAM1_2!D25,OAM1_2!D$6:D$40,D$4)</f>
        <v>4</v>
      </c>
      <c r="E25" s="47">
        <f>RANK(OAM1_2!E25,OAM1_2!E$6:E$40,E$4)</f>
        <v>15</v>
      </c>
      <c r="F25" s="47">
        <f>RANK(OAM1_2!F25,OAM1_2!F$6:F$40,F$4)</f>
        <v>15</v>
      </c>
      <c r="G25" s="47">
        <f>RANK(OAM1_2!G25,OAM1_2!G$6:G$40,G$4)</f>
        <v>13</v>
      </c>
      <c r="H25" s="47">
        <f>RANK(OAM1_2!H25,OAM1_2!H$6:H$40,H$4)</f>
        <v>9</v>
      </c>
      <c r="I25" s="47">
        <f>RANK(OAM1_2!I25,OAM1_2!I$6:I$40,I$4)</f>
        <v>13</v>
      </c>
      <c r="J25" s="47">
        <f>RANK(OAM1_2!J25,OAM1_2!J$6:J$40,J$4)</f>
        <v>15</v>
      </c>
      <c r="K25" s="47">
        <f>RANK(OAM1_2!K25,OAM1_2!K$6:K$40,K$4)</f>
        <v>12</v>
      </c>
      <c r="L25" s="47">
        <f>RANK(OAM1_2!L25,OAM1_2!L$6:L$40,L$4)</f>
        <v>12</v>
      </c>
      <c r="M25" s="47">
        <f>RANK(OAM1_2!M25,OAM1_2!M$6:M$40,M$4)</f>
        <v>16</v>
      </c>
      <c r="N25" s="47">
        <f>OAM1_2!N25</f>
        <v>2585</v>
      </c>
      <c r="O25" s="85">
        <f t="shared" si="1"/>
        <v>2585</v>
      </c>
      <c r="P25" s="85">
        <f t="shared" si="2"/>
        <v>2585</v>
      </c>
      <c r="Q25" s="90">
        <f>modell4!N138</f>
        <v>2594</v>
      </c>
      <c r="R25" t="str">
        <f t="shared" si="3"/>
        <v>rel_gyenge</v>
      </c>
      <c r="S25" s="66">
        <f t="shared" si="4"/>
        <v>-3.4816247582205029E-3</v>
      </c>
      <c r="T25" s="37">
        <f>OAM1_2!B25</f>
        <v>5</v>
      </c>
      <c r="W25" s="37">
        <f>modell4!AQ138</f>
        <v>2545.5</v>
      </c>
      <c r="X25" s="66">
        <f t="shared" si="5"/>
        <v>1.528046421663443E-2</v>
      </c>
      <c r="Y25">
        <f t="shared" si="6"/>
        <v>1</v>
      </c>
      <c r="Z25">
        <f t="shared" si="7"/>
        <v>9</v>
      </c>
    </row>
    <row r="26" spans="1:26" x14ac:dyDescent="0.25">
      <c r="A26" s="47" t="str">
        <f>'db2'!A25</f>
        <v>Intel Core i5-9400</v>
      </c>
      <c r="B26" s="47">
        <f>RANK(OAM1_2!B26,OAM1_2!B$6:B$40,B$4)</f>
        <v>7</v>
      </c>
      <c r="C26" s="47">
        <f>RANK(OAM1_2!C26,OAM1_2!C$6:C$40,C$4)</f>
        <v>19</v>
      </c>
      <c r="D26" s="47">
        <f>RANK(OAM1_2!D26,OAM1_2!D$6:D$40,D$4)</f>
        <v>4</v>
      </c>
      <c r="E26" s="47">
        <f>RANK(OAM1_2!E26,OAM1_2!E$6:E$40,E$4)</f>
        <v>15</v>
      </c>
      <c r="F26" s="47">
        <f>RANK(OAM1_2!F26,OAM1_2!F$6:F$40,F$4)</f>
        <v>18</v>
      </c>
      <c r="G26" s="47">
        <f>RANK(OAM1_2!G26,OAM1_2!G$6:G$40,G$4)</f>
        <v>14</v>
      </c>
      <c r="H26" s="47">
        <f>RANK(OAM1_2!H26,OAM1_2!H$6:H$40,H$4)</f>
        <v>12</v>
      </c>
      <c r="I26" s="47">
        <f>RANK(OAM1_2!I26,OAM1_2!I$6:I$40,I$4)</f>
        <v>13</v>
      </c>
      <c r="J26" s="47">
        <f>RANK(OAM1_2!J26,OAM1_2!J$6:J$40,J$4)</f>
        <v>19</v>
      </c>
      <c r="K26" s="47">
        <f>RANK(OAM1_2!K26,OAM1_2!K$6:K$40,K$4)</f>
        <v>15</v>
      </c>
      <c r="L26" s="47">
        <f>RANK(OAM1_2!L26,OAM1_2!L$6:L$40,L$4)</f>
        <v>18</v>
      </c>
      <c r="M26" s="47">
        <f>RANK(OAM1_2!M26,OAM1_2!M$6:M$40,M$4)</f>
        <v>13</v>
      </c>
      <c r="N26" s="47">
        <f>OAM1_2!N26</f>
        <v>2490</v>
      </c>
      <c r="O26" s="85">
        <f t="shared" si="1"/>
        <v>2490</v>
      </c>
      <c r="P26" s="85">
        <f t="shared" si="2"/>
        <v>2490</v>
      </c>
      <c r="Q26" s="90">
        <f>modell4!N139</f>
        <v>2493.5</v>
      </c>
      <c r="R26" t="str">
        <f t="shared" si="3"/>
        <v>rel_gyenge</v>
      </c>
      <c r="S26" s="66">
        <f t="shared" si="4"/>
        <v>-1.4056224899598394E-3</v>
      </c>
      <c r="T26" s="37">
        <f>OAM1_2!B26</f>
        <v>5</v>
      </c>
      <c r="W26" s="37">
        <f>modell4!AQ139</f>
        <v>2545.5</v>
      </c>
      <c r="X26" s="66">
        <f t="shared" si="5"/>
        <v>-2.2289156626506025E-2</v>
      </c>
      <c r="Y26" s="91">
        <f t="shared" si="6"/>
        <v>0</v>
      </c>
      <c r="Z26" s="91">
        <f t="shared" si="7"/>
        <v>3.5</v>
      </c>
    </row>
    <row r="27" spans="1:26" x14ac:dyDescent="0.25">
      <c r="A27" s="47" t="str">
        <f>'db2'!A26</f>
        <v>Intel Core i5-9500</v>
      </c>
      <c r="B27" s="47">
        <f>RANK(OAM1_2!B27,OAM1_2!B$6:B$40,B$4)</f>
        <v>7</v>
      </c>
      <c r="C27" s="47">
        <f>RANK(OAM1_2!C27,OAM1_2!C$6:C$40,C$4)</f>
        <v>9</v>
      </c>
      <c r="D27" s="47">
        <f>RANK(OAM1_2!D27,OAM1_2!D$6:D$40,D$4)</f>
        <v>4</v>
      </c>
      <c r="E27" s="47">
        <f>RANK(OAM1_2!E27,OAM1_2!E$6:E$40,E$4)</f>
        <v>15</v>
      </c>
      <c r="F27" s="47">
        <f>RANK(OAM1_2!F27,OAM1_2!F$6:F$40,F$4)</f>
        <v>14</v>
      </c>
      <c r="G27" s="47">
        <f>RANK(OAM1_2!G27,OAM1_2!G$6:G$40,G$4)</f>
        <v>12</v>
      </c>
      <c r="H27" s="47">
        <f>RANK(OAM1_2!H27,OAM1_2!H$6:H$40,H$4)</f>
        <v>16</v>
      </c>
      <c r="I27" s="47">
        <f>RANK(OAM1_2!I27,OAM1_2!I$6:I$40,I$4)</f>
        <v>12</v>
      </c>
      <c r="J27" s="47">
        <f>RANK(OAM1_2!J27,OAM1_2!J$6:J$40,J$4)</f>
        <v>16</v>
      </c>
      <c r="K27" s="47">
        <f>RANK(OAM1_2!K27,OAM1_2!K$6:K$40,K$4)</f>
        <v>13</v>
      </c>
      <c r="L27" s="47">
        <f>RANK(OAM1_2!L27,OAM1_2!L$6:L$40,L$4)</f>
        <v>20</v>
      </c>
      <c r="M27" s="47">
        <f>RANK(OAM1_2!M27,OAM1_2!M$6:M$40,M$4)</f>
        <v>12</v>
      </c>
      <c r="N27" s="47">
        <f>OAM1_2!N27</f>
        <v>2605</v>
      </c>
      <c r="O27" s="85">
        <f t="shared" si="1"/>
        <v>2605</v>
      </c>
      <c r="P27" s="85">
        <f t="shared" si="2"/>
        <v>2605</v>
      </c>
      <c r="Q27" s="90">
        <f>modell4!N140</f>
        <v>2603</v>
      </c>
      <c r="R27" t="str">
        <f t="shared" si="3"/>
        <v>rel_eros</v>
      </c>
      <c r="S27" s="66">
        <f t="shared" si="4"/>
        <v>7.6775431861804226E-4</v>
      </c>
      <c r="T27" s="37">
        <f>OAM1_2!B27</f>
        <v>5</v>
      </c>
      <c r="W27" s="37">
        <f>modell4!AQ140</f>
        <v>2545.5</v>
      </c>
      <c r="X27" s="66">
        <f t="shared" si="5"/>
        <v>2.2840690978886757E-2</v>
      </c>
      <c r="Y27" s="91">
        <f t="shared" si="6"/>
        <v>0</v>
      </c>
      <c r="Z27" s="91">
        <f t="shared" si="7"/>
        <v>2</v>
      </c>
    </row>
    <row r="28" spans="1:26" x14ac:dyDescent="0.25">
      <c r="A28" s="47" t="str">
        <f>'db2'!A27</f>
        <v>Intel Core i5-9600</v>
      </c>
      <c r="B28" s="47">
        <f>RANK(OAM1_2!B28,OAM1_2!B$6:B$40,B$4)</f>
        <v>7</v>
      </c>
      <c r="C28" s="47">
        <f>RANK(OAM1_2!C28,OAM1_2!C$6:C$40,C$4)</f>
        <v>5</v>
      </c>
      <c r="D28" s="47">
        <f>RANK(OAM1_2!D28,OAM1_2!D$6:D$40,D$4)</f>
        <v>4</v>
      </c>
      <c r="E28" s="47">
        <f>RANK(OAM1_2!E28,OAM1_2!E$6:E$40,E$4)</f>
        <v>15</v>
      </c>
      <c r="F28" s="47">
        <f>RANK(OAM1_2!F28,OAM1_2!F$6:F$40,F$4)</f>
        <v>11</v>
      </c>
      <c r="G28" s="47">
        <f>RANK(OAM1_2!G28,OAM1_2!G$6:G$40,G$4)</f>
        <v>11</v>
      </c>
      <c r="H28" s="47">
        <f>RANK(OAM1_2!H28,OAM1_2!H$6:H$40,H$4)</f>
        <v>8</v>
      </c>
      <c r="I28" s="47">
        <f>RANK(OAM1_2!I28,OAM1_2!I$6:I$40,I$4)</f>
        <v>11</v>
      </c>
      <c r="J28" s="47">
        <f>RANK(OAM1_2!J28,OAM1_2!J$6:J$40,J$4)</f>
        <v>12</v>
      </c>
      <c r="K28" s="47">
        <f>RANK(OAM1_2!K28,OAM1_2!K$6:K$40,K$4)</f>
        <v>11</v>
      </c>
      <c r="L28" s="47">
        <f>RANK(OAM1_2!L28,OAM1_2!L$6:L$40,L$4)</f>
        <v>10</v>
      </c>
      <c r="M28" s="47">
        <f>RANK(OAM1_2!M28,OAM1_2!M$6:M$40,M$4)</f>
        <v>11</v>
      </c>
      <c r="N28" s="47">
        <f>OAM1_2!N28</f>
        <v>2741</v>
      </c>
      <c r="O28" s="85">
        <f t="shared" si="1"/>
        <v>2741</v>
      </c>
      <c r="P28" s="85">
        <f t="shared" si="2"/>
        <v>2741</v>
      </c>
      <c r="Q28" s="90">
        <f>modell4!N141</f>
        <v>2739.9</v>
      </c>
      <c r="R28" t="str">
        <f t="shared" si="3"/>
        <v>rel_eros</v>
      </c>
      <c r="S28" s="66">
        <f t="shared" si="4"/>
        <v>4.0131338927395442E-4</v>
      </c>
      <c r="T28" s="37">
        <f>OAM1_2!B28</f>
        <v>5</v>
      </c>
      <c r="W28" s="37">
        <f>modell4!AQ141</f>
        <v>2545.5</v>
      </c>
      <c r="X28" s="66">
        <f t="shared" si="5"/>
        <v>7.1324334184604155E-2</v>
      </c>
      <c r="Y28" s="91">
        <f t="shared" si="6"/>
        <v>0</v>
      </c>
      <c r="Z28" s="91">
        <f t="shared" si="7"/>
        <v>1.0999999999999091</v>
      </c>
    </row>
    <row r="29" spans="1:26" x14ac:dyDescent="0.25">
      <c r="A29" s="47" t="str">
        <f>'db2'!A28</f>
        <v>Intel Core i5-10400</v>
      </c>
      <c r="B29" s="47">
        <f>RANK(OAM1_2!B29,OAM1_2!B$6:B$40,B$4)</f>
        <v>7</v>
      </c>
      <c r="C29" s="47">
        <f>RANK(OAM1_2!C29,OAM1_2!C$6:C$40,C$4)</f>
        <v>13</v>
      </c>
      <c r="D29" s="47">
        <f>RANK(OAM1_2!D29,OAM1_2!D$6:D$40,D$4)</f>
        <v>4</v>
      </c>
      <c r="E29" s="47">
        <f>RANK(OAM1_2!E29,OAM1_2!E$6:E$40,E$4)</f>
        <v>3</v>
      </c>
      <c r="F29" s="47">
        <f>RANK(OAM1_2!F29,OAM1_2!F$6:F$40,F$4)</f>
        <v>9</v>
      </c>
      <c r="G29" s="47">
        <f>RANK(OAM1_2!G29,OAM1_2!G$6:G$40,G$4)</f>
        <v>10</v>
      </c>
      <c r="H29" s="47">
        <f>RANK(OAM1_2!H29,OAM1_2!H$6:H$40,H$4)</f>
        <v>16</v>
      </c>
      <c r="I29" s="47">
        <f>RANK(OAM1_2!I29,OAM1_2!I$6:I$40,I$4)</f>
        <v>10</v>
      </c>
      <c r="J29" s="47">
        <f>RANK(OAM1_2!J29,OAM1_2!J$6:J$40,J$4)</f>
        <v>9</v>
      </c>
      <c r="K29" s="47">
        <f>RANK(OAM1_2!K29,OAM1_2!K$6:K$40,K$4)</f>
        <v>10</v>
      </c>
      <c r="L29" s="47">
        <f>RANK(OAM1_2!L29,OAM1_2!L$6:L$40,L$4)</f>
        <v>13</v>
      </c>
      <c r="M29" s="47">
        <f>RANK(OAM1_2!M29,OAM1_2!M$6:M$40,M$4)</f>
        <v>9</v>
      </c>
      <c r="N29" s="47">
        <f>OAM1_2!N29</f>
        <v>2595</v>
      </c>
      <c r="O29" s="85">
        <f t="shared" si="1"/>
        <v>2595</v>
      </c>
      <c r="P29" s="85">
        <f t="shared" si="2"/>
        <v>2595</v>
      </c>
      <c r="Q29" s="90">
        <f>modell4!N142</f>
        <v>2685.5</v>
      </c>
      <c r="R29" t="str">
        <f t="shared" si="3"/>
        <v>rel_gyenge</v>
      </c>
      <c r="S29" s="66">
        <f t="shared" si="4"/>
        <v>-3.4874759152215801E-2</v>
      </c>
      <c r="T29" s="37">
        <f>OAM1_2!B29</f>
        <v>5</v>
      </c>
      <c r="W29" s="37">
        <f>modell4!AQ142</f>
        <v>2545.5</v>
      </c>
      <c r="X29" s="66">
        <f t="shared" si="5"/>
        <v>1.9075144508670521E-2</v>
      </c>
      <c r="Y29">
        <f t="shared" si="6"/>
        <v>1</v>
      </c>
      <c r="Z29">
        <f t="shared" si="7"/>
        <v>90.5</v>
      </c>
    </row>
    <row r="30" spans="1:26" x14ac:dyDescent="0.25">
      <c r="A30" s="47" t="str">
        <f>'db2'!A29</f>
        <v>Intel Core i5-10500</v>
      </c>
      <c r="B30" s="47">
        <f>RANK(OAM1_2!B30,OAM1_2!B$6:B$40,B$4)</f>
        <v>7</v>
      </c>
      <c r="C30" s="47">
        <f>RANK(OAM1_2!C30,OAM1_2!C$6:C$40,C$4)</f>
        <v>8</v>
      </c>
      <c r="D30" s="47">
        <f>RANK(OAM1_2!D30,OAM1_2!D$6:D$40,D$4)</f>
        <v>4</v>
      </c>
      <c r="E30" s="47">
        <f>RANK(OAM1_2!E30,OAM1_2!E$6:E$40,E$4)</f>
        <v>3</v>
      </c>
      <c r="F30" s="47">
        <f>RANK(OAM1_2!F30,OAM1_2!F$6:F$40,F$4)</f>
        <v>7</v>
      </c>
      <c r="G30" s="47">
        <f>RANK(OAM1_2!G30,OAM1_2!G$6:G$40,G$4)</f>
        <v>9</v>
      </c>
      <c r="H30" s="47">
        <f>RANK(OAM1_2!H30,OAM1_2!H$6:H$40,H$4)</f>
        <v>16</v>
      </c>
      <c r="I30" s="47">
        <f>RANK(OAM1_2!I30,OAM1_2!I$6:I$40,I$4)</f>
        <v>5</v>
      </c>
      <c r="J30" s="47">
        <f>RANK(OAM1_2!J30,OAM1_2!J$6:J$40,J$4)</f>
        <v>7</v>
      </c>
      <c r="K30" s="47">
        <f>RANK(OAM1_2!K30,OAM1_2!K$6:K$40,K$4)</f>
        <v>7</v>
      </c>
      <c r="L30" s="47">
        <f>RANK(OAM1_2!L30,OAM1_2!L$6:L$40,L$4)</f>
        <v>11</v>
      </c>
      <c r="M30" s="47">
        <f>RANK(OAM1_2!M30,OAM1_2!M$6:M$40,M$4)</f>
        <v>7</v>
      </c>
      <c r="N30" s="47">
        <f>OAM1_2!N30</f>
        <v>2778</v>
      </c>
      <c r="O30" s="85">
        <f t="shared" si="1"/>
        <v>2778</v>
      </c>
      <c r="P30" s="85">
        <f t="shared" si="2"/>
        <v>2778</v>
      </c>
      <c r="Q30" s="90">
        <f>modell4!N143</f>
        <v>2776.9</v>
      </c>
      <c r="R30" t="str">
        <f t="shared" si="3"/>
        <v>rel_eros</v>
      </c>
      <c r="S30" s="66">
        <f t="shared" si="4"/>
        <v>3.9596832253416454E-4</v>
      </c>
      <c r="T30" s="37">
        <f>OAM1_2!B30</f>
        <v>5</v>
      </c>
      <c r="W30" s="37">
        <f>modell4!AQ143</f>
        <v>2545.5</v>
      </c>
      <c r="X30" s="66">
        <f t="shared" si="5"/>
        <v>8.3693304535637156E-2</v>
      </c>
      <c r="Y30" s="91">
        <f t="shared" si="6"/>
        <v>0</v>
      </c>
      <c r="Z30" s="91">
        <f t="shared" si="7"/>
        <v>1.0999999999999091</v>
      </c>
    </row>
    <row r="31" spans="1:26" x14ac:dyDescent="0.25">
      <c r="A31" s="47" t="str">
        <f>'db2'!A30</f>
        <v>Intel Core i5-10600</v>
      </c>
      <c r="B31" s="47">
        <f>RANK(OAM1_2!B31,OAM1_2!B$6:B$40,B$4)</f>
        <v>7</v>
      </c>
      <c r="C31" s="47">
        <f>RANK(OAM1_2!C31,OAM1_2!C$6:C$40,C$4)</f>
        <v>1</v>
      </c>
      <c r="D31" s="47">
        <f>RANK(OAM1_2!D31,OAM1_2!D$6:D$40,D$4)</f>
        <v>4</v>
      </c>
      <c r="E31" s="47">
        <f>RANK(OAM1_2!E31,OAM1_2!E$6:E$40,E$4)</f>
        <v>3</v>
      </c>
      <c r="F31" s="47">
        <f>RANK(OAM1_2!F31,OAM1_2!F$6:F$40,F$4)</f>
        <v>6</v>
      </c>
      <c r="G31" s="47">
        <f>RANK(OAM1_2!G31,OAM1_2!G$6:G$40,G$4)</f>
        <v>7</v>
      </c>
      <c r="H31" s="47">
        <f>RANK(OAM1_2!H31,OAM1_2!H$6:H$40,H$4)</f>
        <v>9</v>
      </c>
      <c r="I31" s="47">
        <f>RANK(OAM1_2!I31,OAM1_2!I$6:I$40,I$4)</f>
        <v>3</v>
      </c>
      <c r="J31" s="47">
        <f>RANK(OAM1_2!J31,OAM1_2!J$6:J$40,J$4)</f>
        <v>6</v>
      </c>
      <c r="K31" s="47">
        <f>RANK(OAM1_2!K31,OAM1_2!K$6:K$40,K$4)</f>
        <v>5</v>
      </c>
      <c r="L31" s="47">
        <f>RANK(OAM1_2!L31,OAM1_2!L$6:L$40,L$4)</f>
        <v>5</v>
      </c>
      <c r="M31" s="47">
        <f>RANK(OAM1_2!M31,OAM1_2!M$6:M$40,M$4)</f>
        <v>8</v>
      </c>
      <c r="N31" s="47">
        <f>OAM1_2!N31</f>
        <v>2902</v>
      </c>
      <c r="O31" s="85">
        <f t="shared" si="1"/>
        <v>2902</v>
      </c>
      <c r="P31" s="85">
        <f t="shared" si="2"/>
        <v>2902</v>
      </c>
      <c r="Q31" s="90">
        <f>modell4!N144</f>
        <v>2900.9</v>
      </c>
      <c r="R31" t="str">
        <f t="shared" si="3"/>
        <v>rel_eros</v>
      </c>
      <c r="S31" s="66">
        <f t="shared" si="4"/>
        <v>3.7904893177116093E-4</v>
      </c>
      <c r="T31" s="37">
        <f>OAM1_2!B31</f>
        <v>5</v>
      </c>
      <c r="W31" s="37">
        <f>modell4!AQ144</f>
        <v>2545.5</v>
      </c>
      <c r="X31" s="66">
        <f t="shared" si="5"/>
        <v>0.12284631288766368</v>
      </c>
      <c r="Y31" s="91">
        <f t="shared" si="6"/>
        <v>0</v>
      </c>
      <c r="Z31" s="91">
        <f t="shared" si="7"/>
        <v>1.0999999999999091</v>
      </c>
    </row>
    <row r="32" spans="1:26" x14ac:dyDescent="0.25">
      <c r="A32" s="47" t="str">
        <f>'db2'!A31</f>
        <v>Intel Core i5-11400</v>
      </c>
      <c r="B32" s="47">
        <f>RANK(OAM1_2!B32,OAM1_2!B$6:B$40,B$4)</f>
        <v>7</v>
      </c>
      <c r="C32" s="47">
        <f>RANK(OAM1_2!C32,OAM1_2!C$6:C$40,C$4)</f>
        <v>9</v>
      </c>
      <c r="D32" s="47">
        <f>RANK(OAM1_2!D32,OAM1_2!D$6:D$40,D$4)</f>
        <v>4</v>
      </c>
      <c r="E32" s="47">
        <f>RANK(OAM1_2!E32,OAM1_2!E$6:E$40,E$4)</f>
        <v>3</v>
      </c>
      <c r="F32" s="47">
        <f>RANK(OAM1_2!F32,OAM1_2!F$6:F$40,F$4)</f>
        <v>4</v>
      </c>
      <c r="G32" s="47">
        <f>RANK(OAM1_2!G32,OAM1_2!G$6:G$40,G$4)</f>
        <v>5</v>
      </c>
      <c r="H32" s="47">
        <f>RANK(OAM1_2!H32,OAM1_2!H$6:H$40,H$4)</f>
        <v>4</v>
      </c>
      <c r="I32" s="47">
        <f>RANK(OAM1_2!I32,OAM1_2!I$6:I$40,I$4)</f>
        <v>5</v>
      </c>
      <c r="J32" s="47">
        <f>RANK(OAM1_2!J32,OAM1_2!J$6:J$40,J$4)</f>
        <v>4</v>
      </c>
      <c r="K32" s="47">
        <f>RANK(OAM1_2!K32,OAM1_2!K$6:K$40,K$4)</f>
        <v>4</v>
      </c>
      <c r="L32" s="47">
        <f>RANK(OAM1_2!L32,OAM1_2!L$6:L$40,L$4)</f>
        <v>4</v>
      </c>
      <c r="M32" s="47">
        <f>RANK(OAM1_2!M32,OAM1_2!M$6:M$40,M$4)</f>
        <v>6</v>
      </c>
      <c r="N32" s="47">
        <f>OAM1_2!N32</f>
        <v>3061</v>
      </c>
      <c r="O32" s="85">
        <f t="shared" si="1"/>
        <v>3061</v>
      </c>
      <c r="P32" s="85">
        <f t="shared" si="2"/>
        <v>3061</v>
      </c>
      <c r="Q32" s="90">
        <f>modell4!N145</f>
        <v>3060.3</v>
      </c>
      <c r="R32" t="str">
        <f t="shared" si="3"/>
        <v>rel_eros</v>
      </c>
      <c r="S32" s="66">
        <f t="shared" si="4"/>
        <v>2.2868343678530484E-4</v>
      </c>
      <c r="T32" s="37">
        <f>OAM1_2!B32</f>
        <v>5</v>
      </c>
      <c r="W32" s="37">
        <f>modell4!AQ145</f>
        <v>2545.5</v>
      </c>
      <c r="X32" s="66">
        <f t="shared" si="5"/>
        <v>0.16840901666122182</v>
      </c>
      <c r="Y32" s="91">
        <f t="shared" si="6"/>
        <v>0</v>
      </c>
      <c r="Z32" s="91">
        <f t="shared" si="7"/>
        <v>0.6999999999998181</v>
      </c>
    </row>
    <row r="33" spans="1:28" x14ac:dyDescent="0.25">
      <c r="A33" s="47" t="str">
        <f>'db2'!A32</f>
        <v>Intel Core i5-11500</v>
      </c>
      <c r="B33" s="47">
        <f>RANK(OAM1_2!B33,OAM1_2!B$6:B$40,B$4)</f>
        <v>7</v>
      </c>
      <c r="C33" s="47">
        <f>RANK(OAM1_2!C33,OAM1_2!C$6:C$40,C$4)</f>
        <v>5</v>
      </c>
      <c r="D33" s="47">
        <f>RANK(OAM1_2!D33,OAM1_2!D$6:D$40,D$4)</f>
        <v>4</v>
      </c>
      <c r="E33" s="47">
        <f>RANK(OAM1_2!E33,OAM1_2!E$6:E$40,E$4)</f>
        <v>3</v>
      </c>
      <c r="F33" s="47">
        <f>RANK(OAM1_2!F33,OAM1_2!F$6:F$40,F$4)</f>
        <v>3</v>
      </c>
      <c r="G33" s="47">
        <f>RANK(OAM1_2!G33,OAM1_2!G$6:G$40,G$4)</f>
        <v>3</v>
      </c>
      <c r="H33" s="47">
        <f>RANK(OAM1_2!H33,OAM1_2!H$6:H$40,H$4)</f>
        <v>2</v>
      </c>
      <c r="I33" s="47">
        <f>RANK(OAM1_2!I33,OAM1_2!I$6:I$40,I$4)</f>
        <v>5</v>
      </c>
      <c r="J33" s="47">
        <f>RANK(OAM1_2!J33,OAM1_2!J$6:J$40,J$4)</f>
        <v>3</v>
      </c>
      <c r="K33" s="47">
        <f>RANK(OAM1_2!K33,OAM1_2!K$6:K$40,K$4)</f>
        <v>6</v>
      </c>
      <c r="L33" s="47">
        <f>RANK(OAM1_2!L33,OAM1_2!L$6:L$40,L$4)</f>
        <v>1</v>
      </c>
      <c r="M33" s="47">
        <f>RANK(OAM1_2!M33,OAM1_2!M$6:M$40,M$4)</f>
        <v>3</v>
      </c>
      <c r="N33" s="47">
        <f>OAM1_2!N33</f>
        <v>3142</v>
      </c>
      <c r="O33" s="85">
        <f t="shared" si="1"/>
        <v>3142</v>
      </c>
      <c r="P33" s="85">
        <f t="shared" si="2"/>
        <v>3142</v>
      </c>
      <c r="Q33" s="90">
        <f>modell4!N146</f>
        <v>3141.3</v>
      </c>
      <c r="R33" t="str">
        <f t="shared" si="3"/>
        <v>rel_eros</v>
      </c>
      <c r="S33" s="66">
        <f t="shared" si="4"/>
        <v>2.2278803309987846E-4</v>
      </c>
      <c r="T33" s="37">
        <f>OAM1_2!B33</f>
        <v>5</v>
      </c>
      <c r="W33" s="37">
        <f>modell4!AQ146</f>
        <v>2484.6999999999998</v>
      </c>
      <c r="X33" s="66">
        <f t="shared" si="5"/>
        <v>0.20919796308084029</v>
      </c>
      <c r="Y33" s="91">
        <f t="shared" si="6"/>
        <v>0</v>
      </c>
      <c r="Z33" s="91">
        <f t="shared" si="7"/>
        <v>0.6999999999998181</v>
      </c>
    </row>
    <row r="34" spans="1:28" x14ac:dyDescent="0.25">
      <c r="A34" s="47" t="str">
        <f>'db2'!A33</f>
        <v>Intel Core i5-11600</v>
      </c>
      <c r="B34" s="47">
        <f>RANK(OAM1_2!B34,OAM1_2!B$6:B$40,B$4)</f>
        <v>7</v>
      </c>
      <c r="C34" s="47">
        <f>RANK(OAM1_2!C34,OAM1_2!C$6:C$40,C$4)</f>
        <v>1</v>
      </c>
      <c r="D34" s="47">
        <f>RANK(OAM1_2!D34,OAM1_2!D$6:D$40,D$4)</f>
        <v>4</v>
      </c>
      <c r="E34" s="47">
        <f>RANK(OAM1_2!E34,OAM1_2!E$6:E$40,E$4)</f>
        <v>3</v>
      </c>
      <c r="F34" s="47">
        <f>RANK(OAM1_2!F34,OAM1_2!F$6:F$40,F$4)</f>
        <v>5</v>
      </c>
      <c r="G34" s="47">
        <f>RANK(OAM1_2!G34,OAM1_2!G$6:G$40,G$4)</f>
        <v>4</v>
      </c>
      <c r="H34" s="47">
        <f>RANK(OAM1_2!H34,OAM1_2!H$6:H$40,H$4)</f>
        <v>1</v>
      </c>
      <c r="I34" s="47">
        <f>RANK(OAM1_2!I34,OAM1_2!I$6:I$40,I$4)</f>
        <v>3</v>
      </c>
      <c r="J34" s="47">
        <f>RANK(OAM1_2!J34,OAM1_2!J$6:J$40,J$4)</f>
        <v>2</v>
      </c>
      <c r="K34" s="47">
        <f>RANK(OAM1_2!K34,OAM1_2!K$6:K$40,K$4)</f>
        <v>3</v>
      </c>
      <c r="L34" s="47">
        <f>RANK(OAM1_2!L34,OAM1_2!L$6:L$40,L$4)</f>
        <v>2</v>
      </c>
      <c r="M34" s="47">
        <f>RANK(OAM1_2!M34,OAM1_2!M$6:M$40,M$4)</f>
        <v>4</v>
      </c>
      <c r="N34" s="47">
        <f>OAM1_2!N34</f>
        <v>3267</v>
      </c>
      <c r="O34" s="85">
        <f t="shared" si="1"/>
        <v>3267</v>
      </c>
      <c r="P34" s="85">
        <f t="shared" si="2"/>
        <v>3267</v>
      </c>
      <c r="Q34" s="90">
        <f>modell4!N147</f>
        <v>3266.2</v>
      </c>
      <c r="R34" t="str">
        <f t="shared" si="3"/>
        <v>rel_eros</v>
      </c>
      <c r="S34" s="66">
        <f t="shared" si="4"/>
        <v>2.448729721457551E-4</v>
      </c>
      <c r="T34" s="37">
        <f>OAM1_2!B34</f>
        <v>5</v>
      </c>
      <c r="U34" s="69">
        <f>AVERAGE(S17:S34)</f>
        <v>-4.6637823333862648E-3</v>
      </c>
      <c r="W34" s="37">
        <f>modell4!AQ147</f>
        <v>2545.5</v>
      </c>
      <c r="X34" s="66">
        <f t="shared" si="5"/>
        <v>0.22084481175390266</v>
      </c>
      <c r="Y34" s="91">
        <f t="shared" si="6"/>
        <v>0</v>
      </c>
      <c r="Z34" s="91">
        <f t="shared" si="7"/>
        <v>0.8000000000001819</v>
      </c>
    </row>
    <row r="35" spans="1:28" x14ac:dyDescent="0.25">
      <c r="A35" s="47" t="str">
        <f>'db2'!A34</f>
        <v>Intel Core i7-6700</v>
      </c>
      <c r="B35" s="47">
        <f>RANK(OAM1_2!B35,OAM1_2!B$6:B$40,B$4)</f>
        <v>1</v>
      </c>
      <c r="C35" s="47">
        <f>RANK(OAM1_2!C35,OAM1_2!C$6:C$40,C$4)</f>
        <v>23</v>
      </c>
      <c r="D35" s="47">
        <f>RANK(OAM1_2!D35,OAM1_2!D$6:D$40,D$4)</f>
        <v>17</v>
      </c>
      <c r="E35" s="47">
        <f>RANK(OAM1_2!E35,OAM1_2!E$6:E$40,E$4)</f>
        <v>10</v>
      </c>
      <c r="F35" s="47">
        <f>RANK(OAM1_2!F35,OAM1_2!F$6:F$40,F$4)</f>
        <v>20</v>
      </c>
      <c r="G35" s="47">
        <f>RANK(OAM1_2!G35,OAM1_2!G$6:G$40,G$4)</f>
        <v>20</v>
      </c>
      <c r="H35" s="47">
        <f>RANK(OAM1_2!H35,OAM1_2!H$6:H$40,H$4)</f>
        <v>28</v>
      </c>
      <c r="I35" s="47">
        <f>RANK(OAM1_2!I35,OAM1_2!I$6:I$40,I$4)</f>
        <v>20</v>
      </c>
      <c r="J35" s="47">
        <f>RANK(OAM1_2!J35,OAM1_2!J$6:J$40,J$4)</f>
        <v>20</v>
      </c>
      <c r="K35" s="47">
        <f>RANK(OAM1_2!K35,OAM1_2!K$6:K$40,K$4)</f>
        <v>20</v>
      </c>
      <c r="L35" s="47">
        <f>RANK(OAM1_2!L35,OAM1_2!L$6:L$40,L$4)</f>
        <v>21</v>
      </c>
      <c r="M35" s="47">
        <f>RANK(OAM1_2!M35,OAM1_2!M$6:M$40,M$4)</f>
        <v>24</v>
      </c>
      <c r="N35" s="47">
        <f>OAM1_2!N35</f>
        <v>2302</v>
      </c>
      <c r="O35" s="85">
        <f t="shared" si="1"/>
        <v>2302</v>
      </c>
      <c r="P35" s="85">
        <f t="shared" si="2"/>
        <v>2302</v>
      </c>
      <c r="Q35" s="90">
        <f>modell4!N148</f>
        <v>2354.6</v>
      </c>
      <c r="R35" t="str">
        <f t="shared" si="3"/>
        <v>rel_gyenge</v>
      </c>
      <c r="S35" s="66">
        <f t="shared" si="4"/>
        <v>-2.2849695916594227E-2</v>
      </c>
      <c r="T35" s="37">
        <f>OAM1_2!B35</f>
        <v>7</v>
      </c>
      <c r="W35" s="37">
        <f>modell4!AQ148</f>
        <v>2424.9</v>
      </c>
      <c r="X35" s="66">
        <f t="shared" si="5"/>
        <v>-5.3388357949609076E-2</v>
      </c>
      <c r="Y35">
        <f t="shared" si="6"/>
        <v>0</v>
      </c>
      <c r="Z35">
        <f t="shared" si="7"/>
        <v>52.599999999999909</v>
      </c>
    </row>
    <row r="36" spans="1:28" x14ac:dyDescent="0.25">
      <c r="A36" s="47" t="str">
        <f>'db2'!A35</f>
        <v>Intel Core i7-7700</v>
      </c>
      <c r="B36" s="47">
        <f>RANK(OAM1_2!B36,OAM1_2!B$6:B$40,B$4)</f>
        <v>1</v>
      </c>
      <c r="C36" s="47">
        <f>RANK(OAM1_2!C36,OAM1_2!C$6:C$40,C$4)</f>
        <v>17</v>
      </c>
      <c r="D36" s="47">
        <f>RANK(OAM1_2!D36,OAM1_2!D$6:D$40,D$4)</f>
        <v>17</v>
      </c>
      <c r="E36" s="47">
        <f>RANK(OAM1_2!E36,OAM1_2!E$6:E$40,E$4)</f>
        <v>10</v>
      </c>
      <c r="F36" s="47">
        <f>RANK(OAM1_2!F36,OAM1_2!F$6:F$40,F$4)</f>
        <v>16</v>
      </c>
      <c r="G36" s="47">
        <f>RANK(OAM1_2!G36,OAM1_2!G$6:G$40,G$4)</f>
        <v>19</v>
      </c>
      <c r="H36" s="47">
        <f>RANK(OAM1_2!H36,OAM1_2!H$6:H$40,H$4)</f>
        <v>22</v>
      </c>
      <c r="I36" s="47">
        <f>RANK(OAM1_2!I36,OAM1_2!I$6:I$40,I$4)</f>
        <v>19</v>
      </c>
      <c r="J36" s="47">
        <f>RANK(OAM1_2!J36,OAM1_2!J$6:J$40,J$4)</f>
        <v>17</v>
      </c>
      <c r="K36" s="47">
        <f>RANK(OAM1_2!K36,OAM1_2!K$6:K$40,K$4)</f>
        <v>19</v>
      </c>
      <c r="L36" s="47">
        <f>RANK(OAM1_2!L36,OAM1_2!L$6:L$40,L$4)</f>
        <v>19</v>
      </c>
      <c r="M36" s="47">
        <f>RANK(OAM1_2!M36,OAM1_2!M$6:M$40,M$4)</f>
        <v>20</v>
      </c>
      <c r="N36" s="47">
        <f>OAM1_2!N36</f>
        <v>2473</v>
      </c>
      <c r="O36" s="85">
        <f t="shared" si="1"/>
        <v>2473</v>
      </c>
      <c r="P36" s="85">
        <f t="shared" si="2"/>
        <v>2473</v>
      </c>
      <c r="Q36" s="90">
        <f>modell4!N149</f>
        <v>2498.5</v>
      </c>
      <c r="R36" t="str">
        <f t="shared" si="3"/>
        <v>rel_gyenge</v>
      </c>
      <c r="S36" s="66">
        <f t="shared" si="4"/>
        <v>-1.0311362717347351E-2</v>
      </c>
      <c r="T36" s="37">
        <f>OAM1_2!B36</f>
        <v>7</v>
      </c>
      <c r="W36" s="37">
        <f>modell4!AQ149</f>
        <v>2424.9</v>
      </c>
      <c r="X36" s="66">
        <f t="shared" si="5"/>
        <v>1.945006065507477E-2</v>
      </c>
      <c r="Y36">
        <f t="shared" si="6"/>
        <v>1</v>
      </c>
      <c r="Z36">
        <f t="shared" si="7"/>
        <v>25.5</v>
      </c>
    </row>
    <row r="37" spans="1:28" x14ac:dyDescent="0.25">
      <c r="A37" s="47" t="str">
        <f>'db2'!A36</f>
        <v>Intel Core i7-8700</v>
      </c>
      <c r="B37" s="47">
        <f>RANK(OAM1_2!B37,OAM1_2!B$6:B$40,B$4)</f>
        <v>1</v>
      </c>
      <c r="C37" s="47">
        <f>RANK(OAM1_2!C37,OAM1_2!C$6:C$40,C$4)</f>
        <v>5</v>
      </c>
      <c r="D37" s="47">
        <f>RANK(OAM1_2!D37,OAM1_2!D$6:D$40,D$4)</f>
        <v>4</v>
      </c>
      <c r="E37" s="47">
        <f>RANK(OAM1_2!E37,OAM1_2!E$6:E$40,E$4)</f>
        <v>3</v>
      </c>
      <c r="F37" s="47">
        <f>RANK(OAM1_2!F37,OAM1_2!F$6:F$40,F$4)</f>
        <v>8</v>
      </c>
      <c r="G37" s="47">
        <f>RANK(OAM1_2!G37,OAM1_2!G$6:G$40,G$4)</f>
        <v>8</v>
      </c>
      <c r="H37" s="47">
        <f>RANK(OAM1_2!H37,OAM1_2!H$6:H$40,H$4)</f>
        <v>14</v>
      </c>
      <c r="I37" s="47">
        <f>RANK(OAM1_2!I37,OAM1_2!I$6:I$40,I$4)</f>
        <v>5</v>
      </c>
      <c r="J37" s="47">
        <f>RANK(OAM1_2!J37,OAM1_2!J$6:J$40,J$4)</f>
        <v>8</v>
      </c>
      <c r="K37" s="47">
        <f>RANK(OAM1_2!K37,OAM1_2!K$6:K$40,K$4)</f>
        <v>9</v>
      </c>
      <c r="L37" s="47">
        <f>RANK(OAM1_2!L37,OAM1_2!L$6:L$40,L$4)</f>
        <v>8</v>
      </c>
      <c r="M37" s="47">
        <f>RANK(OAM1_2!M37,OAM1_2!M$6:M$40,M$4)</f>
        <v>10</v>
      </c>
      <c r="N37" s="47">
        <f>OAM1_2!N37</f>
        <v>2677</v>
      </c>
      <c r="O37" s="85">
        <f t="shared" si="1"/>
        <v>2677</v>
      </c>
      <c r="P37" s="85">
        <f t="shared" si="2"/>
        <v>2677</v>
      </c>
      <c r="Q37" s="90">
        <f>modell4!N150</f>
        <v>2726.4</v>
      </c>
      <c r="R37" t="str">
        <f t="shared" si="3"/>
        <v>rel_gyenge</v>
      </c>
      <c r="S37" s="66">
        <f t="shared" si="4"/>
        <v>-1.8453492715726594E-2</v>
      </c>
      <c r="T37" s="37">
        <f>OAM1_2!B37</f>
        <v>7</v>
      </c>
      <c r="W37" s="37">
        <f>modell4!AQ150</f>
        <v>2424.9</v>
      </c>
      <c r="X37" s="66">
        <f t="shared" si="5"/>
        <v>9.4172581247665269E-2</v>
      </c>
      <c r="Y37">
        <f t="shared" si="6"/>
        <v>1</v>
      </c>
      <c r="Z37">
        <f t="shared" si="7"/>
        <v>49.400000000000091</v>
      </c>
    </row>
    <row r="38" spans="1:28" ht="15.75" thickBot="1" x14ac:dyDescent="0.3">
      <c r="A38" s="47" t="str">
        <f>'db2'!A37</f>
        <v>Intel Core i7-9700</v>
      </c>
      <c r="B38" s="47">
        <f>RANK(OAM1_2!B38,OAM1_2!B$6:B$40,B$4)</f>
        <v>1</v>
      </c>
      <c r="C38" s="47">
        <f>RANK(OAM1_2!C38,OAM1_2!C$6:C$40,C$4)</f>
        <v>4</v>
      </c>
      <c r="D38" s="47">
        <f>RANK(OAM1_2!D38,OAM1_2!D$6:D$40,D$4)</f>
        <v>1</v>
      </c>
      <c r="E38" s="47">
        <f>RANK(OAM1_2!E38,OAM1_2!E$6:E$40,E$4)</f>
        <v>10</v>
      </c>
      <c r="F38" s="47">
        <f>RANK(OAM1_2!F38,OAM1_2!F$6:F$40,F$4)</f>
        <v>10</v>
      </c>
      <c r="G38" s="47">
        <f>RANK(OAM1_2!G38,OAM1_2!G$6:G$40,G$4)</f>
        <v>6</v>
      </c>
      <c r="H38" s="47">
        <f>RANK(OAM1_2!H38,OAM1_2!H$6:H$40,H$4)</f>
        <v>6</v>
      </c>
      <c r="I38" s="47">
        <f>RANK(OAM1_2!I38,OAM1_2!I$6:I$40,I$4)</f>
        <v>5</v>
      </c>
      <c r="J38" s="47">
        <f>RANK(OAM1_2!J38,OAM1_2!J$6:J$40,J$4)</f>
        <v>10</v>
      </c>
      <c r="K38" s="47">
        <f>RANK(OAM1_2!K38,OAM1_2!K$6:K$40,K$4)</f>
        <v>8</v>
      </c>
      <c r="L38" s="47">
        <f>RANK(OAM1_2!L38,OAM1_2!L$6:L$40,L$4)</f>
        <v>6</v>
      </c>
      <c r="M38" s="47">
        <f>RANK(OAM1_2!M38,OAM1_2!M$6:M$40,M$4)</f>
        <v>5</v>
      </c>
      <c r="N38" s="47">
        <f>OAM1_2!N38</f>
        <v>2799</v>
      </c>
      <c r="O38" s="85">
        <f t="shared" si="1"/>
        <v>2799</v>
      </c>
      <c r="P38" s="85">
        <f t="shared" si="2"/>
        <v>2799</v>
      </c>
      <c r="Q38" s="90">
        <f>modell4!N151</f>
        <v>2797.9</v>
      </c>
      <c r="R38" t="str">
        <f t="shared" si="3"/>
        <v>rel_eros</v>
      </c>
      <c r="S38" s="66">
        <f t="shared" si="4"/>
        <v>3.929974991067914E-4</v>
      </c>
      <c r="T38" s="37">
        <f>OAM1_2!B38</f>
        <v>7</v>
      </c>
      <c r="W38" s="37">
        <f>modell4!AQ151</f>
        <v>2424.9</v>
      </c>
      <c r="X38" s="66">
        <f t="shared" si="5"/>
        <v>0.13365487674169343</v>
      </c>
      <c r="Y38" s="91">
        <f t="shared" si="6"/>
        <v>0</v>
      </c>
      <c r="Z38" s="91">
        <f t="shared" si="7"/>
        <v>1.0999999999999091</v>
      </c>
    </row>
    <row r="39" spans="1:28" x14ac:dyDescent="0.25">
      <c r="A39" s="47" t="str">
        <f>'db2'!A38</f>
        <v>Intel Core i7-10700</v>
      </c>
      <c r="B39" s="47">
        <f>RANK(OAM1_2!B39,OAM1_2!B$6:B$40,B$4)</f>
        <v>1</v>
      </c>
      <c r="C39" s="72">
        <f>RANK(OAM1_2!C39,OAM1_2!C$6:C$40,C$4)</f>
        <v>1</v>
      </c>
      <c r="D39" s="47">
        <f>RANK(OAM1_2!D39,OAM1_2!D$6:D$40,D$4)</f>
        <v>1</v>
      </c>
      <c r="E39" s="47">
        <f>RANK(OAM1_2!E39,OAM1_2!E$6:E$40,E$4)</f>
        <v>1</v>
      </c>
      <c r="F39" s="74">
        <f>RANK(OAM1_2!F39,OAM1_2!F$6:F$40,F$4)</f>
        <v>2</v>
      </c>
      <c r="G39" s="75">
        <f>RANK(OAM1_2!G39,OAM1_2!G$6:G$40,G$4)</f>
        <v>2</v>
      </c>
      <c r="H39" s="76">
        <f>RANK(OAM1_2!H39,OAM1_2!H$6:H$40,H$4)</f>
        <v>5</v>
      </c>
      <c r="I39" s="47">
        <f>RANK(OAM1_2!I39,OAM1_2!I$6:I$40,I$4)</f>
        <v>1</v>
      </c>
      <c r="J39" s="74">
        <f>RANK(OAM1_2!J39,OAM1_2!J$6:J$40,J$4)</f>
        <v>5</v>
      </c>
      <c r="K39" s="75">
        <f>RANK(OAM1_2!K39,OAM1_2!K$6:K$40,K$4)</f>
        <v>2</v>
      </c>
      <c r="L39" s="75">
        <f>RANK(OAM1_2!L39,OAM1_2!L$6:L$40,L$4)</f>
        <v>3</v>
      </c>
      <c r="M39" s="75">
        <f>RANK(OAM1_2!M39,OAM1_2!M$6:M$40,M$4)</f>
        <v>2</v>
      </c>
      <c r="N39" s="47">
        <f>OAM1_2!N39</f>
        <v>2930</v>
      </c>
      <c r="O39" s="85">
        <f t="shared" si="1"/>
        <v>2930</v>
      </c>
      <c r="P39" s="85">
        <f t="shared" si="2"/>
        <v>2930</v>
      </c>
      <c r="Q39" s="90">
        <f>modell4!N152</f>
        <v>2929.4</v>
      </c>
      <c r="R39" t="str">
        <f t="shared" si="3"/>
        <v>rel_eros</v>
      </c>
      <c r="S39" s="66">
        <f t="shared" si="4"/>
        <v>2.04778156996556E-4</v>
      </c>
      <c r="T39" s="37">
        <f>OAM1_2!B39</f>
        <v>7</v>
      </c>
      <c r="W39" s="37">
        <f>modell4!AQ152</f>
        <v>2424.9</v>
      </c>
      <c r="X39" s="66">
        <f t="shared" si="5"/>
        <v>0.17238907849829349</v>
      </c>
      <c r="Y39" s="91">
        <f t="shared" si="6"/>
        <v>0</v>
      </c>
      <c r="Z39" s="91">
        <f t="shared" si="7"/>
        <v>0.59999999999990905</v>
      </c>
      <c r="AA39" s="81"/>
      <c r="AB39" s="82"/>
    </row>
    <row r="40" spans="1:28" ht="15.75" thickBot="1" x14ac:dyDescent="0.3">
      <c r="A40" s="47" t="str">
        <f>'db2'!A39</f>
        <v>Intel Core i7-11700</v>
      </c>
      <c r="B40" s="47">
        <f>RANK(OAM1_2!B40,OAM1_2!B$6:B$40,B$4)</f>
        <v>1</v>
      </c>
      <c r="C40" s="73">
        <f>RANK(OAM1_2!C40,OAM1_2!C$6:C$40,C$4)</f>
        <v>9</v>
      </c>
      <c r="D40" s="47">
        <f>RANK(OAM1_2!D40,OAM1_2!D$6:D$40,D$4)</f>
        <v>1</v>
      </c>
      <c r="E40" s="47">
        <f>RANK(OAM1_2!E40,OAM1_2!E$6:E$40,E$4)</f>
        <v>1</v>
      </c>
      <c r="F40" s="77">
        <f>RANK(OAM1_2!F40,OAM1_2!F$6:F$40,F$4)</f>
        <v>1</v>
      </c>
      <c r="G40" s="78">
        <f>RANK(OAM1_2!G40,OAM1_2!G$6:G$40,G$4)</f>
        <v>1</v>
      </c>
      <c r="H40" s="79">
        <f>RANK(OAM1_2!H40,OAM1_2!H$6:H$40,H$4)</f>
        <v>6</v>
      </c>
      <c r="I40" s="47">
        <f>RANK(OAM1_2!I40,OAM1_2!I$6:I$40,I$4)</f>
        <v>1</v>
      </c>
      <c r="J40" s="77">
        <f>RANK(OAM1_2!J40,OAM1_2!J$6:J$40,J$4)</f>
        <v>1</v>
      </c>
      <c r="K40" s="78">
        <f>RANK(OAM1_2!K40,OAM1_2!K$6:K$40,K$4)</f>
        <v>1</v>
      </c>
      <c r="L40" s="78">
        <f>RANK(OAM1_2!L40,OAM1_2!L$6:L$40,L$4)</f>
        <v>7</v>
      </c>
      <c r="M40" s="78">
        <f>RANK(OAM1_2!M40,OAM1_2!M$6:M$40,M$4)</f>
        <v>1</v>
      </c>
      <c r="N40" s="47">
        <f>OAM1_2!N40</f>
        <v>3019</v>
      </c>
      <c r="O40" s="85">
        <f t="shared" si="1"/>
        <v>3019</v>
      </c>
      <c r="P40" s="85">
        <f t="shared" si="2"/>
        <v>3019</v>
      </c>
      <c r="Q40" s="90">
        <f>modell4!N153</f>
        <v>3018.3</v>
      </c>
      <c r="R40" t="str">
        <f t="shared" si="3"/>
        <v>rel_eros</v>
      </c>
      <c r="S40" s="66">
        <f t="shared" si="4"/>
        <v>2.3186485591249358E-4</v>
      </c>
      <c r="T40" s="37">
        <f>OAM1_2!B40</f>
        <v>7</v>
      </c>
      <c r="U40" s="69">
        <f>AVERAGE(S35:S40)</f>
        <v>-8.4641518062753898E-3</v>
      </c>
      <c r="W40" s="37">
        <f>modell4!AQ153</f>
        <v>2424.9</v>
      </c>
      <c r="X40" s="66">
        <f t="shared" si="5"/>
        <v>0.19678701556806888</v>
      </c>
      <c r="Y40" s="91">
        <f t="shared" si="6"/>
        <v>0</v>
      </c>
      <c r="Z40" s="91">
        <f t="shared" si="7"/>
        <v>0.6999999999998181</v>
      </c>
      <c r="AA40" s="83"/>
      <c r="AB40" s="84"/>
    </row>
    <row r="42" spans="1:28" x14ac:dyDescent="0.25">
      <c r="P42" s="88">
        <f>SUM(P6:P40)</f>
        <v>89638</v>
      </c>
      <c r="Q42" s="88">
        <f>SUM(Q6:Q40)</f>
        <v>89638.099999999991</v>
      </c>
      <c r="S42">
        <f>SUM(S6:S40)</f>
        <v>-4.9346850802028455E-3</v>
      </c>
    </row>
    <row r="45" spans="1:28" x14ac:dyDescent="0.25">
      <c r="Q45" s="88">
        <f>AVERAGE(Q6:Q40)</f>
        <v>2561.088571428571</v>
      </c>
    </row>
  </sheetData>
  <autoFilter ref="A5:Y40"/>
  <conditionalFormatting sqref="B6:O4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6:P4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:Q4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6:S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6:AA4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6:AB4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:O4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:N4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7"/>
  <sheetViews>
    <sheetView topLeftCell="S98" workbookViewId="0">
      <selection activeCell="AD1" sqref="AD1:AT167"/>
    </sheetView>
  </sheetViews>
  <sheetFormatPr defaultRowHeight="15" x14ac:dyDescent="0.25"/>
  <sheetData>
    <row r="1" spans="1:43" ht="18.75" x14ac:dyDescent="0.25">
      <c r="A1" s="55"/>
      <c r="AD1" s="55"/>
    </row>
    <row r="2" spans="1:43" x14ac:dyDescent="0.25">
      <c r="A2" s="56"/>
      <c r="AD2" s="56"/>
    </row>
    <row r="5" spans="1:43" ht="31.5" x14ac:dyDescent="0.25">
      <c r="A5" s="57" t="s">
        <v>919</v>
      </c>
      <c r="B5" s="58">
        <v>7804953</v>
      </c>
      <c r="C5" s="57" t="s">
        <v>920</v>
      </c>
      <c r="D5" s="58">
        <v>35</v>
      </c>
      <c r="E5" s="57" t="s">
        <v>921</v>
      </c>
      <c r="F5" s="58">
        <v>12</v>
      </c>
      <c r="G5" s="57" t="s">
        <v>922</v>
      </c>
      <c r="H5" s="58">
        <v>35</v>
      </c>
      <c r="I5" s="57" t="s">
        <v>923</v>
      </c>
      <c r="J5" s="58">
        <v>0</v>
      </c>
      <c r="K5" s="57" t="s">
        <v>924</v>
      </c>
      <c r="L5" s="58" t="s">
        <v>1546</v>
      </c>
      <c r="AD5" s="57" t="s">
        <v>919</v>
      </c>
      <c r="AE5" s="58">
        <v>2735827</v>
      </c>
      <c r="AF5" s="57" t="s">
        <v>920</v>
      </c>
      <c r="AG5" s="58">
        <v>35</v>
      </c>
      <c r="AH5" s="57" t="s">
        <v>921</v>
      </c>
      <c r="AI5" s="58">
        <v>12</v>
      </c>
      <c r="AJ5" s="57" t="s">
        <v>922</v>
      </c>
      <c r="AK5" s="58">
        <v>35</v>
      </c>
      <c r="AL5" s="57" t="s">
        <v>923</v>
      </c>
      <c r="AM5" s="58">
        <v>0</v>
      </c>
      <c r="AN5" s="57" t="s">
        <v>924</v>
      </c>
      <c r="AO5" s="58" t="s">
        <v>1586</v>
      </c>
    </row>
    <row r="6" spans="1:43" ht="19.5" thickBot="1" x14ac:dyDescent="0.3">
      <c r="A6" s="55"/>
      <c r="AD6" s="55"/>
    </row>
    <row r="7" spans="1:43" ht="15.75" thickBot="1" x14ac:dyDescent="0.3">
      <c r="A7" s="59" t="s">
        <v>926</v>
      </c>
      <c r="B7" s="59" t="s">
        <v>927</v>
      </c>
      <c r="C7" s="59" t="s">
        <v>928</v>
      </c>
      <c r="D7" s="59" t="s">
        <v>929</v>
      </c>
      <c r="E7" s="59" t="s">
        <v>930</v>
      </c>
      <c r="F7" s="59" t="s">
        <v>931</v>
      </c>
      <c r="G7" s="59" t="s">
        <v>932</v>
      </c>
      <c r="H7" s="59" t="s">
        <v>933</v>
      </c>
      <c r="I7" s="59" t="s">
        <v>934</v>
      </c>
      <c r="J7" s="59" t="s">
        <v>935</v>
      </c>
      <c r="K7" s="59" t="s">
        <v>936</v>
      </c>
      <c r="L7" s="59" t="s">
        <v>937</v>
      </c>
      <c r="M7" s="59" t="s">
        <v>938</v>
      </c>
      <c r="N7" s="59" t="s">
        <v>1547</v>
      </c>
      <c r="AD7" s="59" t="s">
        <v>926</v>
      </c>
      <c r="AE7" s="59" t="s">
        <v>927</v>
      </c>
      <c r="AF7" s="59" t="s">
        <v>928</v>
      </c>
      <c r="AG7" s="59" t="s">
        <v>929</v>
      </c>
      <c r="AH7" s="59" t="s">
        <v>930</v>
      </c>
      <c r="AI7" s="59" t="s">
        <v>931</v>
      </c>
      <c r="AJ7" s="59" t="s">
        <v>932</v>
      </c>
      <c r="AK7" s="59" t="s">
        <v>933</v>
      </c>
      <c r="AL7" s="59" t="s">
        <v>934</v>
      </c>
      <c r="AM7" s="59" t="s">
        <v>935</v>
      </c>
      <c r="AN7" s="59" t="s">
        <v>936</v>
      </c>
      <c r="AO7" s="59" t="s">
        <v>937</v>
      </c>
      <c r="AP7" s="59" t="s">
        <v>938</v>
      </c>
      <c r="AQ7" s="59" t="s">
        <v>1547</v>
      </c>
    </row>
    <row r="8" spans="1:43" ht="15.75" thickBot="1" x14ac:dyDescent="0.3">
      <c r="A8" s="59" t="s">
        <v>942</v>
      </c>
      <c r="B8" s="60">
        <v>25</v>
      </c>
      <c r="C8" s="60">
        <v>30</v>
      </c>
      <c r="D8" s="60">
        <v>31</v>
      </c>
      <c r="E8" s="60">
        <v>21</v>
      </c>
      <c r="F8" s="60">
        <v>35</v>
      </c>
      <c r="G8" s="60">
        <v>35</v>
      </c>
      <c r="H8" s="60">
        <v>34</v>
      </c>
      <c r="I8" s="60">
        <v>35</v>
      </c>
      <c r="J8" s="60">
        <v>35</v>
      </c>
      <c r="K8" s="60">
        <v>35</v>
      </c>
      <c r="L8" s="60">
        <v>34</v>
      </c>
      <c r="M8" s="60">
        <v>35</v>
      </c>
      <c r="N8" s="60">
        <v>2219</v>
      </c>
      <c r="P8">
        <f>36-B8</f>
        <v>11</v>
      </c>
      <c r="Q8">
        <f t="shared" ref="Q8:Q42" si="0">36-C8</f>
        <v>6</v>
      </c>
      <c r="R8">
        <f t="shared" ref="R8:R42" si="1">36-D8</f>
        <v>5</v>
      </c>
      <c r="S8">
        <f t="shared" ref="S8:S42" si="2">36-E8</f>
        <v>15</v>
      </c>
      <c r="T8">
        <f t="shared" ref="T8:T42" si="3">36-F8</f>
        <v>1</v>
      </c>
      <c r="U8">
        <f t="shared" ref="U8:U42" si="4">36-G8</f>
        <v>1</v>
      </c>
      <c r="V8">
        <f t="shared" ref="V8:V42" si="5">36-H8</f>
        <v>2</v>
      </c>
      <c r="W8">
        <f t="shared" ref="W8:W42" si="6">36-I8</f>
        <v>1</v>
      </c>
      <c r="X8">
        <f t="shared" ref="X8:X42" si="7">36-J8</f>
        <v>1</v>
      </c>
      <c r="Y8">
        <f t="shared" ref="Y8:Y42" si="8">36-K8</f>
        <v>1</v>
      </c>
      <c r="Z8">
        <f t="shared" ref="Z8:Z42" si="9">36-L8</f>
        <v>2</v>
      </c>
      <c r="AA8">
        <f t="shared" ref="AA8:AA42" si="10">36-M8</f>
        <v>1</v>
      </c>
      <c r="AB8">
        <f>N8</f>
        <v>2219</v>
      </c>
      <c r="AD8" s="59" t="s">
        <v>942</v>
      </c>
      <c r="AE8" s="60">
        <v>11</v>
      </c>
      <c r="AF8" s="60">
        <v>6</v>
      </c>
      <c r="AG8" s="60">
        <v>5</v>
      </c>
      <c r="AH8" s="60">
        <v>15</v>
      </c>
      <c r="AI8" s="60">
        <v>1</v>
      </c>
      <c r="AJ8" s="60">
        <v>1</v>
      </c>
      <c r="AK8" s="60">
        <v>2</v>
      </c>
      <c r="AL8" s="60">
        <v>1</v>
      </c>
      <c r="AM8" s="60">
        <v>1</v>
      </c>
      <c r="AN8" s="60">
        <v>1</v>
      </c>
      <c r="AO8" s="60">
        <v>2</v>
      </c>
      <c r="AP8" s="60">
        <v>1</v>
      </c>
      <c r="AQ8" s="60">
        <v>2219</v>
      </c>
    </row>
    <row r="9" spans="1:43" ht="15.75" thickBot="1" x14ac:dyDescent="0.3">
      <c r="A9" s="59" t="s">
        <v>943</v>
      </c>
      <c r="B9" s="60">
        <v>25</v>
      </c>
      <c r="C9" s="60">
        <v>28</v>
      </c>
      <c r="D9" s="60">
        <v>31</v>
      </c>
      <c r="E9" s="60">
        <v>21</v>
      </c>
      <c r="F9" s="60">
        <v>33</v>
      </c>
      <c r="G9" s="60">
        <v>33</v>
      </c>
      <c r="H9" s="60">
        <v>33</v>
      </c>
      <c r="I9" s="60">
        <v>31</v>
      </c>
      <c r="J9" s="60">
        <v>34</v>
      </c>
      <c r="K9" s="60">
        <v>33</v>
      </c>
      <c r="L9" s="60">
        <v>33</v>
      </c>
      <c r="M9" s="60">
        <v>33</v>
      </c>
      <c r="N9" s="60">
        <v>2356</v>
      </c>
      <c r="P9">
        <f t="shared" ref="P9:P42" si="11">36-B9</f>
        <v>11</v>
      </c>
      <c r="Q9">
        <f t="shared" si="0"/>
        <v>8</v>
      </c>
      <c r="R9">
        <f t="shared" si="1"/>
        <v>5</v>
      </c>
      <c r="S9">
        <f t="shared" si="2"/>
        <v>15</v>
      </c>
      <c r="T9">
        <f t="shared" si="3"/>
        <v>3</v>
      </c>
      <c r="U9">
        <f t="shared" si="4"/>
        <v>3</v>
      </c>
      <c r="V9">
        <f t="shared" si="5"/>
        <v>3</v>
      </c>
      <c r="W9">
        <f t="shared" si="6"/>
        <v>5</v>
      </c>
      <c r="X9">
        <f t="shared" si="7"/>
        <v>2</v>
      </c>
      <c r="Y9">
        <f t="shared" si="8"/>
        <v>3</v>
      </c>
      <c r="Z9">
        <f t="shared" si="9"/>
        <v>3</v>
      </c>
      <c r="AA9">
        <f t="shared" si="10"/>
        <v>3</v>
      </c>
      <c r="AB9">
        <f t="shared" ref="AB9:AB42" si="12">N9</f>
        <v>2356</v>
      </c>
      <c r="AD9" s="59" t="s">
        <v>943</v>
      </c>
      <c r="AE9" s="60">
        <v>11</v>
      </c>
      <c r="AF9" s="60">
        <v>8</v>
      </c>
      <c r="AG9" s="60">
        <v>5</v>
      </c>
      <c r="AH9" s="60">
        <v>15</v>
      </c>
      <c r="AI9" s="60">
        <v>3</v>
      </c>
      <c r="AJ9" s="60">
        <v>3</v>
      </c>
      <c r="AK9" s="60">
        <v>3</v>
      </c>
      <c r="AL9" s="60">
        <v>5</v>
      </c>
      <c r="AM9" s="60">
        <v>2</v>
      </c>
      <c r="AN9" s="60">
        <v>3</v>
      </c>
      <c r="AO9" s="60">
        <v>3</v>
      </c>
      <c r="AP9" s="60">
        <v>3</v>
      </c>
      <c r="AQ9" s="60">
        <v>2356</v>
      </c>
    </row>
    <row r="10" spans="1:43" ht="15.75" thickBot="1" x14ac:dyDescent="0.3">
      <c r="A10" s="59" t="s">
        <v>944</v>
      </c>
      <c r="B10" s="60">
        <v>25</v>
      </c>
      <c r="C10" s="60">
        <v>26</v>
      </c>
      <c r="D10" s="60">
        <v>31</v>
      </c>
      <c r="E10" s="60">
        <v>21</v>
      </c>
      <c r="F10" s="60">
        <v>34</v>
      </c>
      <c r="G10" s="60">
        <v>34</v>
      </c>
      <c r="H10" s="60">
        <v>34</v>
      </c>
      <c r="I10" s="60">
        <v>31</v>
      </c>
      <c r="J10" s="60">
        <v>33</v>
      </c>
      <c r="K10" s="60">
        <v>34</v>
      </c>
      <c r="L10" s="60">
        <v>35</v>
      </c>
      <c r="M10" s="60">
        <v>34</v>
      </c>
      <c r="N10" s="60">
        <v>2330</v>
      </c>
      <c r="P10">
        <f t="shared" si="11"/>
        <v>11</v>
      </c>
      <c r="Q10">
        <f t="shared" si="0"/>
        <v>10</v>
      </c>
      <c r="R10">
        <f t="shared" si="1"/>
        <v>5</v>
      </c>
      <c r="S10">
        <f t="shared" si="2"/>
        <v>15</v>
      </c>
      <c r="T10">
        <f t="shared" si="3"/>
        <v>2</v>
      </c>
      <c r="U10">
        <f t="shared" si="4"/>
        <v>2</v>
      </c>
      <c r="V10">
        <f t="shared" si="5"/>
        <v>2</v>
      </c>
      <c r="W10">
        <f t="shared" si="6"/>
        <v>5</v>
      </c>
      <c r="X10">
        <f t="shared" si="7"/>
        <v>3</v>
      </c>
      <c r="Y10">
        <f t="shared" si="8"/>
        <v>2</v>
      </c>
      <c r="Z10">
        <f t="shared" si="9"/>
        <v>1</v>
      </c>
      <c r="AA10">
        <f t="shared" si="10"/>
        <v>2</v>
      </c>
      <c r="AB10">
        <f t="shared" si="12"/>
        <v>2330</v>
      </c>
      <c r="AD10" s="59" t="s">
        <v>944</v>
      </c>
      <c r="AE10" s="60">
        <v>11</v>
      </c>
      <c r="AF10" s="60">
        <v>10</v>
      </c>
      <c r="AG10" s="60">
        <v>5</v>
      </c>
      <c r="AH10" s="60">
        <v>15</v>
      </c>
      <c r="AI10" s="60">
        <v>2</v>
      </c>
      <c r="AJ10" s="60">
        <v>2</v>
      </c>
      <c r="AK10" s="60">
        <v>2</v>
      </c>
      <c r="AL10" s="60">
        <v>5</v>
      </c>
      <c r="AM10" s="60">
        <v>3</v>
      </c>
      <c r="AN10" s="60">
        <v>2</v>
      </c>
      <c r="AO10" s="60">
        <v>1</v>
      </c>
      <c r="AP10" s="60">
        <v>2</v>
      </c>
      <c r="AQ10" s="60">
        <v>2330</v>
      </c>
    </row>
    <row r="11" spans="1:43" ht="15.75" thickBot="1" x14ac:dyDescent="0.3">
      <c r="A11" s="59" t="s">
        <v>945</v>
      </c>
      <c r="B11" s="60">
        <v>25</v>
      </c>
      <c r="C11" s="60">
        <v>23</v>
      </c>
      <c r="D11" s="60">
        <v>31</v>
      </c>
      <c r="E11" s="60">
        <v>21</v>
      </c>
      <c r="F11" s="60">
        <v>31</v>
      </c>
      <c r="G11" s="60">
        <v>32</v>
      </c>
      <c r="H11" s="60">
        <v>32</v>
      </c>
      <c r="I11" s="60">
        <v>31</v>
      </c>
      <c r="J11" s="60">
        <v>31</v>
      </c>
      <c r="K11" s="60">
        <v>32</v>
      </c>
      <c r="L11" s="60">
        <v>32</v>
      </c>
      <c r="M11" s="60">
        <v>32</v>
      </c>
      <c r="N11" s="60">
        <v>2378</v>
      </c>
      <c r="P11">
        <f t="shared" si="11"/>
        <v>11</v>
      </c>
      <c r="Q11">
        <f t="shared" si="0"/>
        <v>13</v>
      </c>
      <c r="R11">
        <f t="shared" si="1"/>
        <v>5</v>
      </c>
      <c r="S11">
        <f t="shared" si="2"/>
        <v>15</v>
      </c>
      <c r="T11">
        <f t="shared" si="3"/>
        <v>5</v>
      </c>
      <c r="U11">
        <f t="shared" si="4"/>
        <v>4</v>
      </c>
      <c r="V11">
        <f t="shared" si="5"/>
        <v>4</v>
      </c>
      <c r="W11">
        <f t="shared" si="6"/>
        <v>5</v>
      </c>
      <c r="X11">
        <f t="shared" si="7"/>
        <v>5</v>
      </c>
      <c r="Y11">
        <f t="shared" si="8"/>
        <v>4</v>
      </c>
      <c r="Z11">
        <f t="shared" si="9"/>
        <v>4</v>
      </c>
      <c r="AA11">
        <f t="shared" si="10"/>
        <v>4</v>
      </c>
      <c r="AB11">
        <f t="shared" si="12"/>
        <v>2378</v>
      </c>
      <c r="AD11" s="59" t="s">
        <v>945</v>
      </c>
      <c r="AE11" s="60">
        <v>11</v>
      </c>
      <c r="AF11" s="60">
        <v>13</v>
      </c>
      <c r="AG11" s="60">
        <v>5</v>
      </c>
      <c r="AH11" s="60">
        <v>15</v>
      </c>
      <c r="AI11" s="60">
        <v>5</v>
      </c>
      <c r="AJ11" s="60">
        <v>4</v>
      </c>
      <c r="AK11" s="60">
        <v>4</v>
      </c>
      <c r="AL11" s="60">
        <v>5</v>
      </c>
      <c r="AM11" s="60">
        <v>5</v>
      </c>
      <c r="AN11" s="60">
        <v>4</v>
      </c>
      <c r="AO11" s="60">
        <v>4</v>
      </c>
      <c r="AP11" s="60">
        <v>4</v>
      </c>
      <c r="AQ11" s="60">
        <v>2378</v>
      </c>
    </row>
    <row r="12" spans="1:43" ht="15.75" thickBot="1" x14ac:dyDescent="0.3">
      <c r="A12" s="59" t="s">
        <v>946</v>
      </c>
      <c r="B12" s="60">
        <v>25</v>
      </c>
      <c r="C12" s="60">
        <v>32</v>
      </c>
      <c r="D12" s="60">
        <v>17</v>
      </c>
      <c r="E12" s="60">
        <v>21</v>
      </c>
      <c r="F12" s="60">
        <v>26</v>
      </c>
      <c r="G12" s="60">
        <v>25</v>
      </c>
      <c r="H12" s="60">
        <v>22</v>
      </c>
      <c r="I12" s="60">
        <v>24</v>
      </c>
      <c r="J12" s="60">
        <v>26</v>
      </c>
      <c r="K12" s="60">
        <v>25</v>
      </c>
      <c r="L12" s="60">
        <v>25</v>
      </c>
      <c r="M12" s="60">
        <v>25</v>
      </c>
      <c r="N12" s="60">
        <v>2243</v>
      </c>
      <c r="P12">
        <f t="shared" si="11"/>
        <v>11</v>
      </c>
      <c r="Q12">
        <f t="shared" si="0"/>
        <v>4</v>
      </c>
      <c r="R12">
        <f t="shared" si="1"/>
        <v>19</v>
      </c>
      <c r="S12">
        <f t="shared" si="2"/>
        <v>15</v>
      </c>
      <c r="T12">
        <f t="shared" si="3"/>
        <v>10</v>
      </c>
      <c r="U12">
        <f t="shared" si="4"/>
        <v>11</v>
      </c>
      <c r="V12">
        <f t="shared" si="5"/>
        <v>14</v>
      </c>
      <c r="W12">
        <f t="shared" si="6"/>
        <v>12</v>
      </c>
      <c r="X12">
        <f t="shared" si="7"/>
        <v>10</v>
      </c>
      <c r="Y12">
        <f t="shared" si="8"/>
        <v>11</v>
      </c>
      <c r="Z12">
        <f t="shared" si="9"/>
        <v>11</v>
      </c>
      <c r="AA12">
        <f t="shared" si="10"/>
        <v>11</v>
      </c>
      <c r="AB12">
        <f t="shared" si="12"/>
        <v>2243</v>
      </c>
      <c r="AD12" s="59" t="s">
        <v>946</v>
      </c>
      <c r="AE12" s="60">
        <v>11</v>
      </c>
      <c r="AF12" s="60">
        <v>4</v>
      </c>
      <c r="AG12" s="60">
        <v>19</v>
      </c>
      <c r="AH12" s="60">
        <v>15</v>
      </c>
      <c r="AI12" s="60">
        <v>10</v>
      </c>
      <c r="AJ12" s="60">
        <v>11</v>
      </c>
      <c r="AK12" s="60">
        <v>14</v>
      </c>
      <c r="AL12" s="60">
        <v>12</v>
      </c>
      <c r="AM12" s="60">
        <v>10</v>
      </c>
      <c r="AN12" s="60">
        <v>11</v>
      </c>
      <c r="AO12" s="60">
        <v>11</v>
      </c>
      <c r="AP12" s="60">
        <v>11</v>
      </c>
      <c r="AQ12" s="60">
        <v>2243</v>
      </c>
    </row>
    <row r="13" spans="1:43" ht="15.75" thickBot="1" x14ac:dyDescent="0.3">
      <c r="A13" s="59" t="s">
        <v>947</v>
      </c>
      <c r="B13" s="60">
        <v>25</v>
      </c>
      <c r="C13" s="60">
        <v>30</v>
      </c>
      <c r="D13" s="60">
        <v>17</v>
      </c>
      <c r="E13" s="60">
        <v>21</v>
      </c>
      <c r="F13" s="60">
        <v>25</v>
      </c>
      <c r="G13" s="60">
        <v>24</v>
      </c>
      <c r="H13" s="60">
        <v>15</v>
      </c>
      <c r="I13" s="60">
        <v>24</v>
      </c>
      <c r="J13" s="60">
        <v>25</v>
      </c>
      <c r="K13" s="60">
        <v>24</v>
      </c>
      <c r="L13" s="60">
        <v>22</v>
      </c>
      <c r="M13" s="60">
        <v>23</v>
      </c>
      <c r="N13" s="60">
        <v>2309</v>
      </c>
      <c r="P13">
        <f t="shared" si="11"/>
        <v>11</v>
      </c>
      <c r="Q13">
        <f t="shared" si="0"/>
        <v>6</v>
      </c>
      <c r="R13">
        <f t="shared" si="1"/>
        <v>19</v>
      </c>
      <c r="S13">
        <f t="shared" si="2"/>
        <v>15</v>
      </c>
      <c r="T13">
        <f t="shared" si="3"/>
        <v>11</v>
      </c>
      <c r="U13">
        <f t="shared" si="4"/>
        <v>12</v>
      </c>
      <c r="V13">
        <f t="shared" si="5"/>
        <v>21</v>
      </c>
      <c r="W13">
        <f t="shared" si="6"/>
        <v>12</v>
      </c>
      <c r="X13">
        <f t="shared" si="7"/>
        <v>11</v>
      </c>
      <c r="Y13">
        <f t="shared" si="8"/>
        <v>12</v>
      </c>
      <c r="Z13">
        <f t="shared" si="9"/>
        <v>14</v>
      </c>
      <c r="AA13">
        <f t="shared" si="10"/>
        <v>13</v>
      </c>
      <c r="AB13">
        <f t="shared" si="12"/>
        <v>2309</v>
      </c>
      <c r="AD13" s="59" t="s">
        <v>947</v>
      </c>
      <c r="AE13" s="60">
        <v>11</v>
      </c>
      <c r="AF13" s="60">
        <v>6</v>
      </c>
      <c r="AG13" s="60">
        <v>19</v>
      </c>
      <c r="AH13" s="60">
        <v>15</v>
      </c>
      <c r="AI13" s="60">
        <v>11</v>
      </c>
      <c r="AJ13" s="60">
        <v>12</v>
      </c>
      <c r="AK13" s="60">
        <v>21</v>
      </c>
      <c r="AL13" s="60">
        <v>12</v>
      </c>
      <c r="AM13" s="60">
        <v>11</v>
      </c>
      <c r="AN13" s="60">
        <v>12</v>
      </c>
      <c r="AO13" s="60">
        <v>14</v>
      </c>
      <c r="AP13" s="60">
        <v>13</v>
      </c>
      <c r="AQ13" s="60">
        <v>2309</v>
      </c>
    </row>
    <row r="14" spans="1:43" ht="15.75" thickBot="1" x14ac:dyDescent="0.3">
      <c r="A14" s="59" t="s">
        <v>948</v>
      </c>
      <c r="B14" s="60">
        <v>25</v>
      </c>
      <c r="C14" s="60">
        <v>17</v>
      </c>
      <c r="D14" s="60">
        <v>17</v>
      </c>
      <c r="E14" s="60">
        <v>21</v>
      </c>
      <c r="F14" s="60">
        <v>23</v>
      </c>
      <c r="G14" s="60">
        <v>21</v>
      </c>
      <c r="H14" s="60">
        <v>22</v>
      </c>
      <c r="I14" s="60">
        <v>22</v>
      </c>
      <c r="J14" s="60">
        <v>23</v>
      </c>
      <c r="K14" s="60">
        <v>22</v>
      </c>
      <c r="L14" s="60">
        <v>29</v>
      </c>
      <c r="M14" s="60">
        <v>21</v>
      </c>
      <c r="N14" s="60">
        <v>2526</v>
      </c>
      <c r="P14">
        <f t="shared" si="11"/>
        <v>11</v>
      </c>
      <c r="Q14">
        <f t="shared" si="0"/>
        <v>19</v>
      </c>
      <c r="R14">
        <f t="shared" si="1"/>
        <v>19</v>
      </c>
      <c r="S14">
        <f t="shared" si="2"/>
        <v>15</v>
      </c>
      <c r="T14">
        <f t="shared" si="3"/>
        <v>13</v>
      </c>
      <c r="U14">
        <f t="shared" si="4"/>
        <v>15</v>
      </c>
      <c r="V14">
        <f t="shared" si="5"/>
        <v>14</v>
      </c>
      <c r="W14">
        <f t="shared" si="6"/>
        <v>14</v>
      </c>
      <c r="X14">
        <f t="shared" si="7"/>
        <v>13</v>
      </c>
      <c r="Y14">
        <f t="shared" si="8"/>
        <v>14</v>
      </c>
      <c r="Z14">
        <f t="shared" si="9"/>
        <v>7</v>
      </c>
      <c r="AA14">
        <f t="shared" si="10"/>
        <v>15</v>
      </c>
      <c r="AB14">
        <f t="shared" si="12"/>
        <v>2526</v>
      </c>
      <c r="AD14" s="59" t="s">
        <v>948</v>
      </c>
      <c r="AE14" s="60">
        <v>11</v>
      </c>
      <c r="AF14" s="60">
        <v>19</v>
      </c>
      <c r="AG14" s="60">
        <v>19</v>
      </c>
      <c r="AH14" s="60">
        <v>15</v>
      </c>
      <c r="AI14" s="60">
        <v>13</v>
      </c>
      <c r="AJ14" s="60">
        <v>15</v>
      </c>
      <c r="AK14" s="60">
        <v>14</v>
      </c>
      <c r="AL14" s="60">
        <v>14</v>
      </c>
      <c r="AM14" s="60">
        <v>13</v>
      </c>
      <c r="AN14" s="60">
        <v>14</v>
      </c>
      <c r="AO14" s="60">
        <v>7</v>
      </c>
      <c r="AP14" s="60">
        <v>15</v>
      </c>
      <c r="AQ14" s="60">
        <v>2526</v>
      </c>
    </row>
    <row r="15" spans="1:43" ht="15.75" thickBot="1" x14ac:dyDescent="0.3">
      <c r="A15" s="59" t="s">
        <v>949</v>
      </c>
      <c r="B15" s="60">
        <v>25</v>
      </c>
      <c r="C15" s="60">
        <v>13</v>
      </c>
      <c r="D15" s="60">
        <v>17</v>
      </c>
      <c r="E15" s="60">
        <v>21</v>
      </c>
      <c r="F15" s="60">
        <v>21</v>
      </c>
      <c r="G15" s="60">
        <v>22</v>
      </c>
      <c r="H15" s="60">
        <v>2</v>
      </c>
      <c r="I15" s="60">
        <v>21</v>
      </c>
      <c r="J15" s="60">
        <v>22</v>
      </c>
      <c r="K15" s="60">
        <v>21</v>
      </c>
      <c r="L15" s="60">
        <v>9</v>
      </c>
      <c r="M15" s="60">
        <v>19</v>
      </c>
      <c r="N15" s="60">
        <v>2666</v>
      </c>
      <c r="P15">
        <f t="shared" si="11"/>
        <v>11</v>
      </c>
      <c r="Q15">
        <f t="shared" si="0"/>
        <v>23</v>
      </c>
      <c r="R15">
        <f t="shared" si="1"/>
        <v>19</v>
      </c>
      <c r="S15">
        <f t="shared" si="2"/>
        <v>15</v>
      </c>
      <c r="T15">
        <f t="shared" si="3"/>
        <v>15</v>
      </c>
      <c r="U15">
        <f t="shared" si="4"/>
        <v>14</v>
      </c>
      <c r="V15">
        <f t="shared" si="5"/>
        <v>34</v>
      </c>
      <c r="W15">
        <f t="shared" si="6"/>
        <v>15</v>
      </c>
      <c r="X15">
        <f t="shared" si="7"/>
        <v>14</v>
      </c>
      <c r="Y15">
        <f t="shared" si="8"/>
        <v>15</v>
      </c>
      <c r="Z15">
        <f t="shared" si="9"/>
        <v>27</v>
      </c>
      <c r="AA15">
        <f t="shared" si="10"/>
        <v>17</v>
      </c>
      <c r="AB15">
        <f t="shared" si="12"/>
        <v>2666</v>
      </c>
      <c r="AD15" s="59" t="s">
        <v>949</v>
      </c>
      <c r="AE15" s="60">
        <v>11</v>
      </c>
      <c r="AF15" s="60">
        <v>23</v>
      </c>
      <c r="AG15" s="60">
        <v>19</v>
      </c>
      <c r="AH15" s="60">
        <v>15</v>
      </c>
      <c r="AI15" s="60">
        <v>15</v>
      </c>
      <c r="AJ15" s="60">
        <v>14</v>
      </c>
      <c r="AK15" s="60">
        <v>34</v>
      </c>
      <c r="AL15" s="60">
        <v>15</v>
      </c>
      <c r="AM15" s="60">
        <v>14</v>
      </c>
      <c r="AN15" s="60">
        <v>15</v>
      </c>
      <c r="AO15" s="60">
        <v>27</v>
      </c>
      <c r="AP15" s="60">
        <v>17</v>
      </c>
      <c r="AQ15" s="60">
        <v>2666</v>
      </c>
    </row>
    <row r="16" spans="1:43" ht="15.75" thickBot="1" x14ac:dyDescent="0.3">
      <c r="A16" s="59" t="s">
        <v>950</v>
      </c>
      <c r="B16" s="60">
        <v>25</v>
      </c>
      <c r="C16" s="60">
        <v>13</v>
      </c>
      <c r="D16" s="60">
        <v>17</v>
      </c>
      <c r="E16" s="60">
        <v>10</v>
      </c>
      <c r="F16" s="60">
        <v>13</v>
      </c>
      <c r="G16" s="60">
        <v>18</v>
      </c>
      <c r="H16" s="60">
        <v>22</v>
      </c>
      <c r="I16" s="60">
        <v>13</v>
      </c>
      <c r="J16" s="60">
        <v>14</v>
      </c>
      <c r="K16" s="60">
        <v>18</v>
      </c>
      <c r="L16" s="60">
        <v>14</v>
      </c>
      <c r="M16" s="60">
        <v>18</v>
      </c>
      <c r="N16" s="60">
        <v>2670</v>
      </c>
      <c r="P16">
        <f t="shared" si="11"/>
        <v>11</v>
      </c>
      <c r="Q16">
        <f t="shared" si="0"/>
        <v>23</v>
      </c>
      <c r="R16">
        <f t="shared" si="1"/>
        <v>19</v>
      </c>
      <c r="S16">
        <f t="shared" si="2"/>
        <v>26</v>
      </c>
      <c r="T16">
        <f t="shared" si="3"/>
        <v>23</v>
      </c>
      <c r="U16">
        <f t="shared" si="4"/>
        <v>18</v>
      </c>
      <c r="V16">
        <f t="shared" si="5"/>
        <v>14</v>
      </c>
      <c r="W16">
        <f t="shared" si="6"/>
        <v>23</v>
      </c>
      <c r="X16">
        <f t="shared" si="7"/>
        <v>22</v>
      </c>
      <c r="Y16">
        <f t="shared" si="8"/>
        <v>18</v>
      </c>
      <c r="Z16">
        <f t="shared" si="9"/>
        <v>22</v>
      </c>
      <c r="AA16">
        <f t="shared" si="10"/>
        <v>18</v>
      </c>
      <c r="AB16">
        <f t="shared" si="12"/>
        <v>2670</v>
      </c>
      <c r="AD16" s="59" t="s">
        <v>950</v>
      </c>
      <c r="AE16" s="60">
        <v>11</v>
      </c>
      <c r="AF16" s="60">
        <v>23</v>
      </c>
      <c r="AG16" s="60">
        <v>19</v>
      </c>
      <c r="AH16" s="60">
        <v>26</v>
      </c>
      <c r="AI16" s="60">
        <v>23</v>
      </c>
      <c r="AJ16" s="60">
        <v>18</v>
      </c>
      <c r="AK16" s="60">
        <v>14</v>
      </c>
      <c r="AL16" s="60">
        <v>23</v>
      </c>
      <c r="AM16" s="60">
        <v>22</v>
      </c>
      <c r="AN16" s="60">
        <v>18</v>
      </c>
      <c r="AO16" s="60">
        <v>22</v>
      </c>
      <c r="AP16" s="60">
        <v>18</v>
      </c>
      <c r="AQ16" s="60">
        <v>2670</v>
      </c>
    </row>
    <row r="17" spans="1:43" ht="15.75" thickBot="1" x14ac:dyDescent="0.3">
      <c r="A17" s="59" t="s">
        <v>951</v>
      </c>
      <c r="B17" s="60">
        <v>25</v>
      </c>
      <c r="C17" s="60">
        <v>9</v>
      </c>
      <c r="D17" s="60">
        <v>17</v>
      </c>
      <c r="E17" s="60">
        <v>10</v>
      </c>
      <c r="F17" s="60">
        <v>12</v>
      </c>
      <c r="G17" s="60">
        <v>17</v>
      </c>
      <c r="H17" s="60">
        <v>20</v>
      </c>
      <c r="I17" s="60">
        <v>13</v>
      </c>
      <c r="J17" s="60">
        <v>13</v>
      </c>
      <c r="K17" s="60">
        <v>16</v>
      </c>
      <c r="L17" s="60">
        <v>16</v>
      </c>
      <c r="M17" s="60">
        <v>17</v>
      </c>
      <c r="N17" s="60">
        <v>2680</v>
      </c>
      <c r="P17">
        <f t="shared" si="11"/>
        <v>11</v>
      </c>
      <c r="Q17">
        <f t="shared" si="0"/>
        <v>27</v>
      </c>
      <c r="R17">
        <f t="shared" si="1"/>
        <v>19</v>
      </c>
      <c r="S17">
        <f t="shared" si="2"/>
        <v>26</v>
      </c>
      <c r="T17">
        <f t="shared" si="3"/>
        <v>24</v>
      </c>
      <c r="U17">
        <f t="shared" si="4"/>
        <v>19</v>
      </c>
      <c r="V17">
        <f t="shared" si="5"/>
        <v>16</v>
      </c>
      <c r="W17">
        <f t="shared" si="6"/>
        <v>23</v>
      </c>
      <c r="X17">
        <f t="shared" si="7"/>
        <v>23</v>
      </c>
      <c r="Y17">
        <f t="shared" si="8"/>
        <v>20</v>
      </c>
      <c r="Z17">
        <f t="shared" si="9"/>
        <v>20</v>
      </c>
      <c r="AA17">
        <f t="shared" si="10"/>
        <v>19</v>
      </c>
      <c r="AB17">
        <f t="shared" si="12"/>
        <v>2680</v>
      </c>
      <c r="AD17" s="59" t="s">
        <v>951</v>
      </c>
      <c r="AE17" s="60">
        <v>11</v>
      </c>
      <c r="AF17" s="60">
        <v>27</v>
      </c>
      <c r="AG17" s="60">
        <v>19</v>
      </c>
      <c r="AH17" s="60">
        <v>26</v>
      </c>
      <c r="AI17" s="60">
        <v>24</v>
      </c>
      <c r="AJ17" s="60">
        <v>19</v>
      </c>
      <c r="AK17" s="60">
        <v>16</v>
      </c>
      <c r="AL17" s="60">
        <v>23</v>
      </c>
      <c r="AM17" s="60">
        <v>23</v>
      </c>
      <c r="AN17" s="60">
        <v>20</v>
      </c>
      <c r="AO17" s="60">
        <v>20</v>
      </c>
      <c r="AP17" s="60">
        <v>19</v>
      </c>
      <c r="AQ17" s="60">
        <v>2680</v>
      </c>
    </row>
    <row r="18" spans="1:43" ht="15.75" thickBot="1" x14ac:dyDescent="0.3">
      <c r="A18" s="59" t="s">
        <v>952</v>
      </c>
      <c r="B18" s="60">
        <v>25</v>
      </c>
      <c r="C18" s="60">
        <v>19</v>
      </c>
      <c r="D18" s="60">
        <v>31</v>
      </c>
      <c r="E18" s="60">
        <v>21</v>
      </c>
      <c r="F18" s="60">
        <v>22</v>
      </c>
      <c r="G18" s="60">
        <v>31</v>
      </c>
      <c r="H18" s="60">
        <v>28</v>
      </c>
      <c r="I18" s="60">
        <v>31</v>
      </c>
      <c r="J18" s="60">
        <v>11</v>
      </c>
      <c r="K18" s="60">
        <v>31</v>
      </c>
      <c r="L18" s="60">
        <v>27</v>
      </c>
      <c r="M18" s="60">
        <v>31</v>
      </c>
      <c r="N18" s="60">
        <v>2751</v>
      </c>
      <c r="P18">
        <f t="shared" si="11"/>
        <v>11</v>
      </c>
      <c r="Q18">
        <f t="shared" si="0"/>
        <v>17</v>
      </c>
      <c r="R18">
        <f t="shared" si="1"/>
        <v>5</v>
      </c>
      <c r="S18">
        <f t="shared" si="2"/>
        <v>15</v>
      </c>
      <c r="T18">
        <f t="shared" si="3"/>
        <v>14</v>
      </c>
      <c r="U18">
        <f t="shared" si="4"/>
        <v>5</v>
      </c>
      <c r="V18">
        <f t="shared" si="5"/>
        <v>8</v>
      </c>
      <c r="W18">
        <f t="shared" si="6"/>
        <v>5</v>
      </c>
      <c r="X18">
        <f t="shared" si="7"/>
        <v>25</v>
      </c>
      <c r="Y18">
        <f t="shared" si="8"/>
        <v>5</v>
      </c>
      <c r="Z18">
        <f t="shared" si="9"/>
        <v>9</v>
      </c>
      <c r="AA18">
        <f t="shared" si="10"/>
        <v>5</v>
      </c>
      <c r="AB18">
        <f t="shared" si="12"/>
        <v>2751</v>
      </c>
      <c r="AD18" s="59" t="s">
        <v>952</v>
      </c>
      <c r="AE18" s="60">
        <v>11</v>
      </c>
      <c r="AF18" s="60">
        <v>17</v>
      </c>
      <c r="AG18" s="60">
        <v>5</v>
      </c>
      <c r="AH18" s="60">
        <v>15</v>
      </c>
      <c r="AI18" s="60">
        <v>14</v>
      </c>
      <c r="AJ18" s="60">
        <v>5</v>
      </c>
      <c r="AK18" s="60">
        <v>8</v>
      </c>
      <c r="AL18" s="60">
        <v>5</v>
      </c>
      <c r="AM18" s="60">
        <v>25</v>
      </c>
      <c r="AN18" s="60">
        <v>5</v>
      </c>
      <c r="AO18" s="60">
        <v>9</v>
      </c>
      <c r="AP18" s="60">
        <v>5</v>
      </c>
      <c r="AQ18" s="60">
        <v>2751</v>
      </c>
    </row>
    <row r="19" spans="1:43" ht="15.75" thickBot="1" x14ac:dyDescent="0.3">
      <c r="A19" s="59" t="s">
        <v>953</v>
      </c>
      <c r="B19" s="60">
        <v>7</v>
      </c>
      <c r="C19" s="60">
        <v>35</v>
      </c>
      <c r="D19" s="60">
        <v>17</v>
      </c>
      <c r="E19" s="60">
        <v>21</v>
      </c>
      <c r="F19" s="60">
        <v>32</v>
      </c>
      <c r="G19" s="60">
        <v>30</v>
      </c>
      <c r="H19" s="60">
        <v>31</v>
      </c>
      <c r="I19" s="60">
        <v>30</v>
      </c>
      <c r="J19" s="60">
        <v>32</v>
      </c>
      <c r="K19" s="60">
        <v>30</v>
      </c>
      <c r="L19" s="60">
        <v>31</v>
      </c>
      <c r="M19" s="60">
        <v>30</v>
      </c>
      <c r="N19" s="60">
        <v>1967</v>
      </c>
      <c r="P19">
        <f t="shared" si="11"/>
        <v>29</v>
      </c>
      <c r="Q19">
        <f t="shared" si="0"/>
        <v>1</v>
      </c>
      <c r="R19">
        <f t="shared" si="1"/>
        <v>19</v>
      </c>
      <c r="S19">
        <f t="shared" si="2"/>
        <v>15</v>
      </c>
      <c r="T19">
        <f t="shared" si="3"/>
        <v>4</v>
      </c>
      <c r="U19">
        <f t="shared" si="4"/>
        <v>6</v>
      </c>
      <c r="V19">
        <f t="shared" si="5"/>
        <v>5</v>
      </c>
      <c r="W19">
        <f t="shared" si="6"/>
        <v>6</v>
      </c>
      <c r="X19">
        <f t="shared" si="7"/>
        <v>4</v>
      </c>
      <c r="Y19">
        <f t="shared" si="8"/>
        <v>6</v>
      </c>
      <c r="Z19">
        <f t="shared" si="9"/>
        <v>5</v>
      </c>
      <c r="AA19">
        <f t="shared" si="10"/>
        <v>6</v>
      </c>
      <c r="AB19">
        <f t="shared" si="12"/>
        <v>1967</v>
      </c>
      <c r="AD19" s="59" t="s">
        <v>953</v>
      </c>
      <c r="AE19" s="60">
        <v>29</v>
      </c>
      <c r="AF19" s="60">
        <v>1</v>
      </c>
      <c r="AG19" s="60">
        <v>19</v>
      </c>
      <c r="AH19" s="60">
        <v>15</v>
      </c>
      <c r="AI19" s="60">
        <v>4</v>
      </c>
      <c r="AJ19" s="60">
        <v>6</v>
      </c>
      <c r="AK19" s="60">
        <v>5</v>
      </c>
      <c r="AL19" s="60">
        <v>6</v>
      </c>
      <c r="AM19" s="60">
        <v>4</v>
      </c>
      <c r="AN19" s="60">
        <v>6</v>
      </c>
      <c r="AO19" s="60">
        <v>5</v>
      </c>
      <c r="AP19" s="60">
        <v>6</v>
      </c>
      <c r="AQ19" s="60">
        <v>1967</v>
      </c>
    </row>
    <row r="20" spans="1:43" ht="15.75" thickBot="1" x14ac:dyDescent="0.3">
      <c r="A20" s="59" t="s">
        <v>954</v>
      </c>
      <c r="B20" s="60">
        <v>7</v>
      </c>
      <c r="C20" s="60">
        <v>32</v>
      </c>
      <c r="D20" s="60">
        <v>17</v>
      </c>
      <c r="E20" s="60">
        <v>21</v>
      </c>
      <c r="F20" s="60">
        <v>29</v>
      </c>
      <c r="G20" s="60">
        <v>28</v>
      </c>
      <c r="H20" s="60">
        <v>22</v>
      </c>
      <c r="I20" s="60">
        <v>26</v>
      </c>
      <c r="J20" s="60">
        <v>29</v>
      </c>
      <c r="K20" s="60">
        <v>28</v>
      </c>
      <c r="L20" s="60">
        <v>28</v>
      </c>
      <c r="M20" s="60">
        <v>28</v>
      </c>
      <c r="N20" s="60">
        <v>2124</v>
      </c>
      <c r="P20">
        <f t="shared" si="11"/>
        <v>29</v>
      </c>
      <c r="Q20">
        <f t="shared" si="0"/>
        <v>4</v>
      </c>
      <c r="R20">
        <f t="shared" si="1"/>
        <v>19</v>
      </c>
      <c r="S20">
        <f t="shared" si="2"/>
        <v>15</v>
      </c>
      <c r="T20">
        <f t="shared" si="3"/>
        <v>7</v>
      </c>
      <c r="U20">
        <f t="shared" si="4"/>
        <v>8</v>
      </c>
      <c r="V20">
        <f t="shared" si="5"/>
        <v>14</v>
      </c>
      <c r="W20">
        <f t="shared" si="6"/>
        <v>10</v>
      </c>
      <c r="X20">
        <f t="shared" si="7"/>
        <v>7</v>
      </c>
      <c r="Y20">
        <f t="shared" si="8"/>
        <v>8</v>
      </c>
      <c r="Z20">
        <f t="shared" si="9"/>
        <v>8</v>
      </c>
      <c r="AA20">
        <f t="shared" si="10"/>
        <v>8</v>
      </c>
      <c r="AB20">
        <f t="shared" si="12"/>
        <v>2124</v>
      </c>
      <c r="AD20" s="59" t="s">
        <v>954</v>
      </c>
      <c r="AE20" s="60">
        <v>29</v>
      </c>
      <c r="AF20" s="60">
        <v>4</v>
      </c>
      <c r="AG20" s="60">
        <v>19</v>
      </c>
      <c r="AH20" s="60">
        <v>15</v>
      </c>
      <c r="AI20" s="60">
        <v>7</v>
      </c>
      <c r="AJ20" s="60">
        <v>8</v>
      </c>
      <c r="AK20" s="60">
        <v>14</v>
      </c>
      <c r="AL20" s="60">
        <v>10</v>
      </c>
      <c r="AM20" s="60">
        <v>7</v>
      </c>
      <c r="AN20" s="60">
        <v>8</v>
      </c>
      <c r="AO20" s="60">
        <v>8</v>
      </c>
      <c r="AP20" s="60">
        <v>8</v>
      </c>
      <c r="AQ20" s="60">
        <v>2124</v>
      </c>
    </row>
    <row r="21" spans="1:43" ht="15.75" thickBot="1" x14ac:dyDescent="0.3">
      <c r="A21" s="59" t="s">
        <v>955</v>
      </c>
      <c r="B21" s="60">
        <v>7</v>
      </c>
      <c r="C21" s="60">
        <v>26</v>
      </c>
      <c r="D21" s="60">
        <v>17</v>
      </c>
      <c r="E21" s="60">
        <v>21</v>
      </c>
      <c r="F21" s="60">
        <v>27</v>
      </c>
      <c r="G21" s="60">
        <v>26</v>
      </c>
      <c r="H21" s="60">
        <v>21</v>
      </c>
      <c r="I21" s="60">
        <v>26</v>
      </c>
      <c r="J21" s="60">
        <v>27</v>
      </c>
      <c r="K21" s="60">
        <v>26</v>
      </c>
      <c r="L21" s="60">
        <v>24</v>
      </c>
      <c r="M21" s="60">
        <v>27</v>
      </c>
      <c r="N21" s="60">
        <v>2278</v>
      </c>
      <c r="P21">
        <f t="shared" si="11"/>
        <v>29</v>
      </c>
      <c r="Q21">
        <f t="shared" si="0"/>
        <v>10</v>
      </c>
      <c r="R21">
        <f t="shared" si="1"/>
        <v>19</v>
      </c>
      <c r="S21">
        <f t="shared" si="2"/>
        <v>15</v>
      </c>
      <c r="T21">
        <f t="shared" si="3"/>
        <v>9</v>
      </c>
      <c r="U21">
        <f t="shared" si="4"/>
        <v>10</v>
      </c>
      <c r="V21">
        <f t="shared" si="5"/>
        <v>15</v>
      </c>
      <c r="W21">
        <f t="shared" si="6"/>
        <v>10</v>
      </c>
      <c r="X21">
        <f t="shared" si="7"/>
        <v>9</v>
      </c>
      <c r="Y21">
        <f t="shared" si="8"/>
        <v>10</v>
      </c>
      <c r="Z21">
        <f t="shared" si="9"/>
        <v>12</v>
      </c>
      <c r="AA21">
        <f t="shared" si="10"/>
        <v>9</v>
      </c>
      <c r="AB21">
        <f t="shared" si="12"/>
        <v>2278</v>
      </c>
      <c r="AD21" s="59" t="s">
        <v>955</v>
      </c>
      <c r="AE21" s="60">
        <v>29</v>
      </c>
      <c r="AF21" s="60">
        <v>10</v>
      </c>
      <c r="AG21" s="60">
        <v>19</v>
      </c>
      <c r="AH21" s="60">
        <v>15</v>
      </c>
      <c r="AI21" s="60">
        <v>9</v>
      </c>
      <c r="AJ21" s="60">
        <v>10</v>
      </c>
      <c r="AK21" s="60">
        <v>15</v>
      </c>
      <c r="AL21" s="60">
        <v>10</v>
      </c>
      <c r="AM21" s="60">
        <v>9</v>
      </c>
      <c r="AN21" s="60">
        <v>10</v>
      </c>
      <c r="AO21" s="60">
        <v>12</v>
      </c>
      <c r="AP21" s="60">
        <v>9</v>
      </c>
      <c r="AQ21" s="60">
        <v>2278</v>
      </c>
    </row>
    <row r="22" spans="1:43" ht="15.75" thickBot="1" x14ac:dyDescent="0.3">
      <c r="A22" s="59" t="s">
        <v>956</v>
      </c>
      <c r="B22" s="60">
        <v>7</v>
      </c>
      <c r="C22" s="60">
        <v>34</v>
      </c>
      <c r="D22" s="60">
        <v>17</v>
      </c>
      <c r="E22" s="60">
        <v>21</v>
      </c>
      <c r="F22" s="60">
        <v>30</v>
      </c>
      <c r="G22" s="60">
        <v>29</v>
      </c>
      <c r="H22" s="60">
        <v>28</v>
      </c>
      <c r="I22" s="60">
        <v>26</v>
      </c>
      <c r="J22" s="60">
        <v>30</v>
      </c>
      <c r="K22" s="60">
        <v>29</v>
      </c>
      <c r="L22" s="60">
        <v>30</v>
      </c>
      <c r="M22" s="60">
        <v>29</v>
      </c>
      <c r="N22" s="60">
        <v>2110</v>
      </c>
      <c r="P22">
        <f t="shared" si="11"/>
        <v>29</v>
      </c>
      <c r="Q22">
        <f t="shared" si="0"/>
        <v>2</v>
      </c>
      <c r="R22">
        <f t="shared" si="1"/>
        <v>19</v>
      </c>
      <c r="S22">
        <f t="shared" si="2"/>
        <v>15</v>
      </c>
      <c r="T22">
        <f t="shared" si="3"/>
        <v>6</v>
      </c>
      <c r="U22">
        <f t="shared" si="4"/>
        <v>7</v>
      </c>
      <c r="V22">
        <f t="shared" si="5"/>
        <v>8</v>
      </c>
      <c r="W22">
        <f t="shared" si="6"/>
        <v>10</v>
      </c>
      <c r="X22">
        <f t="shared" si="7"/>
        <v>6</v>
      </c>
      <c r="Y22">
        <f t="shared" si="8"/>
        <v>7</v>
      </c>
      <c r="Z22">
        <f t="shared" si="9"/>
        <v>6</v>
      </c>
      <c r="AA22">
        <f t="shared" si="10"/>
        <v>7</v>
      </c>
      <c r="AB22">
        <f t="shared" si="12"/>
        <v>2110</v>
      </c>
      <c r="AD22" s="59" t="s">
        <v>956</v>
      </c>
      <c r="AE22" s="60">
        <v>29</v>
      </c>
      <c r="AF22" s="60">
        <v>2</v>
      </c>
      <c r="AG22" s="60">
        <v>19</v>
      </c>
      <c r="AH22" s="60">
        <v>15</v>
      </c>
      <c r="AI22" s="60">
        <v>6</v>
      </c>
      <c r="AJ22" s="60">
        <v>7</v>
      </c>
      <c r="AK22" s="60">
        <v>8</v>
      </c>
      <c r="AL22" s="60">
        <v>10</v>
      </c>
      <c r="AM22" s="60">
        <v>6</v>
      </c>
      <c r="AN22" s="60">
        <v>7</v>
      </c>
      <c r="AO22" s="60">
        <v>6</v>
      </c>
      <c r="AP22" s="60">
        <v>7</v>
      </c>
      <c r="AQ22" s="60">
        <v>2110</v>
      </c>
    </row>
    <row r="23" spans="1:43" ht="15.75" thickBot="1" x14ac:dyDescent="0.3">
      <c r="A23" s="59" t="s">
        <v>957</v>
      </c>
      <c r="B23" s="60">
        <v>7</v>
      </c>
      <c r="C23" s="60">
        <v>28</v>
      </c>
      <c r="D23" s="60">
        <v>17</v>
      </c>
      <c r="E23" s="60">
        <v>21</v>
      </c>
      <c r="F23" s="60">
        <v>28</v>
      </c>
      <c r="G23" s="60">
        <v>27</v>
      </c>
      <c r="H23" s="60">
        <v>22</v>
      </c>
      <c r="I23" s="60">
        <v>26</v>
      </c>
      <c r="J23" s="60">
        <v>28</v>
      </c>
      <c r="K23" s="60">
        <v>27</v>
      </c>
      <c r="L23" s="60">
        <v>25</v>
      </c>
      <c r="M23" s="60">
        <v>26</v>
      </c>
      <c r="N23" s="60">
        <v>2284</v>
      </c>
      <c r="P23">
        <f t="shared" si="11"/>
        <v>29</v>
      </c>
      <c r="Q23">
        <f t="shared" si="0"/>
        <v>8</v>
      </c>
      <c r="R23">
        <f t="shared" si="1"/>
        <v>19</v>
      </c>
      <c r="S23">
        <f t="shared" si="2"/>
        <v>15</v>
      </c>
      <c r="T23">
        <f t="shared" si="3"/>
        <v>8</v>
      </c>
      <c r="U23">
        <f t="shared" si="4"/>
        <v>9</v>
      </c>
      <c r="V23">
        <f t="shared" si="5"/>
        <v>14</v>
      </c>
      <c r="W23">
        <f t="shared" si="6"/>
        <v>10</v>
      </c>
      <c r="X23">
        <f t="shared" si="7"/>
        <v>8</v>
      </c>
      <c r="Y23">
        <f t="shared" si="8"/>
        <v>9</v>
      </c>
      <c r="Z23">
        <f t="shared" si="9"/>
        <v>11</v>
      </c>
      <c r="AA23">
        <f t="shared" si="10"/>
        <v>10</v>
      </c>
      <c r="AB23">
        <f t="shared" si="12"/>
        <v>2284</v>
      </c>
      <c r="AD23" s="59" t="s">
        <v>957</v>
      </c>
      <c r="AE23" s="60">
        <v>29</v>
      </c>
      <c r="AF23" s="60">
        <v>8</v>
      </c>
      <c r="AG23" s="60">
        <v>19</v>
      </c>
      <c r="AH23" s="60">
        <v>15</v>
      </c>
      <c r="AI23" s="60">
        <v>8</v>
      </c>
      <c r="AJ23" s="60">
        <v>9</v>
      </c>
      <c r="AK23" s="60">
        <v>14</v>
      </c>
      <c r="AL23" s="60">
        <v>10</v>
      </c>
      <c r="AM23" s="60">
        <v>8</v>
      </c>
      <c r="AN23" s="60">
        <v>9</v>
      </c>
      <c r="AO23" s="60">
        <v>11</v>
      </c>
      <c r="AP23" s="60">
        <v>10</v>
      </c>
      <c r="AQ23" s="60">
        <v>2284</v>
      </c>
    </row>
    <row r="24" spans="1:43" ht="15.75" thickBot="1" x14ac:dyDescent="0.3">
      <c r="A24" s="59" t="s">
        <v>958</v>
      </c>
      <c r="B24" s="60">
        <v>7</v>
      </c>
      <c r="C24" s="60">
        <v>19</v>
      </c>
      <c r="D24" s="60">
        <v>17</v>
      </c>
      <c r="E24" s="60">
        <v>21</v>
      </c>
      <c r="F24" s="60">
        <v>24</v>
      </c>
      <c r="G24" s="60">
        <v>23</v>
      </c>
      <c r="H24" s="60">
        <v>19</v>
      </c>
      <c r="I24" s="60">
        <v>22</v>
      </c>
      <c r="J24" s="60">
        <v>24</v>
      </c>
      <c r="K24" s="60">
        <v>23</v>
      </c>
      <c r="L24" s="60">
        <v>23</v>
      </c>
      <c r="M24" s="60">
        <v>22</v>
      </c>
      <c r="N24" s="60">
        <v>2478</v>
      </c>
      <c r="P24">
        <f t="shared" si="11"/>
        <v>29</v>
      </c>
      <c r="Q24">
        <f t="shared" si="0"/>
        <v>17</v>
      </c>
      <c r="R24">
        <f t="shared" si="1"/>
        <v>19</v>
      </c>
      <c r="S24">
        <f t="shared" si="2"/>
        <v>15</v>
      </c>
      <c r="T24">
        <f t="shared" si="3"/>
        <v>12</v>
      </c>
      <c r="U24">
        <f t="shared" si="4"/>
        <v>13</v>
      </c>
      <c r="V24">
        <f t="shared" si="5"/>
        <v>17</v>
      </c>
      <c r="W24">
        <f t="shared" si="6"/>
        <v>14</v>
      </c>
      <c r="X24">
        <f t="shared" si="7"/>
        <v>12</v>
      </c>
      <c r="Y24">
        <f t="shared" si="8"/>
        <v>13</v>
      </c>
      <c r="Z24">
        <f t="shared" si="9"/>
        <v>13</v>
      </c>
      <c r="AA24">
        <f t="shared" si="10"/>
        <v>14</v>
      </c>
      <c r="AB24">
        <f t="shared" si="12"/>
        <v>2478</v>
      </c>
      <c r="AD24" s="59" t="s">
        <v>958</v>
      </c>
      <c r="AE24" s="60">
        <v>29</v>
      </c>
      <c r="AF24" s="60">
        <v>17</v>
      </c>
      <c r="AG24" s="60">
        <v>19</v>
      </c>
      <c r="AH24" s="60">
        <v>15</v>
      </c>
      <c r="AI24" s="60">
        <v>12</v>
      </c>
      <c r="AJ24" s="60">
        <v>13</v>
      </c>
      <c r="AK24" s="60">
        <v>17</v>
      </c>
      <c r="AL24" s="60">
        <v>14</v>
      </c>
      <c r="AM24" s="60">
        <v>12</v>
      </c>
      <c r="AN24" s="60">
        <v>13</v>
      </c>
      <c r="AO24" s="60">
        <v>13</v>
      </c>
      <c r="AP24" s="60">
        <v>14</v>
      </c>
      <c r="AQ24" s="60">
        <v>2478</v>
      </c>
    </row>
    <row r="25" spans="1:43" ht="15.75" thickBot="1" x14ac:dyDescent="0.3">
      <c r="A25" s="59" t="s">
        <v>959</v>
      </c>
      <c r="B25" s="60">
        <v>7</v>
      </c>
      <c r="C25" s="60">
        <v>23</v>
      </c>
      <c r="D25" s="60">
        <v>4</v>
      </c>
      <c r="E25" s="60">
        <v>15</v>
      </c>
      <c r="F25" s="60">
        <v>19</v>
      </c>
      <c r="G25" s="60">
        <v>16</v>
      </c>
      <c r="H25" s="60">
        <v>11</v>
      </c>
      <c r="I25" s="60">
        <v>13</v>
      </c>
      <c r="J25" s="60">
        <v>21</v>
      </c>
      <c r="K25" s="60">
        <v>17</v>
      </c>
      <c r="L25" s="60">
        <v>15</v>
      </c>
      <c r="M25" s="60">
        <v>15</v>
      </c>
      <c r="N25" s="60">
        <v>2409</v>
      </c>
      <c r="P25">
        <f t="shared" si="11"/>
        <v>29</v>
      </c>
      <c r="Q25">
        <f t="shared" si="0"/>
        <v>13</v>
      </c>
      <c r="R25">
        <f t="shared" si="1"/>
        <v>32</v>
      </c>
      <c r="S25">
        <f t="shared" si="2"/>
        <v>21</v>
      </c>
      <c r="T25">
        <f t="shared" si="3"/>
        <v>17</v>
      </c>
      <c r="U25">
        <f t="shared" si="4"/>
        <v>20</v>
      </c>
      <c r="V25">
        <f t="shared" si="5"/>
        <v>25</v>
      </c>
      <c r="W25">
        <f t="shared" si="6"/>
        <v>23</v>
      </c>
      <c r="X25">
        <f t="shared" si="7"/>
        <v>15</v>
      </c>
      <c r="Y25">
        <f t="shared" si="8"/>
        <v>19</v>
      </c>
      <c r="Z25">
        <f t="shared" si="9"/>
        <v>21</v>
      </c>
      <c r="AA25">
        <f t="shared" si="10"/>
        <v>21</v>
      </c>
      <c r="AB25">
        <f t="shared" si="12"/>
        <v>2409</v>
      </c>
      <c r="AD25" s="59" t="s">
        <v>959</v>
      </c>
      <c r="AE25" s="60">
        <v>29</v>
      </c>
      <c r="AF25" s="60">
        <v>13</v>
      </c>
      <c r="AG25" s="60">
        <v>32</v>
      </c>
      <c r="AH25" s="60">
        <v>21</v>
      </c>
      <c r="AI25" s="60">
        <v>17</v>
      </c>
      <c r="AJ25" s="60">
        <v>20</v>
      </c>
      <c r="AK25" s="60">
        <v>25</v>
      </c>
      <c r="AL25" s="60">
        <v>23</v>
      </c>
      <c r="AM25" s="60">
        <v>15</v>
      </c>
      <c r="AN25" s="60">
        <v>19</v>
      </c>
      <c r="AO25" s="60">
        <v>21</v>
      </c>
      <c r="AP25" s="60">
        <v>21</v>
      </c>
      <c r="AQ25" s="60">
        <v>2409</v>
      </c>
    </row>
    <row r="26" spans="1:43" ht="15.75" thickBot="1" x14ac:dyDescent="0.3">
      <c r="A26" s="59" t="s">
        <v>960</v>
      </c>
      <c r="B26" s="60">
        <v>7</v>
      </c>
      <c r="C26" s="60">
        <v>19</v>
      </c>
      <c r="D26" s="60">
        <v>4</v>
      </c>
      <c r="E26" s="60">
        <v>15</v>
      </c>
      <c r="F26" s="60">
        <v>17</v>
      </c>
      <c r="G26" s="60">
        <v>15</v>
      </c>
      <c r="H26" s="60">
        <v>12</v>
      </c>
      <c r="I26" s="60">
        <v>13</v>
      </c>
      <c r="J26" s="60">
        <v>18</v>
      </c>
      <c r="K26" s="60">
        <v>14</v>
      </c>
      <c r="L26" s="60">
        <v>17</v>
      </c>
      <c r="M26" s="60">
        <v>14</v>
      </c>
      <c r="N26" s="60">
        <v>2494</v>
      </c>
      <c r="P26">
        <f t="shared" si="11"/>
        <v>29</v>
      </c>
      <c r="Q26">
        <f t="shared" si="0"/>
        <v>17</v>
      </c>
      <c r="R26">
        <f t="shared" si="1"/>
        <v>32</v>
      </c>
      <c r="S26">
        <f t="shared" si="2"/>
        <v>21</v>
      </c>
      <c r="T26">
        <f t="shared" si="3"/>
        <v>19</v>
      </c>
      <c r="U26">
        <f t="shared" si="4"/>
        <v>21</v>
      </c>
      <c r="V26">
        <f t="shared" si="5"/>
        <v>24</v>
      </c>
      <c r="W26">
        <f t="shared" si="6"/>
        <v>23</v>
      </c>
      <c r="X26">
        <f t="shared" si="7"/>
        <v>18</v>
      </c>
      <c r="Y26">
        <f t="shared" si="8"/>
        <v>22</v>
      </c>
      <c r="Z26">
        <f t="shared" si="9"/>
        <v>19</v>
      </c>
      <c r="AA26">
        <f t="shared" si="10"/>
        <v>22</v>
      </c>
      <c r="AB26">
        <f t="shared" si="12"/>
        <v>2494</v>
      </c>
      <c r="AD26" s="59" t="s">
        <v>960</v>
      </c>
      <c r="AE26" s="60">
        <v>29</v>
      </c>
      <c r="AF26" s="60">
        <v>17</v>
      </c>
      <c r="AG26" s="60">
        <v>32</v>
      </c>
      <c r="AH26" s="60">
        <v>21</v>
      </c>
      <c r="AI26" s="60">
        <v>19</v>
      </c>
      <c r="AJ26" s="60">
        <v>21</v>
      </c>
      <c r="AK26" s="60">
        <v>24</v>
      </c>
      <c r="AL26" s="60">
        <v>23</v>
      </c>
      <c r="AM26" s="60">
        <v>18</v>
      </c>
      <c r="AN26" s="60">
        <v>22</v>
      </c>
      <c r="AO26" s="60">
        <v>19</v>
      </c>
      <c r="AP26" s="60">
        <v>22</v>
      </c>
      <c r="AQ26" s="60">
        <v>2494</v>
      </c>
    </row>
    <row r="27" spans="1:43" ht="15.75" thickBot="1" x14ac:dyDescent="0.3">
      <c r="A27" s="59" t="s">
        <v>961</v>
      </c>
      <c r="B27" s="60">
        <v>7</v>
      </c>
      <c r="C27" s="60">
        <v>13</v>
      </c>
      <c r="D27" s="60">
        <v>4</v>
      </c>
      <c r="E27" s="60">
        <v>15</v>
      </c>
      <c r="F27" s="60">
        <v>15</v>
      </c>
      <c r="G27" s="60">
        <v>13</v>
      </c>
      <c r="H27" s="60">
        <v>9</v>
      </c>
      <c r="I27" s="60">
        <v>13</v>
      </c>
      <c r="J27" s="60">
        <v>15</v>
      </c>
      <c r="K27" s="60">
        <v>12</v>
      </c>
      <c r="L27" s="60">
        <v>12</v>
      </c>
      <c r="M27" s="60">
        <v>16</v>
      </c>
      <c r="N27" s="60">
        <v>2585</v>
      </c>
      <c r="P27">
        <f t="shared" si="11"/>
        <v>29</v>
      </c>
      <c r="Q27">
        <f t="shared" si="0"/>
        <v>23</v>
      </c>
      <c r="R27">
        <f t="shared" si="1"/>
        <v>32</v>
      </c>
      <c r="S27">
        <f t="shared" si="2"/>
        <v>21</v>
      </c>
      <c r="T27">
        <f t="shared" si="3"/>
        <v>21</v>
      </c>
      <c r="U27">
        <f t="shared" si="4"/>
        <v>23</v>
      </c>
      <c r="V27">
        <f t="shared" si="5"/>
        <v>27</v>
      </c>
      <c r="W27">
        <f t="shared" si="6"/>
        <v>23</v>
      </c>
      <c r="X27">
        <f t="shared" si="7"/>
        <v>21</v>
      </c>
      <c r="Y27">
        <f t="shared" si="8"/>
        <v>24</v>
      </c>
      <c r="Z27">
        <f t="shared" si="9"/>
        <v>24</v>
      </c>
      <c r="AA27">
        <f t="shared" si="10"/>
        <v>20</v>
      </c>
      <c r="AB27">
        <f t="shared" si="12"/>
        <v>2585</v>
      </c>
      <c r="AD27" s="59" t="s">
        <v>961</v>
      </c>
      <c r="AE27" s="60">
        <v>29</v>
      </c>
      <c r="AF27" s="60">
        <v>23</v>
      </c>
      <c r="AG27" s="60">
        <v>32</v>
      </c>
      <c r="AH27" s="60">
        <v>21</v>
      </c>
      <c r="AI27" s="60">
        <v>21</v>
      </c>
      <c r="AJ27" s="60">
        <v>23</v>
      </c>
      <c r="AK27" s="60">
        <v>27</v>
      </c>
      <c r="AL27" s="60">
        <v>23</v>
      </c>
      <c r="AM27" s="60">
        <v>21</v>
      </c>
      <c r="AN27" s="60">
        <v>24</v>
      </c>
      <c r="AO27" s="60">
        <v>24</v>
      </c>
      <c r="AP27" s="60">
        <v>20</v>
      </c>
      <c r="AQ27" s="60">
        <v>2585</v>
      </c>
    </row>
    <row r="28" spans="1:43" ht="15.75" thickBot="1" x14ac:dyDescent="0.3">
      <c r="A28" s="59" t="s">
        <v>962</v>
      </c>
      <c r="B28" s="60">
        <v>7</v>
      </c>
      <c r="C28" s="60">
        <v>19</v>
      </c>
      <c r="D28" s="60">
        <v>4</v>
      </c>
      <c r="E28" s="60">
        <v>15</v>
      </c>
      <c r="F28" s="60">
        <v>18</v>
      </c>
      <c r="G28" s="60">
        <v>14</v>
      </c>
      <c r="H28" s="60">
        <v>12</v>
      </c>
      <c r="I28" s="60">
        <v>13</v>
      </c>
      <c r="J28" s="60">
        <v>19</v>
      </c>
      <c r="K28" s="60">
        <v>15</v>
      </c>
      <c r="L28" s="60">
        <v>18</v>
      </c>
      <c r="M28" s="60">
        <v>13</v>
      </c>
      <c r="N28" s="60">
        <v>2490</v>
      </c>
      <c r="P28">
        <f t="shared" si="11"/>
        <v>29</v>
      </c>
      <c r="Q28">
        <f t="shared" si="0"/>
        <v>17</v>
      </c>
      <c r="R28">
        <f t="shared" si="1"/>
        <v>32</v>
      </c>
      <c r="S28">
        <f t="shared" si="2"/>
        <v>21</v>
      </c>
      <c r="T28">
        <f t="shared" si="3"/>
        <v>18</v>
      </c>
      <c r="U28">
        <f t="shared" si="4"/>
        <v>22</v>
      </c>
      <c r="V28">
        <f t="shared" si="5"/>
        <v>24</v>
      </c>
      <c r="W28">
        <f t="shared" si="6"/>
        <v>23</v>
      </c>
      <c r="X28">
        <f t="shared" si="7"/>
        <v>17</v>
      </c>
      <c r="Y28">
        <f t="shared" si="8"/>
        <v>21</v>
      </c>
      <c r="Z28">
        <f t="shared" si="9"/>
        <v>18</v>
      </c>
      <c r="AA28">
        <f t="shared" si="10"/>
        <v>23</v>
      </c>
      <c r="AB28">
        <f t="shared" si="12"/>
        <v>2490</v>
      </c>
      <c r="AD28" s="59" t="s">
        <v>962</v>
      </c>
      <c r="AE28" s="60">
        <v>29</v>
      </c>
      <c r="AF28" s="60">
        <v>17</v>
      </c>
      <c r="AG28" s="60">
        <v>32</v>
      </c>
      <c r="AH28" s="60">
        <v>21</v>
      </c>
      <c r="AI28" s="60">
        <v>18</v>
      </c>
      <c r="AJ28" s="60">
        <v>22</v>
      </c>
      <c r="AK28" s="60">
        <v>24</v>
      </c>
      <c r="AL28" s="60">
        <v>23</v>
      </c>
      <c r="AM28" s="60">
        <v>17</v>
      </c>
      <c r="AN28" s="60">
        <v>21</v>
      </c>
      <c r="AO28" s="60">
        <v>18</v>
      </c>
      <c r="AP28" s="60">
        <v>23</v>
      </c>
      <c r="AQ28" s="60">
        <v>2490</v>
      </c>
    </row>
    <row r="29" spans="1:43" ht="15.75" thickBot="1" x14ac:dyDescent="0.3">
      <c r="A29" s="59" t="s">
        <v>963</v>
      </c>
      <c r="B29" s="60">
        <v>7</v>
      </c>
      <c r="C29" s="60">
        <v>9</v>
      </c>
      <c r="D29" s="60">
        <v>4</v>
      </c>
      <c r="E29" s="60">
        <v>15</v>
      </c>
      <c r="F29" s="60">
        <v>14</v>
      </c>
      <c r="G29" s="60">
        <v>12</v>
      </c>
      <c r="H29" s="60">
        <v>16</v>
      </c>
      <c r="I29" s="60">
        <v>12</v>
      </c>
      <c r="J29" s="60">
        <v>16</v>
      </c>
      <c r="K29" s="60">
        <v>13</v>
      </c>
      <c r="L29" s="60">
        <v>20</v>
      </c>
      <c r="M29" s="60">
        <v>12</v>
      </c>
      <c r="N29" s="60">
        <v>2605</v>
      </c>
      <c r="P29">
        <f t="shared" si="11"/>
        <v>29</v>
      </c>
      <c r="Q29">
        <f t="shared" si="0"/>
        <v>27</v>
      </c>
      <c r="R29">
        <f t="shared" si="1"/>
        <v>32</v>
      </c>
      <c r="S29">
        <f t="shared" si="2"/>
        <v>21</v>
      </c>
      <c r="T29">
        <f t="shared" si="3"/>
        <v>22</v>
      </c>
      <c r="U29">
        <f t="shared" si="4"/>
        <v>24</v>
      </c>
      <c r="V29">
        <f t="shared" si="5"/>
        <v>20</v>
      </c>
      <c r="W29">
        <f t="shared" si="6"/>
        <v>24</v>
      </c>
      <c r="X29">
        <f t="shared" si="7"/>
        <v>20</v>
      </c>
      <c r="Y29">
        <f t="shared" si="8"/>
        <v>23</v>
      </c>
      <c r="Z29">
        <f t="shared" si="9"/>
        <v>16</v>
      </c>
      <c r="AA29">
        <f t="shared" si="10"/>
        <v>24</v>
      </c>
      <c r="AB29">
        <f t="shared" si="12"/>
        <v>2605</v>
      </c>
      <c r="AD29" s="59" t="s">
        <v>963</v>
      </c>
      <c r="AE29" s="60">
        <v>29</v>
      </c>
      <c r="AF29" s="60">
        <v>27</v>
      </c>
      <c r="AG29" s="60">
        <v>32</v>
      </c>
      <c r="AH29" s="60">
        <v>21</v>
      </c>
      <c r="AI29" s="60">
        <v>22</v>
      </c>
      <c r="AJ29" s="60">
        <v>24</v>
      </c>
      <c r="AK29" s="60">
        <v>20</v>
      </c>
      <c r="AL29" s="60">
        <v>24</v>
      </c>
      <c r="AM29" s="60">
        <v>20</v>
      </c>
      <c r="AN29" s="60">
        <v>23</v>
      </c>
      <c r="AO29" s="60">
        <v>16</v>
      </c>
      <c r="AP29" s="60">
        <v>24</v>
      </c>
      <c r="AQ29" s="60">
        <v>2605</v>
      </c>
    </row>
    <row r="30" spans="1:43" ht="15.75" thickBot="1" x14ac:dyDescent="0.3">
      <c r="A30" s="59" t="s">
        <v>964</v>
      </c>
      <c r="B30" s="60">
        <v>7</v>
      </c>
      <c r="C30" s="60">
        <v>5</v>
      </c>
      <c r="D30" s="60">
        <v>4</v>
      </c>
      <c r="E30" s="60">
        <v>15</v>
      </c>
      <c r="F30" s="60">
        <v>11</v>
      </c>
      <c r="G30" s="60">
        <v>11</v>
      </c>
      <c r="H30" s="60">
        <v>8</v>
      </c>
      <c r="I30" s="60">
        <v>11</v>
      </c>
      <c r="J30" s="60">
        <v>12</v>
      </c>
      <c r="K30" s="60">
        <v>11</v>
      </c>
      <c r="L30" s="60">
        <v>10</v>
      </c>
      <c r="M30" s="60">
        <v>11</v>
      </c>
      <c r="N30" s="60">
        <v>2741</v>
      </c>
      <c r="P30">
        <f t="shared" si="11"/>
        <v>29</v>
      </c>
      <c r="Q30">
        <f t="shared" si="0"/>
        <v>31</v>
      </c>
      <c r="R30">
        <f t="shared" si="1"/>
        <v>32</v>
      </c>
      <c r="S30">
        <f t="shared" si="2"/>
        <v>21</v>
      </c>
      <c r="T30">
        <f t="shared" si="3"/>
        <v>25</v>
      </c>
      <c r="U30">
        <f t="shared" si="4"/>
        <v>25</v>
      </c>
      <c r="V30">
        <f t="shared" si="5"/>
        <v>28</v>
      </c>
      <c r="W30">
        <f t="shared" si="6"/>
        <v>25</v>
      </c>
      <c r="X30">
        <f t="shared" si="7"/>
        <v>24</v>
      </c>
      <c r="Y30">
        <f t="shared" si="8"/>
        <v>25</v>
      </c>
      <c r="Z30">
        <f t="shared" si="9"/>
        <v>26</v>
      </c>
      <c r="AA30">
        <f t="shared" si="10"/>
        <v>25</v>
      </c>
      <c r="AB30">
        <f t="shared" si="12"/>
        <v>2741</v>
      </c>
      <c r="AD30" s="59" t="s">
        <v>964</v>
      </c>
      <c r="AE30" s="60">
        <v>29</v>
      </c>
      <c r="AF30" s="60">
        <v>31</v>
      </c>
      <c r="AG30" s="60">
        <v>32</v>
      </c>
      <c r="AH30" s="60">
        <v>21</v>
      </c>
      <c r="AI30" s="60">
        <v>25</v>
      </c>
      <c r="AJ30" s="60">
        <v>25</v>
      </c>
      <c r="AK30" s="60">
        <v>28</v>
      </c>
      <c r="AL30" s="60">
        <v>25</v>
      </c>
      <c r="AM30" s="60">
        <v>24</v>
      </c>
      <c r="AN30" s="60">
        <v>25</v>
      </c>
      <c r="AO30" s="60">
        <v>26</v>
      </c>
      <c r="AP30" s="60">
        <v>25</v>
      </c>
      <c r="AQ30" s="60">
        <v>2741</v>
      </c>
    </row>
    <row r="31" spans="1:43" ht="15.75" thickBot="1" x14ac:dyDescent="0.3">
      <c r="A31" s="59" t="s">
        <v>965</v>
      </c>
      <c r="B31" s="60">
        <v>7</v>
      </c>
      <c r="C31" s="60">
        <v>13</v>
      </c>
      <c r="D31" s="60">
        <v>4</v>
      </c>
      <c r="E31" s="60">
        <v>3</v>
      </c>
      <c r="F31" s="60">
        <v>9</v>
      </c>
      <c r="G31" s="60">
        <v>10</v>
      </c>
      <c r="H31" s="60">
        <v>16</v>
      </c>
      <c r="I31" s="60">
        <v>10</v>
      </c>
      <c r="J31" s="60">
        <v>9</v>
      </c>
      <c r="K31" s="60">
        <v>10</v>
      </c>
      <c r="L31" s="60">
        <v>13</v>
      </c>
      <c r="M31" s="60">
        <v>9</v>
      </c>
      <c r="N31" s="60">
        <v>2595</v>
      </c>
      <c r="P31">
        <f t="shared" si="11"/>
        <v>29</v>
      </c>
      <c r="Q31">
        <f t="shared" si="0"/>
        <v>23</v>
      </c>
      <c r="R31">
        <f t="shared" si="1"/>
        <v>32</v>
      </c>
      <c r="S31">
        <f t="shared" si="2"/>
        <v>33</v>
      </c>
      <c r="T31">
        <f t="shared" si="3"/>
        <v>27</v>
      </c>
      <c r="U31">
        <f t="shared" si="4"/>
        <v>26</v>
      </c>
      <c r="V31">
        <f t="shared" si="5"/>
        <v>20</v>
      </c>
      <c r="W31">
        <f t="shared" si="6"/>
        <v>26</v>
      </c>
      <c r="X31">
        <f t="shared" si="7"/>
        <v>27</v>
      </c>
      <c r="Y31">
        <f t="shared" si="8"/>
        <v>26</v>
      </c>
      <c r="Z31">
        <f t="shared" si="9"/>
        <v>23</v>
      </c>
      <c r="AA31">
        <f t="shared" si="10"/>
        <v>27</v>
      </c>
      <c r="AB31">
        <f t="shared" si="12"/>
        <v>2595</v>
      </c>
      <c r="AD31" s="59" t="s">
        <v>965</v>
      </c>
      <c r="AE31" s="60">
        <v>29</v>
      </c>
      <c r="AF31" s="60">
        <v>23</v>
      </c>
      <c r="AG31" s="60">
        <v>32</v>
      </c>
      <c r="AH31" s="60">
        <v>33</v>
      </c>
      <c r="AI31" s="60">
        <v>27</v>
      </c>
      <c r="AJ31" s="60">
        <v>26</v>
      </c>
      <c r="AK31" s="60">
        <v>20</v>
      </c>
      <c r="AL31" s="60">
        <v>26</v>
      </c>
      <c r="AM31" s="60">
        <v>27</v>
      </c>
      <c r="AN31" s="60">
        <v>26</v>
      </c>
      <c r="AO31" s="60">
        <v>23</v>
      </c>
      <c r="AP31" s="60">
        <v>27</v>
      </c>
      <c r="AQ31" s="60">
        <v>2595</v>
      </c>
    </row>
    <row r="32" spans="1:43" ht="15.75" thickBot="1" x14ac:dyDescent="0.3">
      <c r="A32" s="59" t="s">
        <v>966</v>
      </c>
      <c r="B32" s="60">
        <v>7</v>
      </c>
      <c r="C32" s="60">
        <v>8</v>
      </c>
      <c r="D32" s="60">
        <v>4</v>
      </c>
      <c r="E32" s="60">
        <v>3</v>
      </c>
      <c r="F32" s="60">
        <v>7</v>
      </c>
      <c r="G32" s="60">
        <v>9</v>
      </c>
      <c r="H32" s="60">
        <v>16</v>
      </c>
      <c r="I32" s="60">
        <v>5</v>
      </c>
      <c r="J32" s="60">
        <v>7</v>
      </c>
      <c r="K32" s="60">
        <v>7</v>
      </c>
      <c r="L32" s="60">
        <v>11</v>
      </c>
      <c r="M32" s="60">
        <v>7</v>
      </c>
      <c r="N32" s="60">
        <v>2778</v>
      </c>
      <c r="P32">
        <f t="shared" si="11"/>
        <v>29</v>
      </c>
      <c r="Q32">
        <f t="shared" si="0"/>
        <v>28</v>
      </c>
      <c r="R32">
        <f t="shared" si="1"/>
        <v>32</v>
      </c>
      <c r="S32">
        <f t="shared" si="2"/>
        <v>33</v>
      </c>
      <c r="T32">
        <f t="shared" si="3"/>
        <v>29</v>
      </c>
      <c r="U32">
        <f t="shared" si="4"/>
        <v>27</v>
      </c>
      <c r="V32">
        <f t="shared" si="5"/>
        <v>20</v>
      </c>
      <c r="W32">
        <f t="shared" si="6"/>
        <v>31</v>
      </c>
      <c r="X32">
        <f t="shared" si="7"/>
        <v>29</v>
      </c>
      <c r="Y32">
        <f t="shared" si="8"/>
        <v>29</v>
      </c>
      <c r="Z32">
        <f t="shared" si="9"/>
        <v>25</v>
      </c>
      <c r="AA32">
        <f t="shared" si="10"/>
        <v>29</v>
      </c>
      <c r="AB32">
        <f t="shared" si="12"/>
        <v>2778</v>
      </c>
      <c r="AD32" s="59" t="s">
        <v>966</v>
      </c>
      <c r="AE32" s="60">
        <v>29</v>
      </c>
      <c r="AF32" s="60">
        <v>28</v>
      </c>
      <c r="AG32" s="60">
        <v>32</v>
      </c>
      <c r="AH32" s="60">
        <v>33</v>
      </c>
      <c r="AI32" s="60">
        <v>29</v>
      </c>
      <c r="AJ32" s="60">
        <v>27</v>
      </c>
      <c r="AK32" s="60">
        <v>20</v>
      </c>
      <c r="AL32" s="60">
        <v>31</v>
      </c>
      <c r="AM32" s="60">
        <v>29</v>
      </c>
      <c r="AN32" s="60">
        <v>29</v>
      </c>
      <c r="AO32" s="60">
        <v>25</v>
      </c>
      <c r="AP32" s="60">
        <v>29</v>
      </c>
      <c r="AQ32" s="60">
        <v>2778</v>
      </c>
    </row>
    <row r="33" spans="1:43" ht="15.75" thickBot="1" x14ac:dyDescent="0.3">
      <c r="A33" s="59" t="s">
        <v>967</v>
      </c>
      <c r="B33" s="60">
        <v>7</v>
      </c>
      <c r="C33" s="60">
        <v>1</v>
      </c>
      <c r="D33" s="60">
        <v>4</v>
      </c>
      <c r="E33" s="60">
        <v>3</v>
      </c>
      <c r="F33" s="60">
        <v>6</v>
      </c>
      <c r="G33" s="60">
        <v>7</v>
      </c>
      <c r="H33" s="60">
        <v>9</v>
      </c>
      <c r="I33" s="60">
        <v>3</v>
      </c>
      <c r="J33" s="60">
        <v>6</v>
      </c>
      <c r="K33" s="60">
        <v>5</v>
      </c>
      <c r="L33" s="60">
        <v>5</v>
      </c>
      <c r="M33" s="60">
        <v>8</v>
      </c>
      <c r="N33" s="60">
        <v>2902</v>
      </c>
      <c r="P33">
        <f t="shared" si="11"/>
        <v>29</v>
      </c>
      <c r="Q33">
        <f t="shared" si="0"/>
        <v>35</v>
      </c>
      <c r="R33">
        <f t="shared" si="1"/>
        <v>32</v>
      </c>
      <c r="S33">
        <f t="shared" si="2"/>
        <v>33</v>
      </c>
      <c r="T33">
        <f t="shared" si="3"/>
        <v>30</v>
      </c>
      <c r="U33">
        <f t="shared" si="4"/>
        <v>29</v>
      </c>
      <c r="V33">
        <f t="shared" si="5"/>
        <v>27</v>
      </c>
      <c r="W33">
        <f t="shared" si="6"/>
        <v>33</v>
      </c>
      <c r="X33">
        <f t="shared" si="7"/>
        <v>30</v>
      </c>
      <c r="Y33">
        <f t="shared" si="8"/>
        <v>31</v>
      </c>
      <c r="Z33">
        <f t="shared" si="9"/>
        <v>31</v>
      </c>
      <c r="AA33">
        <f t="shared" si="10"/>
        <v>28</v>
      </c>
      <c r="AB33">
        <f t="shared" si="12"/>
        <v>2902</v>
      </c>
      <c r="AD33" s="59" t="s">
        <v>967</v>
      </c>
      <c r="AE33" s="60">
        <v>29</v>
      </c>
      <c r="AF33" s="60">
        <v>35</v>
      </c>
      <c r="AG33" s="60">
        <v>32</v>
      </c>
      <c r="AH33" s="60">
        <v>33</v>
      </c>
      <c r="AI33" s="60">
        <v>30</v>
      </c>
      <c r="AJ33" s="60">
        <v>29</v>
      </c>
      <c r="AK33" s="60">
        <v>27</v>
      </c>
      <c r="AL33" s="60">
        <v>33</v>
      </c>
      <c r="AM33" s="60">
        <v>30</v>
      </c>
      <c r="AN33" s="60">
        <v>31</v>
      </c>
      <c r="AO33" s="60">
        <v>31</v>
      </c>
      <c r="AP33" s="60">
        <v>28</v>
      </c>
      <c r="AQ33" s="60">
        <v>2902</v>
      </c>
    </row>
    <row r="34" spans="1:43" ht="15.75" thickBot="1" x14ac:dyDescent="0.3">
      <c r="A34" s="59" t="s">
        <v>968</v>
      </c>
      <c r="B34" s="60">
        <v>7</v>
      </c>
      <c r="C34" s="60">
        <v>9</v>
      </c>
      <c r="D34" s="60">
        <v>4</v>
      </c>
      <c r="E34" s="60">
        <v>3</v>
      </c>
      <c r="F34" s="60">
        <v>4</v>
      </c>
      <c r="G34" s="60">
        <v>5</v>
      </c>
      <c r="H34" s="60">
        <v>4</v>
      </c>
      <c r="I34" s="60">
        <v>5</v>
      </c>
      <c r="J34" s="60">
        <v>4</v>
      </c>
      <c r="K34" s="60">
        <v>4</v>
      </c>
      <c r="L34" s="60">
        <v>4</v>
      </c>
      <c r="M34" s="60">
        <v>6</v>
      </c>
      <c r="N34" s="60">
        <v>3061</v>
      </c>
      <c r="P34">
        <f t="shared" si="11"/>
        <v>29</v>
      </c>
      <c r="Q34">
        <f t="shared" si="0"/>
        <v>27</v>
      </c>
      <c r="R34">
        <f t="shared" si="1"/>
        <v>32</v>
      </c>
      <c r="S34">
        <f t="shared" si="2"/>
        <v>33</v>
      </c>
      <c r="T34">
        <f t="shared" si="3"/>
        <v>32</v>
      </c>
      <c r="U34">
        <f t="shared" si="4"/>
        <v>31</v>
      </c>
      <c r="V34">
        <f t="shared" si="5"/>
        <v>32</v>
      </c>
      <c r="W34">
        <f t="shared" si="6"/>
        <v>31</v>
      </c>
      <c r="X34">
        <f t="shared" si="7"/>
        <v>32</v>
      </c>
      <c r="Y34">
        <f t="shared" si="8"/>
        <v>32</v>
      </c>
      <c r="Z34">
        <f t="shared" si="9"/>
        <v>32</v>
      </c>
      <c r="AA34">
        <f t="shared" si="10"/>
        <v>30</v>
      </c>
      <c r="AB34">
        <f t="shared" si="12"/>
        <v>3061</v>
      </c>
      <c r="AD34" s="59" t="s">
        <v>968</v>
      </c>
      <c r="AE34" s="60">
        <v>29</v>
      </c>
      <c r="AF34" s="60">
        <v>27</v>
      </c>
      <c r="AG34" s="60">
        <v>32</v>
      </c>
      <c r="AH34" s="60">
        <v>33</v>
      </c>
      <c r="AI34" s="60">
        <v>32</v>
      </c>
      <c r="AJ34" s="60">
        <v>31</v>
      </c>
      <c r="AK34" s="60">
        <v>32</v>
      </c>
      <c r="AL34" s="60">
        <v>31</v>
      </c>
      <c r="AM34" s="60">
        <v>32</v>
      </c>
      <c r="AN34" s="60">
        <v>32</v>
      </c>
      <c r="AO34" s="60">
        <v>32</v>
      </c>
      <c r="AP34" s="60">
        <v>30</v>
      </c>
      <c r="AQ34" s="60">
        <v>3061</v>
      </c>
    </row>
    <row r="35" spans="1:43" ht="15.75" thickBot="1" x14ac:dyDescent="0.3">
      <c r="A35" s="59" t="s">
        <v>969</v>
      </c>
      <c r="B35" s="60">
        <v>7</v>
      </c>
      <c r="C35" s="60">
        <v>5</v>
      </c>
      <c r="D35" s="60">
        <v>4</v>
      </c>
      <c r="E35" s="60">
        <v>3</v>
      </c>
      <c r="F35" s="60">
        <v>3</v>
      </c>
      <c r="G35" s="60">
        <v>3</v>
      </c>
      <c r="H35" s="60">
        <v>2</v>
      </c>
      <c r="I35" s="60">
        <v>5</v>
      </c>
      <c r="J35" s="60">
        <v>3</v>
      </c>
      <c r="K35" s="60">
        <v>6</v>
      </c>
      <c r="L35" s="60">
        <v>1</v>
      </c>
      <c r="M35" s="60">
        <v>3</v>
      </c>
      <c r="N35" s="60">
        <v>3142</v>
      </c>
      <c r="P35">
        <f t="shared" si="11"/>
        <v>29</v>
      </c>
      <c r="Q35">
        <f t="shared" si="0"/>
        <v>31</v>
      </c>
      <c r="R35">
        <f t="shared" si="1"/>
        <v>32</v>
      </c>
      <c r="S35">
        <f t="shared" si="2"/>
        <v>33</v>
      </c>
      <c r="T35">
        <f t="shared" si="3"/>
        <v>33</v>
      </c>
      <c r="U35">
        <f t="shared" si="4"/>
        <v>33</v>
      </c>
      <c r="V35">
        <f t="shared" si="5"/>
        <v>34</v>
      </c>
      <c r="W35">
        <f t="shared" si="6"/>
        <v>31</v>
      </c>
      <c r="X35">
        <f t="shared" si="7"/>
        <v>33</v>
      </c>
      <c r="Y35">
        <f t="shared" si="8"/>
        <v>30</v>
      </c>
      <c r="Z35">
        <f t="shared" si="9"/>
        <v>35</v>
      </c>
      <c r="AA35">
        <f t="shared" si="10"/>
        <v>33</v>
      </c>
      <c r="AB35">
        <f t="shared" si="12"/>
        <v>3142</v>
      </c>
      <c r="AD35" s="59" t="s">
        <v>969</v>
      </c>
      <c r="AE35" s="60">
        <v>29</v>
      </c>
      <c r="AF35" s="60">
        <v>31</v>
      </c>
      <c r="AG35" s="60">
        <v>32</v>
      </c>
      <c r="AH35" s="60">
        <v>33</v>
      </c>
      <c r="AI35" s="60">
        <v>33</v>
      </c>
      <c r="AJ35" s="60">
        <v>33</v>
      </c>
      <c r="AK35" s="60">
        <v>34</v>
      </c>
      <c r="AL35" s="60">
        <v>31</v>
      </c>
      <c r="AM35" s="60">
        <v>33</v>
      </c>
      <c r="AN35" s="60">
        <v>30</v>
      </c>
      <c r="AO35" s="60">
        <v>35</v>
      </c>
      <c r="AP35" s="60">
        <v>33</v>
      </c>
      <c r="AQ35" s="60">
        <v>3142</v>
      </c>
    </row>
    <row r="36" spans="1:43" ht="15.75" thickBot="1" x14ac:dyDescent="0.3">
      <c r="A36" s="59" t="s">
        <v>970</v>
      </c>
      <c r="B36" s="60">
        <v>7</v>
      </c>
      <c r="C36" s="60">
        <v>1</v>
      </c>
      <c r="D36" s="60">
        <v>4</v>
      </c>
      <c r="E36" s="60">
        <v>3</v>
      </c>
      <c r="F36" s="60">
        <v>5</v>
      </c>
      <c r="G36" s="60">
        <v>4</v>
      </c>
      <c r="H36" s="60">
        <v>1</v>
      </c>
      <c r="I36" s="60">
        <v>3</v>
      </c>
      <c r="J36" s="60">
        <v>2</v>
      </c>
      <c r="K36" s="60">
        <v>3</v>
      </c>
      <c r="L36" s="60">
        <v>2</v>
      </c>
      <c r="M36" s="60">
        <v>4</v>
      </c>
      <c r="N36" s="60">
        <v>3267</v>
      </c>
      <c r="P36">
        <f t="shared" si="11"/>
        <v>29</v>
      </c>
      <c r="Q36">
        <f t="shared" si="0"/>
        <v>35</v>
      </c>
      <c r="R36">
        <f t="shared" si="1"/>
        <v>32</v>
      </c>
      <c r="S36">
        <f t="shared" si="2"/>
        <v>33</v>
      </c>
      <c r="T36">
        <f t="shared" si="3"/>
        <v>31</v>
      </c>
      <c r="U36">
        <f t="shared" si="4"/>
        <v>32</v>
      </c>
      <c r="V36">
        <f t="shared" si="5"/>
        <v>35</v>
      </c>
      <c r="W36">
        <f t="shared" si="6"/>
        <v>33</v>
      </c>
      <c r="X36">
        <f t="shared" si="7"/>
        <v>34</v>
      </c>
      <c r="Y36">
        <f t="shared" si="8"/>
        <v>33</v>
      </c>
      <c r="Z36">
        <f t="shared" si="9"/>
        <v>34</v>
      </c>
      <c r="AA36">
        <f t="shared" si="10"/>
        <v>32</v>
      </c>
      <c r="AB36">
        <f t="shared" si="12"/>
        <v>3267</v>
      </c>
      <c r="AD36" s="59" t="s">
        <v>970</v>
      </c>
      <c r="AE36" s="60">
        <v>29</v>
      </c>
      <c r="AF36" s="60">
        <v>35</v>
      </c>
      <c r="AG36" s="60">
        <v>32</v>
      </c>
      <c r="AH36" s="60">
        <v>33</v>
      </c>
      <c r="AI36" s="60">
        <v>31</v>
      </c>
      <c r="AJ36" s="60">
        <v>32</v>
      </c>
      <c r="AK36" s="60">
        <v>35</v>
      </c>
      <c r="AL36" s="60">
        <v>33</v>
      </c>
      <c r="AM36" s="60">
        <v>34</v>
      </c>
      <c r="AN36" s="60">
        <v>33</v>
      </c>
      <c r="AO36" s="60">
        <v>34</v>
      </c>
      <c r="AP36" s="60">
        <v>32</v>
      </c>
      <c r="AQ36" s="60">
        <v>3267</v>
      </c>
    </row>
    <row r="37" spans="1:43" ht="15.75" thickBot="1" x14ac:dyDescent="0.3">
      <c r="A37" s="59" t="s">
        <v>971</v>
      </c>
      <c r="B37" s="60">
        <v>1</v>
      </c>
      <c r="C37" s="60">
        <v>23</v>
      </c>
      <c r="D37" s="60">
        <v>17</v>
      </c>
      <c r="E37" s="60">
        <v>10</v>
      </c>
      <c r="F37" s="60">
        <v>20</v>
      </c>
      <c r="G37" s="60">
        <v>20</v>
      </c>
      <c r="H37" s="60">
        <v>28</v>
      </c>
      <c r="I37" s="60">
        <v>20</v>
      </c>
      <c r="J37" s="60">
        <v>20</v>
      </c>
      <c r="K37" s="60">
        <v>20</v>
      </c>
      <c r="L37" s="60">
        <v>21</v>
      </c>
      <c r="M37" s="60">
        <v>24</v>
      </c>
      <c r="N37" s="60">
        <v>2302</v>
      </c>
      <c r="P37">
        <f t="shared" si="11"/>
        <v>35</v>
      </c>
      <c r="Q37">
        <f t="shared" si="0"/>
        <v>13</v>
      </c>
      <c r="R37">
        <f t="shared" si="1"/>
        <v>19</v>
      </c>
      <c r="S37">
        <f t="shared" si="2"/>
        <v>26</v>
      </c>
      <c r="T37">
        <f t="shared" si="3"/>
        <v>16</v>
      </c>
      <c r="U37">
        <f t="shared" si="4"/>
        <v>16</v>
      </c>
      <c r="V37">
        <f t="shared" si="5"/>
        <v>8</v>
      </c>
      <c r="W37">
        <f t="shared" si="6"/>
        <v>16</v>
      </c>
      <c r="X37">
        <f t="shared" si="7"/>
        <v>16</v>
      </c>
      <c r="Y37">
        <f t="shared" si="8"/>
        <v>16</v>
      </c>
      <c r="Z37">
        <f t="shared" si="9"/>
        <v>15</v>
      </c>
      <c r="AA37">
        <f t="shared" si="10"/>
        <v>12</v>
      </c>
      <c r="AB37">
        <f t="shared" si="12"/>
        <v>2302</v>
      </c>
      <c r="AD37" s="59" t="s">
        <v>971</v>
      </c>
      <c r="AE37" s="60">
        <v>35</v>
      </c>
      <c r="AF37" s="60">
        <v>13</v>
      </c>
      <c r="AG37" s="60">
        <v>19</v>
      </c>
      <c r="AH37" s="60">
        <v>26</v>
      </c>
      <c r="AI37" s="60">
        <v>16</v>
      </c>
      <c r="AJ37" s="60">
        <v>16</v>
      </c>
      <c r="AK37" s="60">
        <v>8</v>
      </c>
      <c r="AL37" s="60">
        <v>16</v>
      </c>
      <c r="AM37" s="60">
        <v>16</v>
      </c>
      <c r="AN37" s="60">
        <v>16</v>
      </c>
      <c r="AO37" s="60">
        <v>15</v>
      </c>
      <c r="AP37" s="60">
        <v>12</v>
      </c>
      <c r="AQ37" s="60">
        <v>2302</v>
      </c>
    </row>
    <row r="38" spans="1:43" ht="15.75" thickBot="1" x14ac:dyDescent="0.3">
      <c r="A38" s="59" t="s">
        <v>972</v>
      </c>
      <c r="B38" s="60">
        <v>1</v>
      </c>
      <c r="C38" s="60">
        <v>17</v>
      </c>
      <c r="D38" s="60">
        <v>17</v>
      </c>
      <c r="E38" s="60">
        <v>10</v>
      </c>
      <c r="F38" s="60">
        <v>16</v>
      </c>
      <c r="G38" s="60">
        <v>19</v>
      </c>
      <c r="H38" s="60">
        <v>22</v>
      </c>
      <c r="I38" s="60">
        <v>19</v>
      </c>
      <c r="J38" s="60">
        <v>17</v>
      </c>
      <c r="K38" s="60">
        <v>19</v>
      </c>
      <c r="L38" s="60">
        <v>19</v>
      </c>
      <c r="M38" s="60">
        <v>20</v>
      </c>
      <c r="N38" s="60">
        <v>2473</v>
      </c>
      <c r="P38">
        <f t="shared" si="11"/>
        <v>35</v>
      </c>
      <c r="Q38">
        <f t="shared" si="0"/>
        <v>19</v>
      </c>
      <c r="R38">
        <f t="shared" si="1"/>
        <v>19</v>
      </c>
      <c r="S38">
        <f t="shared" si="2"/>
        <v>26</v>
      </c>
      <c r="T38">
        <f t="shared" si="3"/>
        <v>20</v>
      </c>
      <c r="U38">
        <f t="shared" si="4"/>
        <v>17</v>
      </c>
      <c r="V38">
        <f t="shared" si="5"/>
        <v>14</v>
      </c>
      <c r="W38">
        <f t="shared" si="6"/>
        <v>17</v>
      </c>
      <c r="X38">
        <f t="shared" si="7"/>
        <v>19</v>
      </c>
      <c r="Y38">
        <f t="shared" si="8"/>
        <v>17</v>
      </c>
      <c r="Z38">
        <f t="shared" si="9"/>
        <v>17</v>
      </c>
      <c r="AA38">
        <f t="shared" si="10"/>
        <v>16</v>
      </c>
      <c r="AB38">
        <f t="shared" si="12"/>
        <v>2473</v>
      </c>
      <c r="AD38" s="59" t="s">
        <v>972</v>
      </c>
      <c r="AE38" s="60">
        <v>35</v>
      </c>
      <c r="AF38" s="60">
        <v>19</v>
      </c>
      <c r="AG38" s="60">
        <v>19</v>
      </c>
      <c r="AH38" s="60">
        <v>26</v>
      </c>
      <c r="AI38" s="60">
        <v>20</v>
      </c>
      <c r="AJ38" s="60">
        <v>17</v>
      </c>
      <c r="AK38" s="60">
        <v>14</v>
      </c>
      <c r="AL38" s="60">
        <v>17</v>
      </c>
      <c r="AM38" s="60">
        <v>19</v>
      </c>
      <c r="AN38" s="60">
        <v>17</v>
      </c>
      <c r="AO38" s="60">
        <v>17</v>
      </c>
      <c r="AP38" s="60">
        <v>16</v>
      </c>
      <c r="AQ38" s="60">
        <v>2473</v>
      </c>
    </row>
    <row r="39" spans="1:43" ht="15.75" thickBot="1" x14ac:dyDescent="0.3">
      <c r="A39" s="59" t="s">
        <v>973</v>
      </c>
      <c r="B39" s="60">
        <v>1</v>
      </c>
      <c r="C39" s="60">
        <v>5</v>
      </c>
      <c r="D39" s="60">
        <v>4</v>
      </c>
      <c r="E39" s="60">
        <v>3</v>
      </c>
      <c r="F39" s="60">
        <v>8</v>
      </c>
      <c r="G39" s="60">
        <v>8</v>
      </c>
      <c r="H39" s="60">
        <v>14</v>
      </c>
      <c r="I39" s="60">
        <v>5</v>
      </c>
      <c r="J39" s="60">
        <v>8</v>
      </c>
      <c r="K39" s="60">
        <v>9</v>
      </c>
      <c r="L39" s="60">
        <v>8</v>
      </c>
      <c r="M39" s="60">
        <v>10</v>
      </c>
      <c r="N39" s="60">
        <v>2677</v>
      </c>
      <c r="P39">
        <f t="shared" si="11"/>
        <v>35</v>
      </c>
      <c r="Q39">
        <f t="shared" si="0"/>
        <v>31</v>
      </c>
      <c r="R39">
        <f t="shared" si="1"/>
        <v>32</v>
      </c>
      <c r="S39">
        <f t="shared" si="2"/>
        <v>33</v>
      </c>
      <c r="T39">
        <f t="shared" si="3"/>
        <v>28</v>
      </c>
      <c r="U39">
        <f t="shared" si="4"/>
        <v>28</v>
      </c>
      <c r="V39">
        <f t="shared" si="5"/>
        <v>22</v>
      </c>
      <c r="W39">
        <f t="shared" si="6"/>
        <v>31</v>
      </c>
      <c r="X39">
        <f t="shared" si="7"/>
        <v>28</v>
      </c>
      <c r="Y39">
        <f t="shared" si="8"/>
        <v>27</v>
      </c>
      <c r="Z39">
        <f t="shared" si="9"/>
        <v>28</v>
      </c>
      <c r="AA39">
        <f t="shared" si="10"/>
        <v>26</v>
      </c>
      <c r="AB39">
        <f t="shared" si="12"/>
        <v>2677</v>
      </c>
      <c r="AD39" s="59" t="s">
        <v>973</v>
      </c>
      <c r="AE39" s="60">
        <v>35</v>
      </c>
      <c r="AF39" s="60">
        <v>31</v>
      </c>
      <c r="AG39" s="60">
        <v>32</v>
      </c>
      <c r="AH39" s="60">
        <v>33</v>
      </c>
      <c r="AI39" s="60">
        <v>28</v>
      </c>
      <c r="AJ39" s="60">
        <v>28</v>
      </c>
      <c r="AK39" s="60">
        <v>22</v>
      </c>
      <c r="AL39" s="60">
        <v>31</v>
      </c>
      <c r="AM39" s="60">
        <v>28</v>
      </c>
      <c r="AN39" s="60">
        <v>27</v>
      </c>
      <c r="AO39" s="60">
        <v>28</v>
      </c>
      <c r="AP39" s="60">
        <v>26</v>
      </c>
      <c r="AQ39" s="60">
        <v>2677</v>
      </c>
    </row>
    <row r="40" spans="1:43" ht="15.75" thickBot="1" x14ac:dyDescent="0.3">
      <c r="A40" s="59" t="s">
        <v>974</v>
      </c>
      <c r="B40" s="60">
        <v>1</v>
      </c>
      <c r="C40" s="60">
        <v>4</v>
      </c>
      <c r="D40" s="60">
        <v>1</v>
      </c>
      <c r="E40" s="60">
        <v>10</v>
      </c>
      <c r="F40" s="60">
        <v>10</v>
      </c>
      <c r="G40" s="60">
        <v>6</v>
      </c>
      <c r="H40" s="60">
        <v>6</v>
      </c>
      <c r="I40" s="60">
        <v>5</v>
      </c>
      <c r="J40" s="60">
        <v>10</v>
      </c>
      <c r="K40" s="60">
        <v>8</v>
      </c>
      <c r="L40" s="60">
        <v>6</v>
      </c>
      <c r="M40" s="60">
        <v>5</v>
      </c>
      <c r="N40" s="60">
        <v>2799</v>
      </c>
      <c r="P40">
        <f t="shared" si="11"/>
        <v>35</v>
      </c>
      <c r="Q40">
        <f t="shared" si="0"/>
        <v>32</v>
      </c>
      <c r="R40">
        <f t="shared" si="1"/>
        <v>35</v>
      </c>
      <c r="S40">
        <f t="shared" si="2"/>
        <v>26</v>
      </c>
      <c r="T40">
        <f t="shared" si="3"/>
        <v>26</v>
      </c>
      <c r="U40">
        <f t="shared" si="4"/>
        <v>30</v>
      </c>
      <c r="V40">
        <f t="shared" si="5"/>
        <v>30</v>
      </c>
      <c r="W40">
        <f t="shared" si="6"/>
        <v>31</v>
      </c>
      <c r="X40">
        <f t="shared" si="7"/>
        <v>26</v>
      </c>
      <c r="Y40">
        <f t="shared" si="8"/>
        <v>28</v>
      </c>
      <c r="Z40">
        <f t="shared" si="9"/>
        <v>30</v>
      </c>
      <c r="AA40">
        <f t="shared" si="10"/>
        <v>31</v>
      </c>
      <c r="AB40">
        <f t="shared" si="12"/>
        <v>2799</v>
      </c>
      <c r="AD40" s="59" t="s">
        <v>974</v>
      </c>
      <c r="AE40" s="60">
        <v>35</v>
      </c>
      <c r="AF40" s="60">
        <v>32</v>
      </c>
      <c r="AG40" s="60">
        <v>35</v>
      </c>
      <c r="AH40" s="60">
        <v>26</v>
      </c>
      <c r="AI40" s="60">
        <v>26</v>
      </c>
      <c r="AJ40" s="60">
        <v>30</v>
      </c>
      <c r="AK40" s="60">
        <v>30</v>
      </c>
      <c r="AL40" s="60">
        <v>31</v>
      </c>
      <c r="AM40" s="60">
        <v>26</v>
      </c>
      <c r="AN40" s="60">
        <v>28</v>
      </c>
      <c r="AO40" s="60">
        <v>30</v>
      </c>
      <c r="AP40" s="60">
        <v>31</v>
      </c>
      <c r="AQ40" s="60">
        <v>2799</v>
      </c>
    </row>
    <row r="41" spans="1:43" ht="15.75" thickBot="1" x14ac:dyDescent="0.3">
      <c r="A41" s="59" t="s">
        <v>975</v>
      </c>
      <c r="B41" s="60">
        <v>1</v>
      </c>
      <c r="C41" s="60">
        <v>1</v>
      </c>
      <c r="D41" s="60">
        <v>1</v>
      </c>
      <c r="E41" s="60">
        <v>1</v>
      </c>
      <c r="F41" s="60">
        <v>2</v>
      </c>
      <c r="G41" s="60">
        <v>2</v>
      </c>
      <c r="H41" s="60">
        <v>5</v>
      </c>
      <c r="I41" s="60">
        <v>1</v>
      </c>
      <c r="J41" s="60">
        <v>5</v>
      </c>
      <c r="K41" s="60">
        <v>2</v>
      </c>
      <c r="L41" s="60">
        <v>3</v>
      </c>
      <c r="M41" s="60">
        <v>2</v>
      </c>
      <c r="N41" s="60">
        <v>2930</v>
      </c>
      <c r="P41">
        <f t="shared" si="11"/>
        <v>35</v>
      </c>
      <c r="Q41">
        <f t="shared" si="0"/>
        <v>35</v>
      </c>
      <c r="R41">
        <f t="shared" si="1"/>
        <v>35</v>
      </c>
      <c r="S41">
        <f t="shared" si="2"/>
        <v>35</v>
      </c>
      <c r="T41">
        <f t="shared" si="3"/>
        <v>34</v>
      </c>
      <c r="U41">
        <f t="shared" si="4"/>
        <v>34</v>
      </c>
      <c r="V41">
        <f t="shared" si="5"/>
        <v>31</v>
      </c>
      <c r="W41">
        <f t="shared" si="6"/>
        <v>35</v>
      </c>
      <c r="X41">
        <f t="shared" si="7"/>
        <v>31</v>
      </c>
      <c r="Y41">
        <f t="shared" si="8"/>
        <v>34</v>
      </c>
      <c r="Z41">
        <f t="shared" si="9"/>
        <v>33</v>
      </c>
      <c r="AA41">
        <f t="shared" si="10"/>
        <v>34</v>
      </c>
      <c r="AB41">
        <f t="shared" si="12"/>
        <v>2930</v>
      </c>
      <c r="AD41" s="59" t="s">
        <v>975</v>
      </c>
      <c r="AE41" s="60">
        <v>35</v>
      </c>
      <c r="AF41" s="60">
        <v>35</v>
      </c>
      <c r="AG41" s="60">
        <v>35</v>
      </c>
      <c r="AH41" s="60">
        <v>35</v>
      </c>
      <c r="AI41" s="60">
        <v>34</v>
      </c>
      <c r="AJ41" s="60">
        <v>34</v>
      </c>
      <c r="AK41" s="60">
        <v>31</v>
      </c>
      <c r="AL41" s="60">
        <v>35</v>
      </c>
      <c r="AM41" s="60">
        <v>31</v>
      </c>
      <c r="AN41" s="60">
        <v>34</v>
      </c>
      <c r="AO41" s="60">
        <v>33</v>
      </c>
      <c r="AP41" s="60">
        <v>34</v>
      </c>
      <c r="AQ41" s="60">
        <v>2930</v>
      </c>
    </row>
    <row r="42" spans="1:43" ht="15.75" thickBot="1" x14ac:dyDescent="0.3">
      <c r="A42" s="59" t="s">
        <v>976</v>
      </c>
      <c r="B42" s="60">
        <v>1</v>
      </c>
      <c r="C42" s="60">
        <v>9</v>
      </c>
      <c r="D42" s="60">
        <v>1</v>
      </c>
      <c r="E42" s="60">
        <v>1</v>
      </c>
      <c r="F42" s="60">
        <v>1</v>
      </c>
      <c r="G42" s="60">
        <v>1</v>
      </c>
      <c r="H42" s="60">
        <v>6</v>
      </c>
      <c r="I42" s="60">
        <v>1</v>
      </c>
      <c r="J42" s="60">
        <v>1</v>
      </c>
      <c r="K42" s="60">
        <v>1</v>
      </c>
      <c r="L42" s="60">
        <v>7</v>
      </c>
      <c r="M42" s="60">
        <v>1</v>
      </c>
      <c r="N42" s="60">
        <v>3019</v>
      </c>
      <c r="P42">
        <f t="shared" si="11"/>
        <v>35</v>
      </c>
      <c r="Q42">
        <f t="shared" si="0"/>
        <v>27</v>
      </c>
      <c r="R42">
        <f t="shared" si="1"/>
        <v>35</v>
      </c>
      <c r="S42">
        <f t="shared" si="2"/>
        <v>35</v>
      </c>
      <c r="T42">
        <f t="shared" si="3"/>
        <v>35</v>
      </c>
      <c r="U42">
        <f t="shared" si="4"/>
        <v>35</v>
      </c>
      <c r="V42">
        <f t="shared" si="5"/>
        <v>30</v>
      </c>
      <c r="W42">
        <f t="shared" si="6"/>
        <v>35</v>
      </c>
      <c r="X42">
        <f t="shared" si="7"/>
        <v>35</v>
      </c>
      <c r="Y42">
        <f t="shared" si="8"/>
        <v>35</v>
      </c>
      <c r="Z42">
        <f t="shared" si="9"/>
        <v>29</v>
      </c>
      <c r="AA42">
        <f t="shared" si="10"/>
        <v>35</v>
      </c>
      <c r="AB42">
        <f t="shared" si="12"/>
        <v>3019</v>
      </c>
      <c r="AD42" s="59" t="s">
        <v>976</v>
      </c>
      <c r="AE42" s="60">
        <v>35</v>
      </c>
      <c r="AF42" s="60">
        <v>27</v>
      </c>
      <c r="AG42" s="60">
        <v>35</v>
      </c>
      <c r="AH42" s="60">
        <v>35</v>
      </c>
      <c r="AI42" s="60">
        <v>35</v>
      </c>
      <c r="AJ42" s="60">
        <v>35</v>
      </c>
      <c r="AK42" s="60">
        <v>30</v>
      </c>
      <c r="AL42" s="60">
        <v>35</v>
      </c>
      <c r="AM42" s="60">
        <v>35</v>
      </c>
      <c r="AN42" s="60">
        <v>35</v>
      </c>
      <c r="AO42" s="60">
        <v>29</v>
      </c>
      <c r="AP42" s="60">
        <v>35</v>
      </c>
      <c r="AQ42" s="60">
        <v>3019</v>
      </c>
    </row>
    <row r="43" spans="1:43" ht="19.5" thickBot="1" x14ac:dyDescent="0.3">
      <c r="A43" s="55"/>
      <c r="AD43" s="55"/>
    </row>
    <row r="44" spans="1:43" ht="15.75" thickBot="1" x14ac:dyDescent="0.3">
      <c r="A44" s="59" t="s">
        <v>977</v>
      </c>
      <c r="B44" s="59" t="s">
        <v>927</v>
      </c>
      <c r="C44" s="59" t="s">
        <v>928</v>
      </c>
      <c r="D44" s="59" t="s">
        <v>929</v>
      </c>
      <c r="E44" s="59" t="s">
        <v>930</v>
      </c>
      <c r="F44" s="59" t="s">
        <v>931</v>
      </c>
      <c r="G44" s="59" t="s">
        <v>932</v>
      </c>
      <c r="H44" s="59" t="s">
        <v>933</v>
      </c>
      <c r="I44" s="59" t="s">
        <v>934</v>
      </c>
      <c r="J44" s="59" t="s">
        <v>935</v>
      </c>
      <c r="K44" s="59" t="s">
        <v>936</v>
      </c>
      <c r="L44" s="59" t="s">
        <v>937</v>
      </c>
      <c r="M44" s="59" t="s">
        <v>938</v>
      </c>
      <c r="AD44" s="59" t="s">
        <v>977</v>
      </c>
      <c r="AE44" s="59" t="s">
        <v>927</v>
      </c>
      <c r="AF44" s="59" t="s">
        <v>928</v>
      </c>
      <c r="AG44" s="59" t="s">
        <v>929</v>
      </c>
      <c r="AH44" s="59" t="s">
        <v>930</v>
      </c>
      <c r="AI44" s="59" t="s">
        <v>931</v>
      </c>
      <c r="AJ44" s="59" t="s">
        <v>932</v>
      </c>
      <c r="AK44" s="59" t="s">
        <v>933</v>
      </c>
      <c r="AL44" s="59" t="s">
        <v>934</v>
      </c>
      <c r="AM44" s="59" t="s">
        <v>935</v>
      </c>
      <c r="AN44" s="59" t="s">
        <v>936</v>
      </c>
      <c r="AO44" s="59" t="s">
        <v>937</v>
      </c>
      <c r="AP44" s="59" t="s">
        <v>938</v>
      </c>
    </row>
    <row r="45" spans="1:43" ht="18.75" thickBot="1" x14ac:dyDescent="0.3">
      <c r="A45" s="59" t="s">
        <v>978</v>
      </c>
      <c r="B45" s="60" t="s">
        <v>981</v>
      </c>
      <c r="C45" s="60" t="s">
        <v>1548</v>
      </c>
      <c r="D45" s="60" t="s">
        <v>981</v>
      </c>
      <c r="E45" s="60" t="s">
        <v>1549</v>
      </c>
      <c r="F45" s="60" t="s">
        <v>1550</v>
      </c>
      <c r="G45" s="60" t="s">
        <v>1551</v>
      </c>
      <c r="H45" s="60" t="s">
        <v>1552</v>
      </c>
      <c r="I45" s="60" t="s">
        <v>1553</v>
      </c>
      <c r="J45" s="60" t="s">
        <v>1554</v>
      </c>
      <c r="K45" s="60" t="s">
        <v>981</v>
      </c>
      <c r="L45" s="60" t="s">
        <v>1555</v>
      </c>
      <c r="M45" s="60" t="s">
        <v>1553</v>
      </c>
      <c r="AD45" s="59" t="s">
        <v>978</v>
      </c>
      <c r="AE45" s="60" t="s">
        <v>1587</v>
      </c>
      <c r="AF45" s="60" t="s">
        <v>981</v>
      </c>
      <c r="AG45" s="60" t="s">
        <v>981</v>
      </c>
      <c r="AH45" s="60" t="s">
        <v>981</v>
      </c>
      <c r="AI45" s="60" t="s">
        <v>1588</v>
      </c>
      <c r="AJ45" s="60" t="s">
        <v>981</v>
      </c>
      <c r="AK45" s="60" t="s">
        <v>981</v>
      </c>
      <c r="AL45" s="60" t="s">
        <v>981</v>
      </c>
      <c r="AM45" s="60" t="s">
        <v>981</v>
      </c>
      <c r="AN45" s="60" t="s">
        <v>981</v>
      </c>
      <c r="AO45" s="60" t="s">
        <v>1589</v>
      </c>
      <c r="AP45" s="60" t="s">
        <v>981</v>
      </c>
    </row>
    <row r="46" spans="1:43" ht="18.75" thickBot="1" x14ac:dyDescent="0.3">
      <c r="A46" s="59" t="s">
        <v>989</v>
      </c>
      <c r="B46" s="60" t="s">
        <v>981</v>
      </c>
      <c r="C46" s="60" t="s">
        <v>1548</v>
      </c>
      <c r="D46" s="60" t="s">
        <v>981</v>
      </c>
      <c r="E46" s="60" t="s">
        <v>1549</v>
      </c>
      <c r="F46" s="60" t="s">
        <v>981</v>
      </c>
      <c r="G46" s="60" t="s">
        <v>1551</v>
      </c>
      <c r="H46" s="60" t="s">
        <v>1556</v>
      </c>
      <c r="I46" s="60" t="s">
        <v>1553</v>
      </c>
      <c r="J46" s="60" t="s">
        <v>1554</v>
      </c>
      <c r="K46" s="60" t="s">
        <v>981</v>
      </c>
      <c r="L46" s="60" t="s">
        <v>1555</v>
      </c>
      <c r="M46" s="60" t="s">
        <v>1553</v>
      </c>
      <c r="AD46" s="59" t="s">
        <v>989</v>
      </c>
      <c r="AE46" s="60" t="s">
        <v>1587</v>
      </c>
      <c r="AF46" s="60" t="s">
        <v>981</v>
      </c>
      <c r="AG46" s="60" t="s">
        <v>981</v>
      </c>
      <c r="AH46" s="60" t="s">
        <v>981</v>
      </c>
      <c r="AI46" s="60" t="s">
        <v>1588</v>
      </c>
      <c r="AJ46" s="60" t="s">
        <v>981</v>
      </c>
      <c r="AK46" s="60" t="s">
        <v>981</v>
      </c>
      <c r="AL46" s="60" t="s">
        <v>981</v>
      </c>
      <c r="AM46" s="60" t="s">
        <v>981</v>
      </c>
      <c r="AN46" s="60" t="s">
        <v>981</v>
      </c>
      <c r="AO46" s="60" t="s">
        <v>1590</v>
      </c>
      <c r="AP46" s="60" t="s">
        <v>981</v>
      </c>
    </row>
    <row r="47" spans="1:43" ht="18.75" thickBot="1" x14ac:dyDescent="0.3">
      <c r="A47" s="59" t="s">
        <v>993</v>
      </c>
      <c r="B47" s="60" t="s">
        <v>981</v>
      </c>
      <c r="C47" s="60" t="s">
        <v>1548</v>
      </c>
      <c r="D47" s="60" t="s">
        <v>981</v>
      </c>
      <c r="E47" s="60" t="s">
        <v>1549</v>
      </c>
      <c r="F47" s="60" t="s">
        <v>981</v>
      </c>
      <c r="G47" s="60" t="s">
        <v>1557</v>
      </c>
      <c r="H47" s="60" t="s">
        <v>1558</v>
      </c>
      <c r="I47" s="60" t="s">
        <v>1553</v>
      </c>
      <c r="J47" s="60" t="s">
        <v>1554</v>
      </c>
      <c r="K47" s="60" t="s">
        <v>981</v>
      </c>
      <c r="L47" s="60" t="s">
        <v>1559</v>
      </c>
      <c r="M47" s="60" t="s">
        <v>1553</v>
      </c>
      <c r="AD47" s="59" t="s">
        <v>993</v>
      </c>
      <c r="AE47" s="60" t="s">
        <v>1587</v>
      </c>
      <c r="AF47" s="60" t="s">
        <v>981</v>
      </c>
      <c r="AG47" s="60" t="s">
        <v>981</v>
      </c>
      <c r="AH47" s="60" t="s">
        <v>981</v>
      </c>
      <c r="AI47" s="60" t="s">
        <v>1588</v>
      </c>
      <c r="AJ47" s="60" t="s">
        <v>981</v>
      </c>
      <c r="AK47" s="60" t="s">
        <v>981</v>
      </c>
      <c r="AL47" s="60" t="s">
        <v>981</v>
      </c>
      <c r="AM47" s="60" t="s">
        <v>981</v>
      </c>
      <c r="AN47" s="60" t="s">
        <v>981</v>
      </c>
      <c r="AO47" s="60" t="s">
        <v>1590</v>
      </c>
      <c r="AP47" s="60" t="s">
        <v>981</v>
      </c>
    </row>
    <row r="48" spans="1:43" ht="18.75" thickBot="1" x14ac:dyDescent="0.3">
      <c r="A48" s="59" t="s">
        <v>995</v>
      </c>
      <c r="B48" s="60" t="s">
        <v>981</v>
      </c>
      <c r="C48" s="60" t="s">
        <v>1560</v>
      </c>
      <c r="D48" s="60" t="s">
        <v>981</v>
      </c>
      <c r="E48" s="60" t="s">
        <v>1549</v>
      </c>
      <c r="F48" s="60" t="s">
        <v>981</v>
      </c>
      <c r="G48" s="60" t="s">
        <v>1557</v>
      </c>
      <c r="H48" s="60" t="s">
        <v>1558</v>
      </c>
      <c r="I48" s="60" t="s">
        <v>981</v>
      </c>
      <c r="J48" s="60" t="s">
        <v>1554</v>
      </c>
      <c r="K48" s="60" t="s">
        <v>981</v>
      </c>
      <c r="L48" s="60" t="s">
        <v>1561</v>
      </c>
      <c r="M48" s="60" t="s">
        <v>1553</v>
      </c>
      <c r="AD48" s="59" t="s">
        <v>995</v>
      </c>
      <c r="AE48" s="60" t="s">
        <v>1587</v>
      </c>
      <c r="AF48" s="60" t="s">
        <v>981</v>
      </c>
      <c r="AG48" s="60" t="s">
        <v>981</v>
      </c>
      <c r="AH48" s="60" t="s">
        <v>981</v>
      </c>
      <c r="AI48" s="60" t="s">
        <v>1588</v>
      </c>
      <c r="AJ48" s="60" t="s">
        <v>981</v>
      </c>
      <c r="AK48" s="60" t="s">
        <v>981</v>
      </c>
      <c r="AL48" s="60" t="s">
        <v>981</v>
      </c>
      <c r="AM48" s="60" t="s">
        <v>981</v>
      </c>
      <c r="AN48" s="60" t="s">
        <v>981</v>
      </c>
      <c r="AO48" s="60" t="s">
        <v>1590</v>
      </c>
      <c r="AP48" s="60" t="s">
        <v>981</v>
      </c>
    </row>
    <row r="49" spans="1:42" ht="18.75" thickBot="1" x14ac:dyDescent="0.3">
      <c r="A49" s="59" t="s">
        <v>996</v>
      </c>
      <c r="B49" s="60" t="s">
        <v>981</v>
      </c>
      <c r="C49" s="60" t="s">
        <v>1562</v>
      </c>
      <c r="D49" s="60" t="s">
        <v>981</v>
      </c>
      <c r="E49" s="60" t="s">
        <v>1549</v>
      </c>
      <c r="F49" s="60" t="s">
        <v>981</v>
      </c>
      <c r="G49" s="60" t="s">
        <v>1557</v>
      </c>
      <c r="H49" s="60" t="s">
        <v>1563</v>
      </c>
      <c r="I49" s="60" t="s">
        <v>981</v>
      </c>
      <c r="J49" s="60" t="s">
        <v>1564</v>
      </c>
      <c r="K49" s="60" t="s">
        <v>981</v>
      </c>
      <c r="L49" s="60" t="s">
        <v>1561</v>
      </c>
      <c r="M49" s="60" t="s">
        <v>1553</v>
      </c>
      <c r="AD49" s="59" t="s">
        <v>996</v>
      </c>
      <c r="AE49" s="60" t="s">
        <v>1587</v>
      </c>
      <c r="AF49" s="60" t="s">
        <v>981</v>
      </c>
      <c r="AG49" s="60" t="s">
        <v>981</v>
      </c>
      <c r="AH49" s="60" t="s">
        <v>981</v>
      </c>
      <c r="AI49" s="60" t="s">
        <v>1588</v>
      </c>
      <c r="AJ49" s="60" t="s">
        <v>981</v>
      </c>
      <c r="AK49" s="60" t="s">
        <v>981</v>
      </c>
      <c r="AL49" s="60" t="s">
        <v>981</v>
      </c>
      <c r="AM49" s="60" t="s">
        <v>981</v>
      </c>
      <c r="AN49" s="60" t="s">
        <v>981</v>
      </c>
      <c r="AO49" s="60" t="s">
        <v>1590</v>
      </c>
      <c r="AP49" s="60" t="s">
        <v>981</v>
      </c>
    </row>
    <row r="50" spans="1:42" ht="18.75" thickBot="1" x14ac:dyDescent="0.3">
      <c r="A50" s="59" t="s">
        <v>998</v>
      </c>
      <c r="B50" s="60" t="s">
        <v>981</v>
      </c>
      <c r="C50" s="60" t="s">
        <v>1562</v>
      </c>
      <c r="D50" s="60" t="s">
        <v>981</v>
      </c>
      <c r="E50" s="60" t="s">
        <v>1549</v>
      </c>
      <c r="F50" s="60" t="s">
        <v>981</v>
      </c>
      <c r="G50" s="60" t="s">
        <v>1557</v>
      </c>
      <c r="H50" s="60" t="s">
        <v>1565</v>
      </c>
      <c r="I50" s="60" t="s">
        <v>981</v>
      </c>
      <c r="J50" s="60" t="s">
        <v>1564</v>
      </c>
      <c r="K50" s="60" t="s">
        <v>981</v>
      </c>
      <c r="L50" s="60" t="s">
        <v>1561</v>
      </c>
      <c r="M50" s="60" t="s">
        <v>1553</v>
      </c>
      <c r="AD50" s="59" t="s">
        <v>998</v>
      </c>
      <c r="AE50" s="60" t="s">
        <v>1587</v>
      </c>
      <c r="AF50" s="60" t="s">
        <v>981</v>
      </c>
      <c r="AG50" s="60" t="s">
        <v>981</v>
      </c>
      <c r="AH50" s="60" t="s">
        <v>981</v>
      </c>
      <c r="AI50" s="60" t="s">
        <v>1588</v>
      </c>
      <c r="AJ50" s="60" t="s">
        <v>981</v>
      </c>
      <c r="AK50" s="60" t="s">
        <v>981</v>
      </c>
      <c r="AL50" s="60" t="s">
        <v>981</v>
      </c>
      <c r="AM50" s="60" t="s">
        <v>981</v>
      </c>
      <c r="AN50" s="60" t="s">
        <v>981</v>
      </c>
      <c r="AO50" s="60" t="s">
        <v>1590</v>
      </c>
      <c r="AP50" s="60" t="s">
        <v>981</v>
      </c>
    </row>
    <row r="51" spans="1:42" ht="18.75" thickBot="1" x14ac:dyDescent="0.3">
      <c r="A51" s="59" t="s">
        <v>999</v>
      </c>
      <c r="B51" s="60" t="s">
        <v>981</v>
      </c>
      <c r="C51" s="60" t="s">
        <v>1562</v>
      </c>
      <c r="D51" s="60" t="s">
        <v>981</v>
      </c>
      <c r="E51" s="60" t="s">
        <v>1549</v>
      </c>
      <c r="F51" s="60" t="s">
        <v>981</v>
      </c>
      <c r="G51" s="60" t="s">
        <v>1557</v>
      </c>
      <c r="H51" s="60" t="s">
        <v>1565</v>
      </c>
      <c r="I51" s="60" t="s">
        <v>981</v>
      </c>
      <c r="J51" s="60" t="s">
        <v>1564</v>
      </c>
      <c r="K51" s="60" t="s">
        <v>981</v>
      </c>
      <c r="L51" s="60" t="s">
        <v>981</v>
      </c>
      <c r="M51" s="60" t="s">
        <v>1553</v>
      </c>
      <c r="AD51" s="59" t="s">
        <v>999</v>
      </c>
      <c r="AE51" s="60" t="s">
        <v>1587</v>
      </c>
      <c r="AF51" s="60" t="s">
        <v>981</v>
      </c>
      <c r="AG51" s="60" t="s">
        <v>981</v>
      </c>
      <c r="AH51" s="60" t="s">
        <v>981</v>
      </c>
      <c r="AI51" s="60" t="s">
        <v>1588</v>
      </c>
      <c r="AJ51" s="60" t="s">
        <v>981</v>
      </c>
      <c r="AK51" s="60" t="s">
        <v>981</v>
      </c>
      <c r="AL51" s="60" t="s">
        <v>981</v>
      </c>
      <c r="AM51" s="60" t="s">
        <v>981</v>
      </c>
      <c r="AN51" s="60" t="s">
        <v>981</v>
      </c>
      <c r="AO51" s="60" t="s">
        <v>1590</v>
      </c>
      <c r="AP51" s="60" t="s">
        <v>981</v>
      </c>
    </row>
    <row r="52" spans="1:42" ht="18.75" thickBot="1" x14ac:dyDescent="0.3">
      <c r="A52" s="59" t="s">
        <v>1000</v>
      </c>
      <c r="B52" s="60" t="s">
        <v>981</v>
      </c>
      <c r="C52" s="60" t="s">
        <v>1562</v>
      </c>
      <c r="D52" s="60" t="s">
        <v>981</v>
      </c>
      <c r="E52" s="60" t="s">
        <v>1549</v>
      </c>
      <c r="F52" s="60" t="s">
        <v>981</v>
      </c>
      <c r="G52" s="60" t="s">
        <v>1557</v>
      </c>
      <c r="H52" s="60" t="s">
        <v>1565</v>
      </c>
      <c r="I52" s="60" t="s">
        <v>981</v>
      </c>
      <c r="J52" s="60" t="s">
        <v>1566</v>
      </c>
      <c r="K52" s="60" t="s">
        <v>981</v>
      </c>
      <c r="L52" s="60" t="s">
        <v>981</v>
      </c>
      <c r="M52" s="60" t="s">
        <v>1553</v>
      </c>
      <c r="AD52" s="59" t="s">
        <v>1000</v>
      </c>
      <c r="AE52" s="60" t="s">
        <v>1587</v>
      </c>
      <c r="AF52" s="60" t="s">
        <v>981</v>
      </c>
      <c r="AG52" s="60" t="s">
        <v>981</v>
      </c>
      <c r="AH52" s="60" t="s">
        <v>981</v>
      </c>
      <c r="AI52" s="60" t="s">
        <v>1588</v>
      </c>
      <c r="AJ52" s="60" t="s">
        <v>981</v>
      </c>
      <c r="AK52" s="60" t="s">
        <v>981</v>
      </c>
      <c r="AL52" s="60" t="s">
        <v>981</v>
      </c>
      <c r="AM52" s="60" t="s">
        <v>981</v>
      </c>
      <c r="AN52" s="60" t="s">
        <v>981</v>
      </c>
      <c r="AO52" s="60" t="s">
        <v>1590</v>
      </c>
      <c r="AP52" s="60" t="s">
        <v>981</v>
      </c>
    </row>
    <row r="53" spans="1:42" ht="18.75" thickBot="1" x14ac:dyDescent="0.3">
      <c r="A53" s="59" t="s">
        <v>1001</v>
      </c>
      <c r="B53" s="60" t="s">
        <v>981</v>
      </c>
      <c r="C53" s="60" t="s">
        <v>1562</v>
      </c>
      <c r="D53" s="60" t="s">
        <v>981</v>
      </c>
      <c r="E53" s="60" t="s">
        <v>1549</v>
      </c>
      <c r="F53" s="60" t="s">
        <v>981</v>
      </c>
      <c r="G53" s="60" t="s">
        <v>1557</v>
      </c>
      <c r="H53" s="60" t="s">
        <v>1565</v>
      </c>
      <c r="I53" s="60" t="s">
        <v>981</v>
      </c>
      <c r="J53" s="60" t="s">
        <v>1566</v>
      </c>
      <c r="K53" s="60" t="s">
        <v>981</v>
      </c>
      <c r="L53" s="60" t="s">
        <v>981</v>
      </c>
      <c r="M53" s="60" t="s">
        <v>1553</v>
      </c>
      <c r="AD53" s="59" t="s">
        <v>1001</v>
      </c>
      <c r="AE53" s="60" t="s">
        <v>1587</v>
      </c>
      <c r="AF53" s="60" t="s">
        <v>981</v>
      </c>
      <c r="AG53" s="60" t="s">
        <v>981</v>
      </c>
      <c r="AH53" s="60" t="s">
        <v>981</v>
      </c>
      <c r="AI53" s="60" t="s">
        <v>1588</v>
      </c>
      <c r="AJ53" s="60" t="s">
        <v>981</v>
      </c>
      <c r="AK53" s="60" t="s">
        <v>981</v>
      </c>
      <c r="AL53" s="60" t="s">
        <v>981</v>
      </c>
      <c r="AM53" s="60" t="s">
        <v>981</v>
      </c>
      <c r="AN53" s="60" t="s">
        <v>981</v>
      </c>
      <c r="AO53" s="60" t="s">
        <v>1590</v>
      </c>
      <c r="AP53" s="60" t="s">
        <v>981</v>
      </c>
    </row>
    <row r="54" spans="1:42" ht="18.75" thickBot="1" x14ac:dyDescent="0.3">
      <c r="A54" s="59" t="s">
        <v>1002</v>
      </c>
      <c r="B54" s="60" t="s">
        <v>981</v>
      </c>
      <c r="C54" s="60" t="s">
        <v>1567</v>
      </c>
      <c r="D54" s="60" t="s">
        <v>981</v>
      </c>
      <c r="E54" s="60" t="s">
        <v>1549</v>
      </c>
      <c r="F54" s="60" t="s">
        <v>981</v>
      </c>
      <c r="G54" s="60" t="s">
        <v>1557</v>
      </c>
      <c r="H54" s="60" t="s">
        <v>1565</v>
      </c>
      <c r="I54" s="60" t="s">
        <v>981</v>
      </c>
      <c r="J54" s="60" t="s">
        <v>1566</v>
      </c>
      <c r="K54" s="60" t="s">
        <v>981</v>
      </c>
      <c r="L54" s="60" t="s">
        <v>981</v>
      </c>
      <c r="M54" s="60" t="s">
        <v>1553</v>
      </c>
      <c r="AD54" s="59" t="s">
        <v>1002</v>
      </c>
      <c r="AE54" s="60" t="s">
        <v>1587</v>
      </c>
      <c r="AF54" s="60" t="s">
        <v>981</v>
      </c>
      <c r="AG54" s="60" t="s">
        <v>981</v>
      </c>
      <c r="AH54" s="60" t="s">
        <v>981</v>
      </c>
      <c r="AI54" s="60" t="s">
        <v>1588</v>
      </c>
      <c r="AJ54" s="60" t="s">
        <v>981</v>
      </c>
      <c r="AK54" s="60" t="s">
        <v>981</v>
      </c>
      <c r="AL54" s="60" t="s">
        <v>981</v>
      </c>
      <c r="AM54" s="60" t="s">
        <v>981</v>
      </c>
      <c r="AN54" s="60" t="s">
        <v>981</v>
      </c>
      <c r="AO54" s="60" t="s">
        <v>1590</v>
      </c>
      <c r="AP54" s="60" t="s">
        <v>981</v>
      </c>
    </row>
    <row r="55" spans="1:42" ht="18.75" thickBot="1" x14ac:dyDescent="0.3">
      <c r="A55" s="59" t="s">
        <v>1004</v>
      </c>
      <c r="B55" s="60" t="s">
        <v>981</v>
      </c>
      <c r="C55" s="60" t="s">
        <v>1567</v>
      </c>
      <c r="D55" s="60" t="s">
        <v>981</v>
      </c>
      <c r="E55" s="60" t="s">
        <v>1549</v>
      </c>
      <c r="F55" s="60" t="s">
        <v>981</v>
      </c>
      <c r="G55" s="60" t="s">
        <v>1557</v>
      </c>
      <c r="H55" s="60" t="s">
        <v>1565</v>
      </c>
      <c r="I55" s="60" t="s">
        <v>981</v>
      </c>
      <c r="J55" s="60" t="s">
        <v>1566</v>
      </c>
      <c r="K55" s="60" t="s">
        <v>981</v>
      </c>
      <c r="L55" s="60" t="s">
        <v>981</v>
      </c>
      <c r="M55" s="60" t="s">
        <v>1553</v>
      </c>
      <c r="AD55" s="59" t="s">
        <v>1004</v>
      </c>
      <c r="AE55" s="60" t="s">
        <v>1587</v>
      </c>
      <c r="AF55" s="60" t="s">
        <v>981</v>
      </c>
      <c r="AG55" s="60" t="s">
        <v>981</v>
      </c>
      <c r="AH55" s="60" t="s">
        <v>981</v>
      </c>
      <c r="AI55" s="60" t="s">
        <v>1588</v>
      </c>
      <c r="AJ55" s="60" t="s">
        <v>981</v>
      </c>
      <c r="AK55" s="60" t="s">
        <v>981</v>
      </c>
      <c r="AL55" s="60" t="s">
        <v>981</v>
      </c>
      <c r="AM55" s="60" t="s">
        <v>981</v>
      </c>
      <c r="AN55" s="60" t="s">
        <v>981</v>
      </c>
      <c r="AO55" s="60" t="s">
        <v>1590</v>
      </c>
      <c r="AP55" s="60" t="s">
        <v>981</v>
      </c>
    </row>
    <row r="56" spans="1:42" ht="18.75" thickBot="1" x14ac:dyDescent="0.3">
      <c r="A56" s="59" t="s">
        <v>1006</v>
      </c>
      <c r="B56" s="60" t="s">
        <v>981</v>
      </c>
      <c r="C56" s="60" t="s">
        <v>1567</v>
      </c>
      <c r="D56" s="60" t="s">
        <v>981</v>
      </c>
      <c r="E56" s="60" t="s">
        <v>1549</v>
      </c>
      <c r="F56" s="60" t="s">
        <v>981</v>
      </c>
      <c r="G56" s="60" t="s">
        <v>1557</v>
      </c>
      <c r="H56" s="60" t="s">
        <v>1568</v>
      </c>
      <c r="I56" s="60" t="s">
        <v>981</v>
      </c>
      <c r="J56" s="60" t="s">
        <v>1569</v>
      </c>
      <c r="K56" s="60" t="s">
        <v>981</v>
      </c>
      <c r="L56" s="60" t="s">
        <v>981</v>
      </c>
      <c r="M56" s="60" t="s">
        <v>1553</v>
      </c>
      <c r="AD56" s="59" t="s">
        <v>1006</v>
      </c>
      <c r="AE56" s="60" t="s">
        <v>1587</v>
      </c>
      <c r="AF56" s="60" t="s">
        <v>981</v>
      </c>
      <c r="AG56" s="60" t="s">
        <v>981</v>
      </c>
      <c r="AH56" s="60" t="s">
        <v>981</v>
      </c>
      <c r="AI56" s="60" t="s">
        <v>1588</v>
      </c>
      <c r="AJ56" s="60" t="s">
        <v>981</v>
      </c>
      <c r="AK56" s="60" t="s">
        <v>981</v>
      </c>
      <c r="AL56" s="60" t="s">
        <v>981</v>
      </c>
      <c r="AM56" s="60" t="s">
        <v>981</v>
      </c>
      <c r="AN56" s="60" t="s">
        <v>981</v>
      </c>
      <c r="AO56" s="60" t="s">
        <v>1590</v>
      </c>
      <c r="AP56" s="60" t="s">
        <v>981</v>
      </c>
    </row>
    <row r="57" spans="1:42" ht="18.75" thickBot="1" x14ac:dyDescent="0.3">
      <c r="A57" s="59" t="s">
        <v>1008</v>
      </c>
      <c r="B57" s="60" t="s">
        <v>981</v>
      </c>
      <c r="C57" s="60" t="s">
        <v>1567</v>
      </c>
      <c r="D57" s="60" t="s">
        <v>981</v>
      </c>
      <c r="E57" s="60" t="s">
        <v>1549</v>
      </c>
      <c r="F57" s="60" t="s">
        <v>981</v>
      </c>
      <c r="G57" s="60" t="s">
        <v>1557</v>
      </c>
      <c r="H57" s="60" t="s">
        <v>1568</v>
      </c>
      <c r="I57" s="60" t="s">
        <v>981</v>
      </c>
      <c r="J57" s="60" t="s">
        <v>1570</v>
      </c>
      <c r="K57" s="60" t="s">
        <v>981</v>
      </c>
      <c r="L57" s="60" t="s">
        <v>981</v>
      </c>
      <c r="M57" s="60" t="s">
        <v>1553</v>
      </c>
      <c r="AD57" s="59" t="s">
        <v>1008</v>
      </c>
      <c r="AE57" s="60" t="s">
        <v>1587</v>
      </c>
      <c r="AF57" s="60" t="s">
        <v>981</v>
      </c>
      <c r="AG57" s="60" t="s">
        <v>981</v>
      </c>
      <c r="AH57" s="60" t="s">
        <v>981</v>
      </c>
      <c r="AI57" s="60" t="s">
        <v>1588</v>
      </c>
      <c r="AJ57" s="60" t="s">
        <v>981</v>
      </c>
      <c r="AK57" s="60" t="s">
        <v>981</v>
      </c>
      <c r="AL57" s="60" t="s">
        <v>981</v>
      </c>
      <c r="AM57" s="60" t="s">
        <v>981</v>
      </c>
      <c r="AN57" s="60" t="s">
        <v>981</v>
      </c>
      <c r="AO57" s="60" t="s">
        <v>1590</v>
      </c>
      <c r="AP57" s="60" t="s">
        <v>981</v>
      </c>
    </row>
    <row r="58" spans="1:42" ht="18.75" thickBot="1" x14ac:dyDescent="0.3">
      <c r="A58" s="59" t="s">
        <v>1010</v>
      </c>
      <c r="B58" s="60" t="s">
        <v>981</v>
      </c>
      <c r="C58" s="60" t="s">
        <v>1567</v>
      </c>
      <c r="D58" s="60" t="s">
        <v>981</v>
      </c>
      <c r="E58" s="60" t="s">
        <v>1549</v>
      </c>
      <c r="F58" s="60" t="s">
        <v>981</v>
      </c>
      <c r="G58" s="60" t="s">
        <v>1557</v>
      </c>
      <c r="H58" s="60" t="s">
        <v>1571</v>
      </c>
      <c r="I58" s="60" t="s">
        <v>981</v>
      </c>
      <c r="J58" s="60" t="s">
        <v>1572</v>
      </c>
      <c r="K58" s="60" t="s">
        <v>981</v>
      </c>
      <c r="L58" s="60" t="s">
        <v>981</v>
      </c>
      <c r="M58" s="60" t="s">
        <v>1553</v>
      </c>
      <c r="AD58" s="59" t="s">
        <v>1010</v>
      </c>
      <c r="AE58" s="60" t="s">
        <v>1587</v>
      </c>
      <c r="AF58" s="60" t="s">
        <v>981</v>
      </c>
      <c r="AG58" s="60" t="s">
        <v>981</v>
      </c>
      <c r="AH58" s="60" t="s">
        <v>981</v>
      </c>
      <c r="AI58" s="60" t="s">
        <v>1588</v>
      </c>
      <c r="AJ58" s="60" t="s">
        <v>981</v>
      </c>
      <c r="AK58" s="60" t="s">
        <v>981</v>
      </c>
      <c r="AL58" s="60" t="s">
        <v>981</v>
      </c>
      <c r="AM58" s="60" t="s">
        <v>981</v>
      </c>
      <c r="AN58" s="60" t="s">
        <v>981</v>
      </c>
      <c r="AO58" s="60" t="s">
        <v>1590</v>
      </c>
      <c r="AP58" s="60" t="s">
        <v>981</v>
      </c>
    </row>
    <row r="59" spans="1:42" ht="18.75" thickBot="1" x14ac:dyDescent="0.3">
      <c r="A59" s="59" t="s">
        <v>1011</v>
      </c>
      <c r="B59" s="60" t="s">
        <v>981</v>
      </c>
      <c r="C59" s="60" t="s">
        <v>1567</v>
      </c>
      <c r="D59" s="60" t="s">
        <v>981</v>
      </c>
      <c r="E59" s="60" t="s">
        <v>1549</v>
      </c>
      <c r="F59" s="60" t="s">
        <v>981</v>
      </c>
      <c r="G59" s="60" t="s">
        <v>1557</v>
      </c>
      <c r="H59" s="60" t="s">
        <v>1571</v>
      </c>
      <c r="I59" s="60" t="s">
        <v>981</v>
      </c>
      <c r="J59" s="60" t="s">
        <v>1573</v>
      </c>
      <c r="K59" s="60" t="s">
        <v>981</v>
      </c>
      <c r="L59" s="60" t="s">
        <v>981</v>
      </c>
      <c r="M59" s="60" t="s">
        <v>1553</v>
      </c>
      <c r="AD59" s="59" t="s">
        <v>1011</v>
      </c>
      <c r="AE59" s="60" t="s">
        <v>1587</v>
      </c>
      <c r="AF59" s="60" t="s">
        <v>981</v>
      </c>
      <c r="AG59" s="60" t="s">
        <v>981</v>
      </c>
      <c r="AH59" s="60" t="s">
        <v>981</v>
      </c>
      <c r="AI59" s="60" t="s">
        <v>1588</v>
      </c>
      <c r="AJ59" s="60" t="s">
        <v>981</v>
      </c>
      <c r="AK59" s="60" t="s">
        <v>981</v>
      </c>
      <c r="AL59" s="60" t="s">
        <v>981</v>
      </c>
      <c r="AM59" s="60" t="s">
        <v>981</v>
      </c>
      <c r="AN59" s="60" t="s">
        <v>981</v>
      </c>
      <c r="AO59" s="60" t="s">
        <v>1590</v>
      </c>
      <c r="AP59" s="60" t="s">
        <v>981</v>
      </c>
    </row>
    <row r="60" spans="1:42" ht="18.75" thickBot="1" x14ac:dyDescent="0.3">
      <c r="A60" s="59" t="s">
        <v>1012</v>
      </c>
      <c r="B60" s="60" t="s">
        <v>981</v>
      </c>
      <c r="C60" s="60" t="s">
        <v>1567</v>
      </c>
      <c r="D60" s="60" t="s">
        <v>981</v>
      </c>
      <c r="E60" s="60" t="s">
        <v>1549</v>
      </c>
      <c r="F60" s="60" t="s">
        <v>981</v>
      </c>
      <c r="G60" s="60" t="s">
        <v>1557</v>
      </c>
      <c r="H60" s="60" t="s">
        <v>1571</v>
      </c>
      <c r="I60" s="60" t="s">
        <v>981</v>
      </c>
      <c r="J60" s="60" t="s">
        <v>1573</v>
      </c>
      <c r="K60" s="60" t="s">
        <v>981</v>
      </c>
      <c r="L60" s="60" t="s">
        <v>981</v>
      </c>
      <c r="M60" s="60" t="s">
        <v>1553</v>
      </c>
      <c r="AD60" s="59" t="s">
        <v>1012</v>
      </c>
      <c r="AE60" s="60" t="s">
        <v>1591</v>
      </c>
      <c r="AF60" s="60" t="s">
        <v>981</v>
      </c>
      <c r="AG60" s="60" t="s">
        <v>981</v>
      </c>
      <c r="AH60" s="60" t="s">
        <v>981</v>
      </c>
      <c r="AI60" s="60" t="s">
        <v>1588</v>
      </c>
      <c r="AJ60" s="60" t="s">
        <v>981</v>
      </c>
      <c r="AK60" s="60" t="s">
        <v>981</v>
      </c>
      <c r="AL60" s="60" t="s">
        <v>981</v>
      </c>
      <c r="AM60" s="60" t="s">
        <v>981</v>
      </c>
      <c r="AN60" s="60" t="s">
        <v>981</v>
      </c>
      <c r="AO60" s="60" t="s">
        <v>1590</v>
      </c>
      <c r="AP60" s="60" t="s">
        <v>981</v>
      </c>
    </row>
    <row r="61" spans="1:42" ht="18.75" thickBot="1" x14ac:dyDescent="0.3">
      <c r="A61" s="59" t="s">
        <v>1014</v>
      </c>
      <c r="B61" s="60" t="s">
        <v>981</v>
      </c>
      <c r="C61" s="60" t="s">
        <v>1567</v>
      </c>
      <c r="D61" s="60" t="s">
        <v>981</v>
      </c>
      <c r="E61" s="60" t="s">
        <v>1549</v>
      </c>
      <c r="F61" s="60" t="s">
        <v>981</v>
      </c>
      <c r="G61" s="60" t="s">
        <v>1557</v>
      </c>
      <c r="H61" s="60" t="s">
        <v>1571</v>
      </c>
      <c r="I61" s="60" t="s">
        <v>981</v>
      </c>
      <c r="J61" s="60" t="s">
        <v>1574</v>
      </c>
      <c r="K61" s="60" t="s">
        <v>981</v>
      </c>
      <c r="L61" s="60" t="s">
        <v>981</v>
      </c>
      <c r="M61" s="60" t="s">
        <v>1553</v>
      </c>
      <c r="AD61" s="59" t="s">
        <v>1014</v>
      </c>
      <c r="AE61" s="60" t="s">
        <v>1591</v>
      </c>
      <c r="AF61" s="60" t="s">
        <v>981</v>
      </c>
      <c r="AG61" s="60" t="s">
        <v>981</v>
      </c>
      <c r="AH61" s="60" t="s">
        <v>981</v>
      </c>
      <c r="AI61" s="60" t="s">
        <v>1588</v>
      </c>
      <c r="AJ61" s="60" t="s">
        <v>981</v>
      </c>
      <c r="AK61" s="60" t="s">
        <v>981</v>
      </c>
      <c r="AL61" s="60" t="s">
        <v>981</v>
      </c>
      <c r="AM61" s="60" t="s">
        <v>981</v>
      </c>
      <c r="AN61" s="60" t="s">
        <v>981</v>
      </c>
      <c r="AO61" s="60" t="s">
        <v>1590</v>
      </c>
      <c r="AP61" s="60" t="s">
        <v>981</v>
      </c>
    </row>
    <row r="62" spans="1:42" ht="18.75" thickBot="1" x14ac:dyDescent="0.3">
      <c r="A62" s="59" t="s">
        <v>1015</v>
      </c>
      <c r="B62" s="60" t="s">
        <v>981</v>
      </c>
      <c r="C62" s="60" t="s">
        <v>1575</v>
      </c>
      <c r="D62" s="60" t="s">
        <v>981</v>
      </c>
      <c r="E62" s="60" t="s">
        <v>1549</v>
      </c>
      <c r="F62" s="60" t="s">
        <v>981</v>
      </c>
      <c r="G62" s="60" t="s">
        <v>1557</v>
      </c>
      <c r="H62" s="60" t="s">
        <v>1571</v>
      </c>
      <c r="I62" s="60" t="s">
        <v>981</v>
      </c>
      <c r="J62" s="60" t="s">
        <v>1574</v>
      </c>
      <c r="K62" s="60" t="s">
        <v>981</v>
      </c>
      <c r="L62" s="60" t="s">
        <v>981</v>
      </c>
      <c r="M62" s="60" t="s">
        <v>1553</v>
      </c>
      <c r="AD62" s="59" t="s">
        <v>1015</v>
      </c>
      <c r="AE62" s="60" t="s">
        <v>1591</v>
      </c>
      <c r="AF62" s="60" t="s">
        <v>981</v>
      </c>
      <c r="AG62" s="60" t="s">
        <v>981</v>
      </c>
      <c r="AH62" s="60" t="s">
        <v>981</v>
      </c>
      <c r="AI62" s="60" t="s">
        <v>1588</v>
      </c>
      <c r="AJ62" s="60" t="s">
        <v>981</v>
      </c>
      <c r="AK62" s="60" t="s">
        <v>981</v>
      </c>
      <c r="AL62" s="60" t="s">
        <v>981</v>
      </c>
      <c r="AM62" s="60" t="s">
        <v>981</v>
      </c>
      <c r="AN62" s="60" t="s">
        <v>981</v>
      </c>
      <c r="AO62" s="60" t="s">
        <v>1590</v>
      </c>
      <c r="AP62" s="60" t="s">
        <v>981</v>
      </c>
    </row>
    <row r="63" spans="1:42" ht="18.75" thickBot="1" x14ac:dyDescent="0.3">
      <c r="A63" s="59" t="s">
        <v>1017</v>
      </c>
      <c r="B63" s="60" t="s">
        <v>981</v>
      </c>
      <c r="C63" s="60" t="s">
        <v>1575</v>
      </c>
      <c r="D63" s="60" t="s">
        <v>981</v>
      </c>
      <c r="E63" s="60" t="s">
        <v>1549</v>
      </c>
      <c r="F63" s="60" t="s">
        <v>981</v>
      </c>
      <c r="G63" s="60" t="s">
        <v>1557</v>
      </c>
      <c r="H63" s="60" t="s">
        <v>1571</v>
      </c>
      <c r="I63" s="60" t="s">
        <v>981</v>
      </c>
      <c r="J63" s="60" t="s">
        <v>1574</v>
      </c>
      <c r="K63" s="60" t="s">
        <v>981</v>
      </c>
      <c r="L63" s="60" t="s">
        <v>981</v>
      </c>
      <c r="M63" s="60" t="s">
        <v>1553</v>
      </c>
      <c r="AD63" s="59" t="s">
        <v>1017</v>
      </c>
      <c r="AE63" s="60" t="s">
        <v>1591</v>
      </c>
      <c r="AF63" s="60" t="s">
        <v>981</v>
      </c>
      <c r="AG63" s="60" t="s">
        <v>981</v>
      </c>
      <c r="AH63" s="60" t="s">
        <v>981</v>
      </c>
      <c r="AI63" s="60" t="s">
        <v>1588</v>
      </c>
      <c r="AJ63" s="60" t="s">
        <v>981</v>
      </c>
      <c r="AK63" s="60" t="s">
        <v>981</v>
      </c>
      <c r="AL63" s="60" t="s">
        <v>981</v>
      </c>
      <c r="AM63" s="60" t="s">
        <v>981</v>
      </c>
      <c r="AN63" s="60" t="s">
        <v>981</v>
      </c>
      <c r="AO63" s="60" t="s">
        <v>1590</v>
      </c>
      <c r="AP63" s="60" t="s">
        <v>981</v>
      </c>
    </row>
    <row r="64" spans="1:42" ht="18.75" thickBot="1" x14ac:dyDescent="0.3">
      <c r="A64" s="59" t="s">
        <v>1018</v>
      </c>
      <c r="B64" s="60" t="s">
        <v>981</v>
      </c>
      <c r="C64" s="60" t="s">
        <v>1575</v>
      </c>
      <c r="D64" s="60" t="s">
        <v>981</v>
      </c>
      <c r="E64" s="60" t="s">
        <v>1549</v>
      </c>
      <c r="F64" s="60" t="s">
        <v>981</v>
      </c>
      <c r="G64" s="60" t="s">
        <v>1557</v>
      </c>
      <c r="H64" s="60" t="s">
        <v>1571</v>
      </c>
      <c r="I64" s="60" t="s">
        <v>981</v>
      </c>
      <c r="J64" s="60" t="s">
        <v>1574</v>
      </c>
      <c r="K64" s="60" t="s">
        <v>981</v>
      </c>
      <c r="L64" s="60" t="s">
        <v>981</v>
      </c>
      <c r="M64" s="60" t="s">
        <v>1553</v>
      </c>
      <c r="AD64" s="59" t="s">
        <v>1018</v>
      </c>
      <c r="AE64" s="60" t="s">
        <v>1591</v>
      </c>
      <c r="AF64" s="60" t="s">
        <v>981</v>
      </c>
      <c r="AG64" s="60" t="s">
        <v>981</v>
      </c>
      <c r="AH64" s="60" t="s">
        <v>981</v>
      </c>
      <c r="AI64" s="60" t="s">
        <v>1588</v>
      </c>
      <c r="AJ64" s="60" t="s">
        <v>981</v>
      </c>
      <c r="AK64" s="60" t="s">
        <v>981</v>
      </c>
      <c r="AL64" s="60" t="s">
        <v>981</v>
      </c>
      <c r="AM64" s="60" t="s">
        <v>981</v>
      </c>
      <c r="AN64" s="60" t="s">
        <v>981</v>
      </c>
      <c r="AO64" s="60" t="s">
        <v>1590</v>
      </c>
      <c r="AP64" s="60" t="s">
        <v>981</v>
      </c>
    </row>
    <row r="65" spans="1:42" ht="18.75" thickBot="1" x14ac:dyDescent="0.3">
      <c r="A65" s="59" t="s">
        <v>1020</v>
      </c>
      <c r="B65" s="60" t="s">
        <v>981</v>
      </c>
      <c r="C65" s="60" t="s">
        <v>1575</v>
      </c>
      <c r="D65" s="60" t="s">
        <v>981</v>
      </c>
      <c r="E65" s="60" t="s">
        <v>1549</v>
      </c>
      <c r="F65" s="60" t="s">
        <v>981</v>
      </c>
      <c r="G65" s="60" t="s">
        <v>1557</v>
      </c>
      <c r="H65" s="60" t="s">
        <v>981</v>
      </c>
      <c r="I65" s="60" t="s">
        <v>981</v>
      </c>
      <c r="J65" s="60" t="s">
        <v>1574</v>
      </c>
      <c r="K65" s="60" t="s">
        <v>981</v>
      </c>
      <c r="L65" s="60" t="s">
        <v>981</v>
      </c>
      <c r="M65" s="60" t="s">
        <v>1553</v>
      </c>
      <c r="AD65" s="59" t="s">
        <v>1020</v>
      </c>
      <c r="AE65" s="60" t="s">
        <v>1591</v>
      </c>
      <c r="AF65" s="60" t="s">
        <v>981</v>
      </c>
      <c r="AG65" s="60" t="s">
        <v>981</v>
      </c>
      <c r="AH65" s="60" t="s">
        <v>981</v>
      </c>
      <c r="AI65" s="60" t="s">
        <v>1588</v>
      </c>
      <c r="AJ65" s="60" t="s">
        <v>981</v>
      </c>
      <c r="AK65" s="60" t="s">
        <v>981</v>
      </c>
      <c r="AL65" s="60" t="s">
        <v>981</v>
      </c>
      <c r="AM65" s="60" t="s">
        <v>981</v>
      </c>
      <c r="AN65" s="60" t="s">
        <v>981</v>
      </c>
      <c r="AO65" s="60" t="s">
        <v>1590</v>
      </c>
      <c r="AP65" s="60" t="s">
        <v>981</v>
      </c>
    </row>
    <row r="66" spans="1:42" ht="18.75" thickBot="1" x14ac:dyDescent="0.3">
      <c r="A66" s="59" t="s">
        <v>1021</v>
      </c>
      <c r="B66" s="60" t="s">
        <v>981</v>
      </c>
      <c r="C66" s="60" t="s">
        <v>1575</v>
      </c>
      <c r="D66" s="60" t="s">
        <v>981</v>
      </c>
      <c r="E66" s="60" t="s">
        <v>981</v>
      </c>
      <c r="F66" s="60" t="s">
        <v>981</v>
      </c>
      <c r="G66" s="60" t="s">
        <v>1557</v>
      </c>
      <c r="H66" s="60" t="s">
        <v>981</v>
      </c>
      <c r="I66" s="60" t="s">
        <v>981</v>
      </c>
      <c r="J66" s="60" t="s">
        <v>1574</v>
      </c>
      <c r="K66" s="60" t="s">
        <v>981</v>
      </c>
      <c r="L66" s="60" t="s">
        <v>981</v>
      </c>
      <c r="M66" s="60" t="s">
        <v>1553</v>
      </c>
      <c r="AD66" s="59" t="s">
        <v>1021</v>
      </c>
      <c r="AE66" s="60" t="s">
        <v>1591</v>
      </c>
      <c r="AF66" s="60" t="s">
        <v>981</v>
      </c>
      <c r="AG66" s="60" t="s">
        <v>981</v>
      </c>
      <c r="AH66" s="60" t="s">
        <v>981</v>
      </c>
      <c r="AI66" s="60" t="s">
        <v>1588</v>
      </c>
      <c r="AJ66" s="60" t="s">
        <v>981</v>
      </c>
      <c r="AK66" s="60" t="s">
        <v>981</v>
      </c>
      <c r="AL66" s="60" t="s">
        <v>981</v>
      </c>
      <c r="AM66" s="60" t="s">
        <v>981</v>
      </c>
      <c r="AN66" s="60" t="s">
        <v>981</v>
      </c>
      <c r="AO66" s="60" t="s">
        <v>1590</v>
      </c>
      <c r="AP66" s="60" t="s">
        <v>981</v>
      </c>
    </row>
    <row r="67" spans="1:42" ht="18.75" thickBot="1" x14ac:dyDescent="0.3">
      <c r="A67" s="59" t="s">
        <v>1023</v>
      </c>
      <c r="B67" s="60" t="s">
        <v>981</v>
      </c>
      <c r="C67" s="60" t="s">
        <v>1576</v>
      </c>
      <c r="D67" s="60" t="s">
        <v>981</v>
      </c>
      <c r="E67" s="60" t="s">
        <v>981</v>
      </c>
      <c r="F67" s="60" t="s">
        <v>981</v>
      </c>
      <c r="G67" s="60" t="s">
        <v>1557</v>
      </c>
      <c r="H67" s="60" t="s">
        <v>981</v>
      </c>
      <c r="I67" s="60" t="s">
        <v>981</v>
      </c>
      <c r="J67" s="60" t="s">
        <v>1574</v>
      </c>
      <c r="K67" s="60" t="s">
        <v>981</v>
      </c>
      <c r="L67" s="60" t="s">
        <v>981</v>
      </c>
      <c r="M67" s="60" t="s">
        <v>1553</v>
      </c>
      <c r="AD67" s="59" t="s">
        <v>1023</v>
      </c>
      <c r="AE67" s="60" t="s">
        <v>1591</v>
      </c>
      <c r="AF67" s="60" t="s">
        <v>981</v>
      </c>
      <c r="AG67" s="60" t="s">
        <v>981</v>
      </c>
      <c r="AH67" s="60" t="s">
        <v>981</v>
      </c>
      <c r="AI67" s="60" t="s">
        <v>1588</v>
      </c>
      <c r="AJ67" s="60" t="s">
        <v>981</v>
      </c>
      <c r="AK67" s="60" t="s">
        <v>981</v>
      </c>
      <c r="AL67" s="60" t="s">
        <v>981</v>
      </c>
      <c r="AM67" s="60" t="s">
        <v>981</v>
      </c>
      <c r="AN67" s="60" t="s">
        <v>981</v>
      </c>
      <c r="AO67" s="60" t="s">
        <v>1590</v>
      </c>
      <c r="AP67" s="60" t="s">
        <v>981</v>
      </c>
    </row>
    <row r="68" spans="1:42" ht="18.75" thickBot="1" x14ac:dyDescent="0.3">
      <c r="A68" s="59" t="s">
        <v>1024</v>
      </c>
      <c r="B68" s="60" t="s">
        <v>981</v>
      </c>
      <c r="C68" s="60" t="s">
        <v>1576</v>
      </c>
      <c r="D68" s="60" t="s">
        <v>981</v>
      </c>
      <c r="E68" s="60" t="s">
        <v>981</v>
      </c>
      <c r="F68" s="60" t="s">
        <v>981</v>
      </c>
      <c r="G68" s="60" t="s">
        <v>1557</v>
      </c>
      <c r="H68" s="60" t="s">
        <v>981</v>
      </c>
      <c r="I68" s="60" t="s">
        <v>981</v>
      </c>
      <c r="J68" s="60" t="s">
        <v>1577</v>
      </c>
      <c r="K68" s="60" t="s">
        <v>981</v>
      </c>
      <c r="L68" s="60" t="s">
        <v>981</v>
      </c>
      <c r="M68" s="60" t="s">
        <v>981</v>
      </c>
      <c r="AD68" s="59" t="s">
        <v>1024</v>
      </c>
      <c r="AE68" s="60" t="s">
        <v>1591</v>
      </c>
      <c r="AF68" s="60" t="s">
        <v>981</v>
      </c>
      <c r="AG68" s="60" t="s">
        <v>981</v>
      </c>
      <c r="AH68" s="60" t="s">
        <v>981</v>
      </c>
      <c r="AI68" s="60" t="s">
        <v>1588</v>
      </c>
      <c r="AJ68" s="60" t="s">
        <v>981</v>
      </c>
      <c r="AK68" s="60" t="s">
        <v>981</v>
      </c>
      <c r="AL68" s="60" t="s">
        <v>981</v>
      </c>
      <c r="AM68" s="60" t="s">
        <v>981</v>
      </c>
      <c r="AN68" s="60" t="s">
        <v>981</v>
      </c>
      <c r="AO68" s="60" t="s">
        <v>1590</v>
      </c>
      <c r="AP68" s="60" t="s">
        <v>981</v>
      </c>
    </row>
    <row r="69" spans="1:42" ht="18.75" thickBot="1" x14ac:dyDescent="0.3">
      <c r="A69" s="59" t="s">
        <v>1025</v>
      </c>
      <c r="B69" s="60" t="s">
        <v>981</v>
      </c>
      <c r="C69" s="60" t="s">
        <v>1576</v>
      </c>
      <c r="D69" s="60" t="s">
        <v>981</v>
      </c>
      <c r="E69" s="60" t="s">
        <v>981</v>
      </c>
      <c r="F69" s="60" t="s">
        <v>981</v>
      </c>
      <c r="G69" s="60" t="s">
        <v>1557</v>
      </c>
      <c r="H69" s="60" t="s">
        <v>981</v>
      </c>
      <c r="I69" s="60" t="s">
        <v>981</v>
      </c>
      <c r="J69" s="60" t="s">
        <v>1577</v>
      </c>
      <c r="K69" s="60" t="s">
        <v>981</v>
      </c>
      <c r="L69" s="60" t="s">
        <v>981</v>
      </c>
      <c r="M69" s="60" t="s">
        <v>981</v>
      </c>
      <c r="AD69" s="59" t="s">
        <v>1025</v>
      </c>
      <c r="AE69" s="60" t="s">
        <v>1591</v>
      </c>
      <c r="AF69" s="60" t="s">
        <v>981</v>
      </c>
      <c r="AG69" s="60" t="s">
        <v>981</v>
      </c>
      <c r="AH69" s="60" t="s">
        <v>981</v>
      </c>
      <c r="AI69" s="60" t="s">
        <v>1588</v>
      </c>
      <c r="AJ69" s="60" t="s">
        <v>981</v>
      </c>
      <c r="AK69" s="60" t="s">
        <v>981</v>
      </c>
      <c r="AL69" s="60" t="s">
        <v>981</v>
      </c>
      <c r="AM69" s="60" t="s">
        <v>981</v>
      </c>
      <c r="AN69" s="60" t="s">
        <v>981</v>
      </c>
      <c r="AO69" s="60" t="s">
        <v>1590</v>
      </c>
      <c r="AP69" s="60" t="s">
        <v>981</v>
      </c>
    </row>
    <row r="70" spans="1:42" ht="18.75" thickBot="1" x14ac:dyDescent="0.3">
      <c r="A70" s="59" t="s">
        <v>1028</v>
      </c>
      <c r="B70" s="60" t="s">
        <v>981</v>
      </c>
      <c r="C70" s="60" t="s">
        <v>1578</v>
      </c>
      <c r="D70" s="60" t="s">
        <v>981</v>
      </c>
      <c r="E70" s="60" t="s">
        <v>981</v>
      </c>
      <c r="F70" s="60" t="s">
        <v>981</v>
      </c>
      <c r="G70" s="60" t="s">
        <v>1557</v>
      </c>
      <c r="H70" s="60" t="s">
        <v>981</v>
      </c>
      <c r="I70" s="60" t="s">
        <v>981</v>
      </c>
      <c r="J70" s="60" t="s">
        <v>1577</v>
      </c>
      <c r="K70" s="60" t="s">
        <v>981</v>
      </c>
      <c r="L70" s="60" t="s">
        <v>981</v>
      </c>
      <c r="M70" s="60" t="s">
        <v>981</v>
      </c>
      <c r="AD70" s="59" t="s">
        <v>1028</v>
      </c>
      <c r="AE70" s="60" t="s">
        <v>1591</v>
      </c>
      <c r="AF70" s="60" t="s">
        <v>981</v>
      </c>
      <c r="AG70" s="60" t="s">
        <v>981</v>
      </c>
      <c r="AH70" s="60" t="s">
        <v>981</v>
      </c>
      <c r="AI70" s="60" t="s">
        <v>1588</v>
      </c>
      <c r="AJ70" s="60" t="s">
        <v>981</v>
      </c>
      <c r="AK70" s="60" t="s">
        <v>981</v>
      </c>
      <c r="AL70" s="60" t="s">
        <v>981</v>
      </c>
      <c r="AM70" s="60" t="s">
        <v>981</v>
      </c>
      <c r="AN70" s="60" t="s">
        <v>981</v>
      </c>
      <c r="AO70" s="60" t="s">
        <v>1590</v>
      </c>
      <c r="AP70" s="60" t="s">
        <v>981</v>
      </c>
    </row>
    <row r="71" spans="1:42" ht="18.75" thickBot="1" x14ac:dyDescent="0.3">
      <c r="A71" s="59" t="s">
        <v>1029</v>
      </c>
      <c r="B71" s="60" t="s">
        <v>981</v>
      </c>
      <c r="C71" s="60" t="s">
        <v>1578</v>
      </c>
      <c r="D71" s="60" t="s">
        <v>981</v>
      </c>
      <c r="E71" s="60" t="s">
        <v>981</v>
      </c>
      <c r="F71" s="60" t="s">
        <v>981</v>
      </c>
      <c r="G71" s="60" t="s">
        <v>1557</v>
      </c>
      <c r="H71" s="60" t="s">
        <v>981</v>
      </c>
      <c r="I71" s="60" t="s">
        <v>981</v>
      </c>
      <c r="J71" s="60" t="s">
        <v>1579</v>
      </c>
      <c r="K71" s="60" t="s">
        <v>981</v>
      </c>
      <c r="L71" s="60" t="s">
        <v>981</v>
      </c>
      <c r="M71" s="60" t="s">
        <v>981</v>
      </c>
      <c r="AD71" s="59" t="s">
        <v>1029</v>
      </c>
      <c r="AE71" s="60" t="s">
        <v>1591</v>
      </c>
      <c r="AF71" s="60" t="s">
        <v>981</v>
      </c>
      <c r="AG71" s="60" t="s">
        <v>981</v>
      </c>
      <c r="AH71" s="60" t="s">
        <v>981</v>
      </c>
      <c r="AI71" s="60" t="s">
        <v>1588</v>
      </c>
      <c r="AJ71" s="60" t="s">
        <v>981</v>
      </c>
      <c r="AK71" s="60" t="s">
        <v>981</v>
      </c>
      <c r="AL71" s="60" t="s">
        <v>981</v>
      </c>
      <c r="AM71" s="60" t="s">
        <v>981</v>
      </c>
      <c r="AN71" s="60" t="s">
        <v>981</v>
      </c>
      <c r="AO71" s="60" t="s">
        <v>1590</v>
      </c>
      <c r="AP71" s="60" t="s">
        <v>981</v>
      </c>
    </row>
    <row r="72" spans="1:42" ht="18.75" thickBot="1" x14ac:dyDescent="0.3">
      <c r="A72" s="59" t="s">
        <v>1030</v>
      </c>
      <c r="B72" s="60" t="s">
        <v>981</v>
      </c>
      <c r="C72" s="60" t="s">
        <v>1578</v>
      </c>
      <c r="D72" s="60" t="s">
        <v>981</v>
      </c>
      <c r="E72" s="60" t="s">
        <v>981</v>
      </c>
      <c r="F72" s="60" t="s">
        <v>981</v>
      </c>
      <c r="G72" s="60" t="s">
        <v>1557</v>
      </c>
      <c r="H72" s="60" t="s">
        <v>981</v>
      </c>
      <c r="I72" s="60" t="s">
        <v>981</v>
      </c>
      <c r="J72" s="60" t="s">
        <v>1579</v>
      </c>
      <c r="K72" s="60" t="s">
        <v>981</v>
      </c>
      <c r="L72" s="60" t="s">
        <v>981</v>
      </c>
      <c r="M72" s="60" t="s">
        <v>981</v>
      </c>
      <c r="AD72" s="59" t="s">
        <v>1030</v>
      </c>
      <c r="AE72" s="60" t="s">
        <v>1591</v>
      </c>
      <c r="AF72" s="60" t="s">
        <v>981</v>
      </c>
      <c r="AG72" s="60" t="s">
        <v>981</v>
      </c>
      <c r="AH72" s="60" t="s">
        <v>981</v>
      </c>
      <c r="AI72" s="60" t="s">
        <v>1588</v>
      </c>
      <c r="AJ72" s="60" t="s">
        <v>981</v>
      </c>
      <c r="AK72" s="60" t="s">
        <v>981</v>
      </c>
      <c r="AL72" s="60" t="s">
        <v>981</v>
      </c>
      <c r="AM72" s="60" t="s">
        <v>981</v>
      </c>
      <c r="AN72" s="60" t="s">
        <v>981</v>
      </c>
      <c r="AO72" s="60" t="s">
        <v>1590</v>
      </c>
      <c r="AP72" s="60" t="s">
        <v>981</v>
      </c>
    </row>
    <row r="73" spans="1:42" ht="18.75" thickBot="1" x14ac:dyDescent="0.3">
      <c r="A73" s="59" t="s">
        <v>1031</v>
      </c>
      <c r="B73" s="60" t="s">
        <v>981</v>
      </c>
      <c r="C73" s="60" t="s">
        <v>1580</v>
      </c>
      <c r="D73" s="60" t="s">
        <v>981</v>
      </c>
      <c r="E73" s="60" t="s">
        <v>981</v>
      </c>
      <c r="F73" s="60" t="s">
        <v>981</v>
      </c>
      <c r="G73" s="60" t="s">
        <v>1557</v>
      </c>
      <c r="H73" s="60" t="s">
        <v>981</v>
      </c>
      <c r="I73" s="60" t="s">
        <v>981</v>
      </c>
      <c r="J73" s="60" t="s">
        <v>1579</v>
      </c>
      <c r="K73" s="60" t="s">
        <v>981</v>
      </c>
      <c r="L73" s="60" t="s">
        <v>981</v>
      </c>
      <c r="M73" s="60" t="s">
        <v>981</v>
      </c>
      <c r="AD73" s="59" t="s">
        <v>1031</v>
      </c>
      <c r="AE73" s="60" t="s">
        <v>1591</v>
      </c>
      <c r="AF73" s="60" t="s">
        <v>981</v>
      </c>
      <c r="AG73" s="60" t="s">
        <v>981</v>
      </c>
      <c r="AH73" s="60" t="s">
        <v>981</v>
      </c>
      <c r="AI73" s="60" t="s">
        <v>1588</v>
      </c>
      <c r="AJ73" s="60" t="s">
        <v>981</v>
      </c>
      <c r="AK73" s="60" t="s">
        <v>981</v>
      </c>
      <c r="AL73" s="60" t="s">
        <v>981</v>
      </c>
      <c r="AM73" s="60" t="s">
        <v>981</v>
      </c>
      <c r="AN73" s="60" t="s">
        <v>981</v>
      </c>
      <c r="AO73" s="60" t="s">
        <v>1590</v>
      </c>
      <c r="AP73" s="60" t="s">
        <v>981</v>
      </c>
    </row>
    <row r="74" spans="1:42" ht="18.75" thickBot="1" x14ac:dyDescent="0.3">
      <c r="A74" s="59" t="s">
        <v>1032</v>
      </c>
      <c r="B74" s="60" t="s">
        <v>981</v>
      </c>
      <c r="C74" s="60" t="s">
        <v>1580</v>
      </c>
      <c r="D74" s="60" t="s">
        <v>981</v>
      </c>
      <c r="E74" s="60" t="s">
        <v>981</v>
      </c>
      <c r="F74" s="60" t="s">
        <v>981</v>
      </c>
      <c r="G74" s="60" t="s">
        <v>1557</v>
      </c>
      <c r="H74" s="60" t="s">
        <v>981</v>
      </c>
      <c r="I74" s="60" t="s">
        <v>981</v>
      </c>
      <c r="J74" s="60" t="s">
        <v>1579</v>
      </c>
      <c r="K74" s="60" t="s">
        <v>981</v>
      </c>
      <c r="L74" s="60" t="s">
        <v>981</v>
      </c>
      <c r="M74" s="60" t="s">
        <v>981</v>
      </c>
      <c r="AD74" s="59" t="s">
        <v>1032</v>
      </c>
      <c r="AE74" s="60" t="s">
        <v>1592</v>
      </c>
      <c r="AF74" s="60" t="s">
        <v>981</v>
      </c>
      <c r="AG74" s="60" t="s">
        <v>981</v>
      </c>
      <c r="AH74" s="60" t="s">
        <v>981</v>
      </c>
      <c r="AI74" s="60" t="s">
        <v>1588</v>
      </c>
      <c r="AJ74" s="60" t="s">
        <v>981</v>
      </c>
      <c r="AK74" s="60" t="s">
        <v>981</v>
      </c>
      <c r="AL74" s="60" t="s">
        <v>981</v>
      </c>
      <c r="AM74" s="60" t="s">
        <v>981</v>
      </c>
      <c r="AN74" s="60" t="s">
        <v>981</v>
      </c>
      <c r="AO74" s="60" t="s">
        <v>1590</v>
      </c>
      <c r="AP74" s="60" t="s">
        <v>981</v>
      </c>
    </row>
    <row r="75" spans="1:42" ht="18.75" thickBot="1" x14ac:dyDescent="0.3">
      <c r="A75" s="59" t="s">
        <v>1034</v>
      </c>
      <c r="B75" s="60" t="s">
        <v>981</v>
      </c>
      <c r="C75" s="60" t="s">
        <v>1581</v>
      </c>
      <c r="D75" s="60" t="s">
        <v>981</v>
      </c>
      <c r="E75" s="60" t="s">
        <v>981</v>
      </c>
      <c r="F75" s="60" t="s">
        <v>981</v>
      </c>
      <c r="G75" s="60" t="s">
        <v>1557</v>
      </c>
      <c r="H75" s="60" t="s">
        <v>981</v>
      </c>
      <c r="I75" s="60" t="s">
        <v>981</v>
      </c>
      <c r="J75" s="60" t="s">
        <v>1579</v>
      </c>
      <c r="K75" s="60" t="s">
        <v>981</v>
      </c>
      <c r="L75" s="60" t="s">
        <v>981</v>
      </c>
      <c r="M75" s="60" t="s">
        <v>981</v>
      </c>
      <c r="AD75" s="59" t="s">
        <v>1034</v>
      </c>
      <c r="AE75" s="60" t="s">
        <v>1592</v>
      </c>
      <c r="AF75" s="60" t="s">
        <v>981</v>
      </c>
      <c r="AG75" s="60" t="s">
        <v>981</v>
      </c>
      <c r="AH75" s="60" t="s">
        <v>981</v>
      </c>
      <c r="AI75" s="60" t="s">
        <v>1588</v>
      </c>
      <c r="AJ75" s="60" t="s">
        <v>981</v>
      </c>
      <c r="AK75" s="60" t="s">
        <v>981</v>
      </c>
      <c r="AL75" s="60" t="s">
        <v>981</v>
      </c>
      <c r="AM75" s="60" t="s">
        <v>981</v>
      </c>
      <c r="AN75" s="60" t="s">
        <v>981</v>
      </c>
      <c r="AO75" s="60" t="s">
        <v>1590</v>
      </c>
      <c r="AP75" s="60" t="s">
        <v>981</v>
      </c>
    </row>
    <row r="76" spans="1:42" ht="18.75" thickBot="1" x14ac:dyDescent="0.3">
      <c r="A76" s="59" t="s">
        <v>1035</v>
      </c>
      <c r="B76" s="60" t="s">
        <v>981</v>
      </c>
      <c r="C76" s="60" t="s">
        <v>1581</v>
      </c>
      <c r="D76" s="60" t="s">
        <v>981</v>
      </c>
      <c r="E76" s="60" t="s">
        <v>981</v>
      </c>
      <c r="F76" s="60" t="s">
        <v>981</v>
      </c>
      <c r="G76" s="60" t="s">
        <v>1557</v>
      </c>
      <c r="H76" s="60" t="s">
        <v>981</v>
      </c>
      <c r="I76" s="60" t="s">
        <v>981</v>
      </c>
      <c r="J76" s="60" t="s">
        <v>1579</v>
      </c>
      <c r="K76" s="60" t="s">
        <v>981</v>
      </c>
      <c r="L76" s="60" t="s">
        <v>981</v>
      </c>
      <c r="M76" s="60" t="s">
        <v>981</v>
      </c>
      <c r="AD76" s="59" t="s">
        <v>1035</v>
      </c>
      <c r="AE76" s="60" t="s">
        <v>1592</v>
      </c>
      <c r="AF76" s="60" t="s">
        <v>981</v>
      </c>
      <c r="AG76" s="60" t="s">
        <v>981</v>
      </c>
      <c r="AH76" s="60" t="s">
        <v>981</v>
      </c>
      <c r="AI76" s="60" t="s">
        <v>1588</v>
      </c>
      <c r="AJ76" s="60" t="s">
        <v>981</v>
      </c>
      <c r="AK76" s="60" t="s">
        <v>981</v>
      </c>
      <c r="AL76" s="60" t="s">
        <v>981</v>
      </c>
      <c r="AM76" s="60" t="s">
        <v>981</v>
      </c>
      <c r="AN76" s="60" t="s">
        <v>981</v>
      </c>
      <c r="AO76" s="60" t="s">
        <v>1590</v>
      </c>
      <c r="AP76" s="60" t="s">
        <v>981</v>
      </c>
    </row>
    <row r="77" spans="1:42" ht="18.75" thickBot="1" x14ac:dyDescent="0.3">
      <c r="A77" s="59" t="s">
        <v>1036</v>
      </c>
      <c r="B77" s="60" t="s">
        <v>981</v>
      </c>
      <c r="C77" s="60" t="s">
        <v>1582</v>
      </c>
      <c r="D77" s="60" t="s">
        <v>981</v>
      </c>
      <c r="E77" s="60" t="s">
        <v>981</v>
      </c>
      <c r="F77" s="60" t="s">
        <v>981</v>
      </c>
      <c r="G77" s="60" t="s">
        <v>1557</v>
      </c>
      <c r="H77" s="60" t="s">
        <v>981</v>
      </c>
      <c r="I77" s="60" t="s">
        <v>981</v>
      </c>
      <c r="J77" s="60" t="s">
        <v>1579</v>
      </c>
      <c r="K77" s="60" t="s">
        <v>981</v>
      </c>
      <c r="L77" s="60" t="s">
        <v>981</v>
      </c>
      <c r="M77" s="60" t="s">
        <v>981</v>
      </c>
      <c r="AD77" s="59" t="s">
        <v>1036</v>
      </c>
      <c r="AE77" s="60" t="s">
        <v>1592</v>
      </c>
      <c r="AF77" s="60" t="s">
        <v>981</v>
      </c>
      <c r="AG77" s="60" t="s">
        <v>981</v>
      </c>
      <c r="AH77" s="60" t="s">
        <v>981</v>
      </c>
      <c r="AI77" s="60" t="s">
        <v>1588</v>
      </c>
      <c r="AJ77" s="60" t="s">
        <v>981</v>
      </c>
      <c r="AK77" s="60" t="s">
        <v>981</v>
      </c>
      <c r="AL77" s="60" t="s">
        <v>981</v>
      </c>
      <c r="AM77" s="60" t="s">
        <v>981</v>
      </c>
      <c r="AN77" s="60" t="s">
        <v>981</v>
      </c>
      <c r="AO77" s="60" t="s">
        <v>1590</v>
      </c>
      <c r="AP77" s="60" t="s">
        <v>981</v>
      </c>
    </row>
    <row r="78" spans="1:42" ht="18.75" thickBot="1" x14ac:dyDescent="0.3">
      <c r="A78" s="59" t="s">
        <v>1039</v>
      </c>
      <c r="B78" s="60" t="s">
        <v>981</v>
      </c>
      <c r="C78" s="60" t="s">
        <v>1583</v>
      </c>
      <c r="D78" s="60" t="s">
        <v>981</v>
      </c>
      <c r="E78" s="60" t="s">
        <v>981</v>
      </c>
      <c r="F78" s="60" t="s">
        <v>981</v>
      </c>
      <c r="G78" s="60" t="s">
        <v>1584</v>
      </c>
      <c r="H78" s="60" t="s">
        <v>981</v>
      </c>
      <c r="I78" s="60" t="s">
        <v>981</v>
      </c>
      <c r="J78" s="60" t="s">
        <v>1579</v>
      </c>
      <c r="K78" s="60" t="s">
        <v>981</v>
      </c>
      <c r="L78" s="60" t="s">
        <v>981</v>
      </c>
      <c r="M78" s="60" t="s">
        <v>981</v>
      </c>
      <c r="AD78" s="59" t="s">
        <v>1039</v>
      </c>
      <c r="AE78" s="60" t="s">
        <v>1592</v>
      </c>
      <c r="AF78" s="60" t="s">
        <v>981</v>
      </c>
      <c r="AG78" s="60" t="s">
        <v>981</v>
      </c>
      <c r="AH78" s="60" t="s">
        <v>981</v>
      </c>
      <c r="AI78" s="60" t="s">
        <v>1588</v>
      </c>
      <c r="AJ78" s="60" t="s">
        <v>981</v>
      </c>
      <c r="AK78" s="60" t="s">
        <v>981</v>
      </c>
      <c r="AL78" s="60" t="s">
        <v>981</v>
      </c>
      <c r="AM78" s="60" t="s">
        <v>981</v>
      </c>
      <c r="AN78" s="60" t="s">
        <v>981</v>
      </c>
      <c r="AO78" s="60" t="s">
        <v>1590</v>
      </c>
      <c r="AP78" s="60" t="s">
        <v>981</v>
      </c>
    </row>
    <row r="79" spans="1:42" ht="18.75" thickBot="1" x14ac:dyDescent="0.3">
      <c r="A79" s="59" t="s">
        <v>1040</v>
      </c>
      <c r="B79" s="60" t="s">
        <v>981</v>
      </c>
      <c r="C79" s="60" t="s">
        <v>981</v>
      </c>
      <c r="D79" s="60" t="s">
        <v>981</v>
      </c>
      <c r="E79" s="60" t="s">
        <v>981</v>
      </c>
      <c r="F79" s="60" t="s">
        <v>981</v>
      </c>
      <c r="G79" s="60" t="s">
        <v>1585</v>
      </c>
      <c r="H79" s="60" t="s">
        <v>981</v>
      </c>
      <c r="I79" s="60" t="s">
        <v>981</v>
      </c>
      <c r="J79" s="60" t="s">
        <v>981</v>
      </c>
      <c r="K79" s="60" t="s">
        <v>981</v>
      </c>
      <c r="L79" s="60" t="s">
        <v>981</v>
      </c>
      <c r="M79" s="60" t="s">
        <v>981</v>
      </c>
      <c r="AD79" s="59" t="s">
        <v>1040</v>
      </c>
      <c r="AE79" s="60" t="s">
        <v>1592</v>
      </c>
      <c r="AF79" s="60" t="s">
        <v>981</v>
      </c>
      <c r="AG79" s="60" t="s">
        <v>981</v>
      </c>
      <c r="AH79" s="60" t="s">
        <v>981</v>
      </c>
      <c r="AI79" s="60" t="s">
        <v>1588</v>
      </c>
      <c r="AJ79" s="60" t="s">
        <v>981</v>
      </c>
      <c r="AK79" s="60" t="s">
        <v>981</v>
      </c>
      <c r="AL79" s="60" t="s">
        <v>981</v>
      </c>
      <c r="AM79" s="60" t="s">
        <v>981</v>
      </c>
      <c r="AN79" s="60" t="s">
        <v>981</v>
      </c>
      <c r="AO79" s="60" t="s">
        <v>981</v>
      </c>
      <c r="AP79" s="60" t="s">
        <v>981</v>
      </c>
    </row>
    <row r="80" spans="1:42" ht="19.5" thickBot="1" x14ac:dyDescent="0.3">
      <c r="A80" s="55"/>
      <c r="AD80" s="55"/>
    </row>
    <row r="81" spans="1:42" ht="18.75" thickBot="1" x14ac:dyDescent="0.3">
      <c r="A81" s="59" t="s">
        <v>1041</v>
      </c>
      <c r="B81" s="59" t="s">
        <v>927</v>
      </c>
      <c r="C81" s="59" t="s">
        <v>928</v>
      </c>
      <c r="D81" s="59" t="s">
        <v>929</v>
      </c>
      <c r="E81" s="59" t="s">
        <v>930</v>
      </c>
      <c r="F81" s="59" t="s">
        <v>931</v>
      </c>
      <c r="G81" s="59" t="s">
        <v>932</v>
      </c>
      <c r="H81" s="59" t="s">
        <v>933</v>
      </c>
      <c r="I81" s="59" t="s">
        <v>934</v>
      </c>
      <c r="J81" s="59" t="s">
        <v>935</v>
      </c>
      <c r="K81" s="59" t="s">
        <v>936</v>
      </c>
      <c r="L81" s="59" t="s">
        <v>937</v>
      </c>
      <c r="M81" s="59" t="s">
        <v>938</v>
      </c>
      <c r="AD81" s="59" t="s">
        <v>1041</v>
      </c>
      <c r="AE81" s="59" t="s">
        <v>927</v>
      </c>
      <c r="AF81" s="59" t="s">
        <v>928</v>
      </c>
      <c r="AG81" s="59" t="s">
        <v>929</v>
      </c>
      <c r="AH81" s="59" t="s">
        <v>930</v>
      </c>
      <c r="AI81" s="59" t="s">
        <v>931</v>
      </c>
      <c r="AJ81" s="59" t="s">
        <v>932</v>
      </c>
      <c r="AK81" s="59" t="s">
        <v>933</v>
      </c>
      <c r="AL81" s="59" t="s">
        <v>934</v>
      </c>
      <c r="AM81" s="59" t="s">
        <v>935</v>
      </c>
      <c r="AN81" s="59" t="s">
        <v>936</v>
      </c>
      <c r="AO81" s="59" t="s">
        <v>937</v>
      </c>
      <c r="AP81" s="59" t="s">
        <v>938</v>
      </c>
    </row>
    <row r="82" spans="1:42" ht="15.75" thickBot="1" x14ac:dyDescent="0.3">
      <c r="A82" s="59" t="s">
        <v>978</v>
      </c>
      <c r="B82" s="60">
        <v>0</v>
      </c>
      <c r="C82" s="60">
        <v>606.79999999999995</v>
      </c>
      <c r="D82" s="60">
        <v>0</v>
      </c>
      <c r="E82" s="60">
        <v>953.6</v>
      </c>
      <c r="F82" s="60">
        <v>69</v>
      </c>
      <c r="G82" s="60">
        <v>994.6</v>
      </c>
      <c r="H82" s="60">
        <v>228.4</v>
      </c>
      <c r="I82" s="60">
        <v>1</v>
      </c>
      <c r="J82" s="60">
        <v>419.8</v>
      </c>
      <c r="K82" s="60">
        <v>0</v>
      </c>
      <c r="L82" s="60">
        <v>72.5</v>
      </c>
      <c r="M82" s="60">
        <v>1</v>
      </c>
      <c r="AD82" s="59" t="s">
        <v>978</v>
      </c>
      <c r="AE82" s="60">
        <v>1199.8</v>
      </c>
      <c r="AF82" s="60">
        <v>0</v>
      </c>
      <c r="AG82" s="60">
        <v>0</v>
      </c>
      <c r="AH82" s="60">
        <v>0</v>
      </c>
      <c r="AI82" s="60">
        <v>1407.4</v>
      </c>
      <c r="AJ82" s="60">
        <v>0</v>
      </c>
      <c r="AK82" s="60">
        <v>0</v>
      </c>
      <c r="AL82" s="60">
        <v>0</v>
      </c>
      <c r="AM82" s="60">
        <v>0</v>
      </c>
      <c r="AN82" s="60">
        <v>0</v>
      </c>
      <c r="AO82" s="60">
        <v>114.8</v>
      </c>
      <c r="AP82" s="60">
        <v>0</v>
      </c>
    </row>
    <row r="83" spans="1:42" ht="15.75" thickBot="1" x14ac:dyDescent="0.3">
      <c r="A83" s="59" t="s">
        <v>989</v>
      </c>
      <c r="B83" s="60">
        <v>0</v>
      </c>
      <c r="C83" s="60">
        <v>606.79999999999995</v>
      </c>
      <c r="D83" s="60">
        <v>0</v>
      </c>
      <c r="E83" s="60">
        <v>953.6</v>
      </c>
      <c r="F83" s="60">
        <v>0</v>
      </c>
      <c r="G83" s="60">
        <v>994.6</v>
      </c>
      <c r="H83" s="60">
        <v>166.4</v>
      </c>
      <c r="I83" s="60">
        <v>1</v>
      </c>
      <c r="J83" s="60">
        <v>419.8</v>
      </c>
      <c r="K83" s="60">
        <v>0</v>
      </c>
      <c r="L83" s="60">
        <v>72.5</v>
      </c>
      <c r="M83" s="60">
        <v>1</v>
      </c>
      <c r="AD83" s="59" t="s">
        <v>989</v>
      </c>
      <c r="AE83" s="60">
        <v>1199.8</v>
      </c>
      <c r="AF83" s="60">
        <v>0</v>
      </c>
      <c r="AG83" s="60">
        <v>0</v>
      </c>
      <c r="AH83" s="60">
        <v>0</v>
      </c>
      <c r="AI83" s="60">
        <v>1407.4</v>
      </c>
      <c r="AJ83" s="60">
        <v>0</v>
      </c>
      <c r="AK83" s="60">
        <v>0</v>
      </c>
      <c r="AL83" s="60">
        <v>0</v>
      </c>
      <c r="AM83" s="60">
        <v>0</v>
      </c>
      <c r="AN83" s="60">
        <v>0</v>
      </c>
      <c r="AO83" s="60">
        <v>60.8</v>
      </c>
      <c r="AP83" s="60">
        <v>0</v>
      </c>
    </row>
    <row r="84" spans="1:42" ht="15.75" thickBot="1" x14ac:dyDescent="0.3">
      <c r="A84" s="59" t="s">
        <v>993</v>
      </c>
      <c r="B84" s="60">
        <v>0</v>
      </c>
      <c r="C84" s="60">
        <v>606.79999999999995</v>
      </c>
      <c r="D84" s="60">
        <v>0</v>
      </c>
      <c r="E84" s="60">
        <v>953.6</v>
      </c>
      <c r="F84" s="60">
        <v>0</v>
      </c>
      <c r="G84" s="60">
        <v>983.1</v>
      </c>
      <c r="H84" s="60">
        <v>128.9</v>
      </c>
      <c r="I84" s="60">
        <v>1</v>
      </c>
      <c r="J84" s="60">
        <v>419.8</v>
      </c>
      <c r="K84" s="60">
        <v>0</v>
      </c>
      <c r="L84" s="60">
        <v>32</v>
      </c>
      <c r="M84" s="60">
        <v>1</v>
      </c>
      <c r="AD84" s="59" t="s">
        <v>993</v>
      </c>
      <c r="AE84" s="60">
        <v>1199.8</v>
      </c>
      <c r="AF84" s="60">
        <v>0</v>
      </c>
      <c r="AG84" s="60">
        <v>0</v>
      </c>
      <c r="AH84" s="60">
        <v>0</v>
      </c>
      <c r="AI84" s="60">
        <v>1407.4</v>
      </c>
      <c r="AJ84" s="60">
        <v>0</v>
      </c>
      <c r="AK84" s="60">
        <v>0</v>
      </c>
      <c r="AL84" s="60">
        <v>0</v>
      </c>
      <c r="AM84" s="60">
        <v>0</v>
      </c>
      <c r="AN84" s="60">
        <v>0</v>
      </c>
      <c r="AO84" s="60">
        <v>60.8</v>
      </c>
      <c r="AP84" s="60">
        <v>0</v>
      </c>
    </row>
    <row r="85" spans="1:42" ht="15.75" thickBot="1" x14ac:dyDescent="0.3">
      <c r="A85" s="59" t="s">
        <v>995</v>
      </c>
      <c r="B85" s="60">
        <v>0</v>
      </c>
      <c r="C85" s="60">
        <v>555.29999999999995</v>
      </c>
      <c r="D85" s="60">
        <v>0</v>
      </c>
      <c r="E85" s="60">
        <v>953.6</v>
      </c>
      <c r="F85" s="60">
        <v>0</v>
      </c>
      <c r="G85" s="60">
        <v>983.1</v>
      </c>
      <c r="H85" s="60">
        <v>128.9</v>
      </c>
      <c r="I85" s="60">
        <v>0</v>
      </c>
      <c r="J85" s="60">
        <v>419.8</v>
      </c>
      <c r="K85" s="60">
        <v>0</v>
      </c>
      <c r="L85" s="60">
        <v>29</v>
      </c>
      <c r="M85" s="60">
        <v>1</v>
      </c>
      <c r="AD85" s="59" t="s">
        <v>995</v>
      </c>
      <c r="AE85" s="60">
        <v>1199.8</v>
      </c>
      <c r="AF85" s="60">
        <v>0</v>
      </c>
      <c r="AG85" s="60">
        <v>0</v>
      </c>
      <c r="AH85" s="60">
        <v>0</v>
      </c>
      <c r="AI85" s="60">
        <v>1407.4</v>
      </c>
      <c r="AJ85" s="60">
        <v>0</v>
      </c>
      <c r="AK85" s="60">
        <v>0</v>
      </c>
      <c r="AL85" s="60">
        <v>0</v>
      </c>
      <c r="AM85" s="60">
        <v>0</v>
      </c>
      <c r="AN85" s="60">
        <v>0</v>
      </c>
      <c r="AO85" s="60">
        <v>60.8</v>
      </c>
      <c r="AP85" s="60">
        <v>0</v>
      </c>
    </row>
    <row r="86" spans="1:42" ht="15.75" thickBot="1" x14ac:dyDescent="0.3">
      <c r="A86" s="59" t="s">
        <v>996</v>
      </c>
      <c r="B86" s="60">
        <v>0</v>
      </c>
      <c r="C86" s="60">
        <v>544.79999999999995</v>
      </c>
      <c r="D86" s="60">
        <v>0</v>
      </c>
      <c r="E86" s="60">
        <v>953.6</v>
      </c>
      <c r="F86" s="60">
        <v>0</v>
      </c>
      <c r="G86" s="60">
        <v>983.1</v>
      </c>
      <c r="H86" s="60">
        <v>48.5</v>
      </c>
      <c r="I86" s="60">
        <v>0</v>
      </c>
      <c r="J86" s="60">
        <v>291.89999999999998</v>
      </c>
      <c r="K86" s="60">
        <v>0</v>
      </c>
      <c r="L86" s="60">
        <v>29</v>
      </c>
      <c r="M86" s="60">
        <v>1</v>
      </c>
      <c r="AD86" s="59" t="s">
        <v>996</v>
      </c>
      <c r="AE86" s="60">
        <v>1199.8</v>
      </c>
      <c r="AF86" s="60">
        <v>0</v>
      </c>
      <c r="AG86" s="60">
        <v>0</v>
      </c>
      <c r="AH86" s="60">
        <v>0</v>
      </c>
      <c r="AI86" s="60">
        <v>1407.4</v>
      </c>
      <c r="AJ86" s="60">
        <v>0</v>
      </c>
      <c r="AK86" s="60">
        <v>0</v>
      </c>
      <c r="AL86" s="60">
        <v>0</v>
      </c>
      <c r="AM86" s="60">
        <v>0</v>
      </c>
      <c r="AN86" s="60">
        <v>0</v>
      </c>
      <c r="AO86" s="60">
        <v>60.8</v>
      </c>
      <c r="AP86" s="60">
        <v>0</v>
      </c>
    </row>
    <row r="87" spans="1:42" ht="15.75" thickBot="1" x14ac:dyDescent="0.3">
      <c r="A87" s="59" t="s">
        <v>998</v>
      </c>
      <c r="B87" s="60">
        <v>0</v>
      </c>
      <c r="C87" s="60">
        <v>544.79999999999995</v>
      </c>
      <c r="D87" s="60">
        <v>0</v>
      </c>
      <c r="E87" s="60">
        <v>953.6</v>
      </c>
      <c r="F87" s="60">
        <v>0</v>
      </c>
      <c r="G87" s="60">
        <v>983.1</v>
      </c>
      <c r="H87" s="60">
        <v>34.5</v>
      </c>
      <c r="I87" s="60">
        <v>0</v>
      </c>
      <c r="J87" s="60">
        <v>291.89999999999998</v>
      </c>
      <c r="K87" s="60">
        <v>0</v>
      </c>
      <c r="L87" s="60">
        <v>29</v>
      </c>
      <c r="M87" s="60">
        <v>1</v>
      </c>
      <c r="AD87" s="59" t="s">
        <v>998</v>
      </c>
      <c r="AE87" s="60">
        <v>1199.8</v>
      </c>
      <c r="AF87" s="60">
        <v>0</v>
      </c>
      <c r="AG87" s="60">
        <v>0</v>
      </c>
      <c r="AH87" s="60">
        <v>0</v>
      </c>
      <c r="AI87" s="60">
        <v>1407.4</v>
      </c>
      <c r="AJ87" s="60">
        <v>0</v>
      </c>
      <c r="AK87" s="60">
        <v>0</v>
      </c>
      <c r="AL87" s="60">
        <v>0</v>
      </c>
      <c r="AM87" s="60">
        <v>0</v>
      </c>
      <c r="AN87" s="60">
        <v>0</v>
      </c>
      <c r="AO87" s="60">
        <v>60.8</v>
      </c>
      <c r="AP87" s="60">
        <v>0</v>
      </c>
    </row>
    <row r="88" spans="1:42" ht="15.75" thickBot="1" x14ac:dyDescent="0.3">
      <c r="A88" s="59" t="s">
        <v>999</v>
      </c>
      <c r="B88" s="60">
        <v>0</v>
      </c>
      <c r="C88" s="60">
        <v>544.79999999999995</v>
      </c>
      <c r="D88" s="60">
        <v>0</v>
      </c>
      <c r="E88" s="60">
        <v>953.6</v>
      </c>
      <c r="F88" s="60">
        <v>0</v>
      </c>
      <c r="G88" s="60">
        <v>983.1</v>
      </c>
      <c r="H88" s="60">
        <v>34.5</v>
      </c>
      <c r="I88" s="60">
        <v>0</v>
      </c>
      <c r="J88" s="60">
        <v>291.89999999999998</v>
      </c>
      <c r="K88" s="60">
        <v>0</v>
      </c>
      <c r="L88" s="60">
        <v>0</v>
      </c>
      <c r="M88" s="60">
        <v>1</v>
      </c>
      <c r="AD88" s="59" t="s">
        <v>999</v>
      </c>
      <c r="AE88" s="60">
        <v>1199.8</v>
      </c>
      <c r="AF88" s="60">
        <v>0</v>
      </c>
      <c r="AG88" s="60">
        <v>0</v>
      </c>
      <c r="AH88" s="60">
        <v>0</v>
      </c>
      <c r="AI88" s="60">
        <v>1407.4</v>
      </c>
      <c r="AJ88" s="60">
        <v>0</v>
      </c>
      <c r="AK88" s="60">
        <v>0</v>
      </c>
      <c r="AL88" s="60">
        <v>0</v>
      </c>
      <c r="AM88" s="60">
        <v>0</v>
      </c>
      <c r="AN88" s="60">
        <v>0</v>
      </c>
      <c r="AO88" s="60">
        <v>60.8</v>
      </c>
      <c r="AP88" s="60">
        <v>0</v>
      </c>
    </row>
    <row r="89" spans="1:42" ht="15.75" thickBot="1" x14ac:dyDescent="0.3">
      <c r="A89" s="59" t="s">
        <v>1000</v>
      </c>
      <c r="B89" s="60">
        <v>0</v>
      </c>
      <c r="C89" s="60">
        <v>544.79999999999995</v>
      </c>
      <c r="D89" s="60">
        <v>0</v>
      </c>
      <c r="E89" s="60">
        <v>953.6</v>
      </c>
      <c r="F89" s="60">
        <v>0</v>
      </c>
      <c r="G89" s="60">
        <v>983.1</v>
      </c>
      <c r="H89" s="60">
        <v>34.5</v>
      </c>
      <c r="I89" s="60">
        <v>0</v>
      </c>
      <c r="J89" s="60">
        <v>241.4</v>
      </c>
      <c r="K89" s="60">
        <v>0</v>
      </c>
      <c r="L89" s="60">
        <v>0</v>
      </c>
      <c r="M89" s="60">
        <v>1</v>
      </c>
      <c r="AD89" s="59" t="s">
        <v>1000</v>
      </c>
      <c r="AE89" s="60">
        <v>1199.8</v>
      </c>
      <c r="AF89" s="60">
        <v>0</v>
      </c>
      <c r="AG89" s="60">
        <v>0</v>
      </c>
      <c r="AH89" s="60">
        <v>0</v>
      </c>
      <c r="AI89" s="60">
        <v>1407.4</v>
      </c>
      <c r="AJ89" s="60">
        <v>0</v>
      </c>
      <c r="AK89" s="60">
        <v>0</v>
      </c>
      <c r="AL89" s="60">
        <v>0</v>
      </c>
      <c r="AM89" s="60">
        <v>0</v>
      </c>
      <c r="AN89" s="60">
        <v>0</v>
      </c>
      <c r="AO89" s="60">
        <v>60.8</v>
      </c>
      <c r="AP89" s="60">
        <v>0</v>
      </c>
    </row>
    <row r="90" spans="1:42" ht="15.75" thickBot="1" x14ac:dyDescent="0.3">
      <c r="A90" s="59" t="s">
        <v>1001</v>
      </c>
      <c r="B90" s="60">
        <v>0</v>
      </c>
      <c r="C90" s="60">
        <v>544.79999999999995</v>
      </c>
      <c r="D90" s="60">
        <v>0</v>
      </c>
      <c r="E90" s="60">
        <v>953.6</v>
      </c>
      <c r="F90" s="60">
        <v>0</v>
      </c>
      <c r="G90" s="60">
        <v>983.1</v>
      </c>
      <c r="H90" s="60">
        <v>34.5</v>
      </c>
      <c r="I90" s="60">
        <v>0</v>
      </c>
      <c r="J90" s="60">
        <v>241.4</v>
      </c>
      <c r="K90" s="60">
        <v>0</v>
      </c>
      <c r="L90" s="60">
        <v>0</v>
      </c>
      <c r="M90" s="60">
        <v>1</v>
      </c>
      <c r="AD90" s="59" t="s">
        <v>1001</v>
      </c>
      <c r="AE90" s="60">
        <v>1199.8</v>
      </c>
      <c r="AF90" s="60">
        <v>0</v>
      </c>
      <c r="AG90" s="60">
        <v>0</v>
      </c>
      <c r="AH90" s="60">
        <v>0</v>
      </c>
      <c r="AI90" s="60">
        <v>1407.4</v>
      </c>
      <c r="AJ90" s="60">
        <v>0</v>
      </c>
      <c r="AK90" s="60">
        <v>0</v>
      </c>
      <c r="AL90" s="60">
        <v>0</v>
      </c>
      <c r="AM90" s="60">
        <v>0</v>
      </c>
      <c r="AN90" s="60">
        <v>0</v>
      </c>
      <c r="AO90" s="60">
        <v>60.8</v>
      </c>
      <c r="AP90" s="60">
        <v>0</v>
      </c>
    </row>
    <row r="91" spans="1:42" ht="15.75" thickBot="1" x14ac:dyDescent="0.3">
      <c r="A91" s="59" t="s">
        <v>1002</v>
      </c>
      <c r="B91" s="60">
        <v>0</v>
      </c>
      <c r="C91" s="60">
        <v>503.8</v>
      </c>
      <c r="D91" s="60">
        <v>0</v>
      </c>
      <c r="E91" s="60">
        <v>953.6</v>
      </c>
      <c r="F91" s="60">
        <v>0</v>
      </c>
      <c r="G91" s="60">
        <v>983.1</v>
      </c>
      <c r="H91" s="60">
        <v>34.5</v>
      </c>
      <c r="I91" s="60">
        <v>0</v>
      </c>
      <c r="J91" s="60">
        <v>241.4</v>
      </c>
      <c r="K91" s="60">
        <v>0</v>
      </c>
      <c r="L91" s="60">
        <v>0</v>
      </c>
      <c r="M91" s="60">
        <v>1</v>
      </c>
      <c r="AD91" s="59" t="s">
        <v>1002</v>
      </c>
      <c r="AE91" s="60">
        <v>1199.8</v>
      </c>
      <c r="AF91" s="60">
        <v>0</v>
      </c>
      <c r="AG91" s="60">
        <v>0</v>
      </c>
      <c r="AH91" s="60">
        <v>0</v>
      </c>
      <c r="AI91" s="60">
        <v>1407.4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60.8</v>
      </c>
      <c r="AP91" s="60">
        <v>0</v>
      </c>
    </row>
    <row r="92" spans="1:42" ht="15.75" thickBot="1" x14ac:dyDescent="0.3">
      <c r="A92" s="59" t="s">
        <v>1004</v>
      </c>
      <c r="B92" s="60">
        <v>0</v>
      </c>
      <c r="C92" s="60">
        <v>503.8</v>
      </c>
      <c r="D92" s="60">
        <v>0</v>
      </c>
      <c r="E92" s="60">
        <v>953.6</v>
      </c>
      <c r="F92" s="60">
        <v>0</v>
      </c>
      <c r="G92" s="60">
        <v>983.1</v>
      </c>
      <c r="H92" s="60">
        <v>34.5</v>
      </c>
      <c r="I92" s="60">
        <v>0</v>
      </c>
      <c r="J92" s="60">
        <v>241.4</v>
      </c>
      <c r="K92" s="60">
        <v>0</v>
      </c>
      <c r="L92" s="60">
        <v>0</v>
      </c>
      <c r="M92" s="60">
        <v>1</v>
      </c>
      <c r="AD92" s="59" t="s">
        <v>1004</v>
      </c>
      <c r="AE92" s="60">
        <v>1199.8</v>
      </c>
      <c r="AF92" s="60">
        <v>0</v>
      </c>
      <c r="AG92" s="60">
        <v>0</v>
      </c>
      <c r="AH92" s="60">
        <v>0</v>
      </c>
      <c r="AI92" s="60">
        <v>1407.4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60.8</v>
      </c>
      <c r="AP92" s="60">
        <v>0</v>
      </c>
    </row>
    <row r="93" spans="1:42" ht="15.75" thickBot="1" x14ac:dyDescent="0.3">
      <c r="A93" s="59" t="s">
        <v>1006</v>
      </c>
      <c r="B93" s="60">
        <v>0</v>
      </c>
      <c r="C93" s="60">
        <v>503.8</v>
      </c>
      <c r="D93" s="60">
        <v>0</v>
      </c>
      <c r="E93" s="60">
        <v>953.6</v>
      </c>
      <c r="F93" s="60">
        <v>0</v>
      </c>
      <c r="G93" s="60">
        <v>983.1</v>
      </c>
      <c r="H93" s="60">
        <v>8.5</v>
      </c>
      <c r="I93" s="60">
        <v>0</v>
      </c>
      <c r="J93" s="60">
        <v>222.9</v>
      </c>
      <c r="K93" s="60">
        <v>0</v>
      </c>
      <c r="L93" s="60">
        <v>0</v>
      </c>
      <c r="M93" s="60">
        <v>1</v>
      </c>
      <c r="AD93" s="59" t="s">
        <v>1006</v>
      </c>
      <c r="AE93" s="60">
        <v>1199.8</v>
      </c>
      <c r="AF93" s="60">
        <v>0</v>
      </c>
      <c r="AG93" s="60">
        <v>0</v>
      </c>
      <c r="AH93" s="60">
        <v>0</v>
      </c>
      <c r="AI93" s="60">
        <v>1407.4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60.8</v>
      </c>
      <c r="AP93" s="60">
        <v>0</v>
      </c>
    </row>
    <row r="94" spans="1:42" ht="15.75" thickBot="1" x14ac:dyDescent="0.3">
      <c r="A94" s="59" t="s">
        <v>1008</v>
      </c>
      <c r="B94" s="60">
        <v>0</v>
      </c>
      <c r="C94" s="60">
        <v>503.8</v>
      </c>
      <c r="D94" s="60">
        <v>0</v>
      </c>
      <c r="E94" s="60">
        <v>953.6</v>
      </c>
      <c r="F94" s="60">
        <v>0</v>
      </c>
      <c r="G94" s="60">
        <v>983.1</v>
      </c>
      <c r="H94" s="60">
        <v>8.5</v>
      </c>
      <c r="I94" s="60">
        <v>0</v>
      </c>
      <c r="J94" s="60">
        <v>192.4</v>
      </c>
      <c r="K94" s="60">
        <v>0</v>
      </c>
      <c r="L94" s="60">
        <v>0</v>
      </c>
      <c r="M94" s="60">
        <v>1</v>
      </c>
      <c r="AD94" s="59" t="s">
        <v>1008</v>
      </c>
      <c r="AE94" s="60">
        <v>1199.8</v>
      </c>
      <c r="AF94" s="60">
        <v>0</v>
      </c>
      <c r="AG94" s="60">
        <v>0</v>
      </c>
      <c r="AH94" s="60">
        <v>0</v>
      </c>
      <c r="AI94" s="60">
        <v>1407.4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60.8</v>
      </c>
      <c r="AP94" s="60">
        <v>0</v>
      </c>
    </row>
    <row r="95" spans="1:42" ht="15.75" thickBot="1" x14ac:dyDescent="0.3">
      <c r="A95" s="59" t="s">
        <v>1010</v>
      </c>
      <c r="B95" s="60">
        <v>0</v>
      </c>
      <c r="C95" s="60">
        <v>503.8</v>
      </c>
      <c r="D95" s="60">
        <v>0</v>
      </c>
      <c r="E95" s="60">
        <v>953.6</v>
      </c>
      <c r="F95" s="60">
        <v>0</v>
      </c>
      <c r="G95" s="60">
        <v>983.1</v>
      </c>
      <c r="H95" s="60">
        <v>2.5</v>
      </c>
      <c r="I95" s="60">
        <v>0</v>
      </c>
      <c r="J95" s="60">
        <v>187.4</v>
      </c>
      <c r="K95" s="60">
        <v>0</v>
      </c>
      <c r="L95" s="60">
        <v>0</v>
      </c>
      <c r="M95" s="60">
        <v>1</v>
      </c>
      <c r="AD95" s="59" t="s">
        <v>1010</v>
      </c>
      <c r="AE95" s="60">
        <v>1199.8</v>
      </c>
      <c r="AF95" s="60">
        <v>0</v>
      </c>
      <c r="AG95" s="60">
        <v>0</v>
      </c>
      <c r="AH95" s="60">
        <v>0</v>
      </c>
      <c r="AI95" s="60">
        <v>1407.4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60.8</v>
      </c>
      <c r="AP95" s="60">
        <v>0</v>
      </c>
    </row>
    <row r="96" spans="1:42" ht="15.75" thickBot="1" x14ac:dyDescent="0.3">
      <c r="A96" s="59" t="s">
        <v>1011</v>
      </c>
      <c r="B96" s="60">
        <v>0</v>
      </c>
      <c r="C96" s="60">
        <v>503.8</v>
      </c>
      <c r="D96" s="60">
        <v>0</v>
      </c>
      <c r="E96" s="60">
        <v>953.6</v>
      </c>
      <c r="F96" s="60">
        <v>0</v>
      </c>
      <c r="G96" s="60">
        <v>983.1</v>
      </c>
      <c r="H96" s="60">
        <v>2.5</v>
      </c>
      <c r="I96" s="60">
        <v>0</v>
      </c>
      <c r="J96" s="60">
        <v>118</v>
      </c>
      <c r="K96" s="60">
        <v>0</v>
      </c>
      <c r="L96" s="60">
        <v>0</v>
      </c>
      <c r="M96" s="60">
        <v>1</v>
      </c>
      <c r="AD96" s="59" t="s">
        <v>1011</v>
      </c>
      <c r="AE96" s="60">
        <v>1199.8</v>
      </c>
      <c r="AF96" s="60">
        <v>0</v>
      </c>
      <c r="AG96" s="60">
        <v>0</v>
      </c>
      <c r="AH96" s="60">
        <v>0</v>
      </c>
      <c r="AI96" s="60">
        <v>1407.4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60.8</v>
      </c>
      <c r="AP96" s="60">
        <v>0</v>
      </c>
    </row>
    <row r="97" spans="1:42" ht="15.75" thickBot="1" x14ac:dyDescent="0.3">
      <c r="A97" s="59" t="s">
        <v>1012</v>
      </c>
      <c r="B97" s="60">
        <v>0</v>
      </c>
      <c r="C97" s="60">
        <v>503.8</v>
      </c>
      <c r="D97" s="60">
        <v>0</v>
      </c>
      <c r="E97" s="60">
        <v>953.6</v>
      </c>
      <c r="F97" s="60">
        <v>0</v>
      </c>
      <c r="G97" s="60">
        <v>983.1</v>
      </c>
      <c r="H97" s="60">
        <v>2.5</v>
      </c>
      <c r="I97" s="60">
        <v>0</v>
      </c>
      <c r="J97" s="60">
        <v>118</v>
      </c>
      <c r="K97" s="60">
        <v>0</v>
      </c>
      <c r="L97" s="60">
        <v>0</v>
      </c>
      <c r="M97" s="60">
        <v>1</v>
      </c>
      <c r="AD97" s="59" t="s">
        <v>1012</v>
      </c>
      <c r="AE97" s="60">
        <v>1077.2</v>
      </c>
      <c r="AF97" s="60">
        <v>0</v>
      </c>
      <c r="AG97" s="60">
        <v>0</v>
      </c>
      <c r="AH97" s="60">
        <v>0</v>
      </c>
      <c r="AI97" s="60">
        <v>1407.4</v>
      </c>
      <c r="AJ97" s="60">
        <v>0</v>
      </c>
      <c r="AK97" s="60">
        <v>0</v>
      </c>
      <c r="AL97" s="60">
        <v>0</v>
      </c>
      <c r="AM97" s="60">
        <v>0</v>
      </c>
      <c r="AN97" s="60">
        <v>0</v>
      </c>
      <c r="AO97" s="60">
        <v>60.8</v>
      </c>
      <c r="AP97" s="60">
        <v>0</v>
      </c>
    </row>
    <row r="98" spans="1:42" ht="15.75" thickBot="1" x14ac:dyDescent="0.3">
      <c r="A98" s="59" t="s">
        <v>1014</v>
      </c>
      <c r="B98" s="60">
        <v>0</v>
      </c>
      <c r="C98" s="60">
        <v>503.8</v>
      </c>
      <c r="D98" s="60">
        <v>0</v>
      </c>
      <c r="E98" s="60">
        <v>953.6</v>
      </c>
      <c r="F98" s="60">
        <v>0</v>
      </c>
      <c r="G98" s="60">
        <v>983.1</v>
      </c>
      <c r="H98" s="60">
        <v>2.5</v>
      </c>
      <c r="I98" s="60">
        <v>0</v>
      </c>
      <c r="J98" s="60">
        <v>57</v>
      </c>
      <c r="K98" s="60">
        <v>0</v>
      </c>
      <c r="L98" s="60">
        <v>0</v>
      </c>
      <c r="M98" s="60">
        <v>1</v>
      </c>
      <c r="AD98" s="59" t="s">
        <v>1014</v>
      </c>
      <c r="AE98" s="60">
        <v>1077.2</v>
      </c>
      <c r="AF98" s="60">
        <v>0</v>
      </c>
      <c r="AG98" s="60">
        <v>0</v>
      </c>
      <c r="AH98" s="60">
        <v>0</v>
      </c>
      <c r="AI98" s="60">
        <v>1407.4</v>
      </c>
      <c r="AJ98" s="60">
        <v>0</v>
      </c>
      <c r="AK98" s="60">
        <v>0</v>
      </c>
      <c r="AL98" s="60">
        <v>0</v>
      </c>
      <c r="AM98" s="60">
        <v>0</v>
      </c>
      <c r="AN98" s="60">
        <v>0</v>
      </c>
      <c r="AO98" s="60">
        <v>60.8</v>
      </c>
      <c r="AP98" s="60">
        <v>0</v>
      </c>
    </row>
    <row r="99" spans="1:42" ht="15.75" thickBot="1" x14ac:dyDescent="0.3">
      <c r="A99" s="59" t="s">
        <v>1015</v>
      </c>
      <c r="B99" s="60">
        <v>0</v>
      </c>
      <c r="C99" s="60">
        <v>490.3</v>
      </c>
      <c r="D99" s="60">
        <v>0</v>
      </c>
      <c r="E99" s="60">
        <v>953.6</v>
      </c>
      <c r="F99" s="60">
        <v>0</v>
      </c>
      <c r="G99" s="60">
        <v>983.1</v>
      </c>
      <c r="H99" s="60">
        <v>2.5</v>
      </c>
      <c r="I99" s="60">
        <v>0</v>
      </c>
      <c r="J99" s="60">
        <v>57</v>
      </c>
      <c r="K99" s="60">
        <v>0</v>
      </c>
      <c r="L99" s="60">
        <v>0</v>
      </c>
      <c r="M99" s="60">
        <v>1</v>
      </c>
      <c r="AD99" s="59" t="s">
        <v>1015</v>
      </c>
      <c r="AE99" s="60">
        <v>1077.2</v>
      </c>
      <c r="AF99" s="60">
        <v>0</v>
      </c>
      <c r="AG99" s="60">
        <v>0</v>
      </c>
      <c r="AH99" s="60">
        <v>0</v>
      </c>
      <c r="AI99" s="60">
        <v>1407.4</v>
      </c>
      <c r="AJ99" s="60">
        <v>0</v>
      </c>
      <c r="AK99" s="60">
        <v>0</v>
      </c>
      <c r="AL99" s="60">
        <v>0</v>
      </c>
      <c r="AM99" s="60">
        <v>0</v>
      </c>
      <c r="AN99" s="60">
        <v>0</v>
      </c>
      <c r="AO99" s="60">
        <v>60.8</v>
      </c>
      <c r="AP99" s="60">
        <v>0</v>
      </c>
    </row>
    <row r="100" spans="1:42" ht="15.75" thickBot="1" x14ac:dyDescent="0.3">
      <c r="A100" s="59" t="s">
        <v>1017</v>
      </c>
      <c r="B100" s="60">
        <v>0</v>
      </c>
      <c r="C100" s="60">
        <v>490.3</v>
      </c>
      <c r="D100" s="60">
        <v>0</v>
      </c>
      <c r="E100" s="60">
        <v>953.6</v>
      </c>
      <c r="F100" s="60">
        <v>0</v>
      </c>
      <c r="G100" s="60">
        <v>983.1</v>
      </c>
      <c r="H100" s="60">
        <v>2.5</v>
      </c>
      <c r="I100" s="60">
        <v>0</v>
      </c>
      <c r="J100" s="60">
        <v>57</v>
      </c>
      <c r="K100" s="60">
        <v>0</v>
      </c>
      <c r="L100" s="60">
        <v>0</v>
      </c>
      <c r="M100" s="60">
        <v>1</v>
      </c>
      <c r="AD100" s="59" t="s">
        <v>1017</v>
      </c>
      <c r="AE100" s="60">
        <v>1077.2</v>
      </c>
      <c r="AF100" s="60">
        <v>0</v>
      </c>
      <c r="AG100" s="60">
        <v>0</v>
      </c>
      <c r="AH100" s="60">
        <v>0</v>
      </c>
      <c r="AI100" s="60">
        <v>1407.4</v>
      </c>
      <c r="AJ100" s="60">
        <v>0</v>
      </c>
      <c r="AK100" s="60">
        <v>0</v>
      </c>
      <c r="AL100" s="60">
        <v>0</v>
      </c>
      <c r="AM100" s="60">
        <v>0</v>
      </c>
      <c r="AN100" s="60">
        <v>0</v>
      </c>
      <c r="AO100" s="60">
        <v>60.8</v>
      </c>
      <c r="AP100" s="60">
        <v>0</v>
      </c>
    </row>
    <row r="101" spans="1:42" ht="15.75" thickBot="1" x14ac:dyDescent="0.3">
      <c r="A101" s="59" t="s">
        <v>1018</v>
      </c>
      <c r="B101" s="60">
        <v>0</v>
      </c>
      <c r="C101" s="60">
        <v>490.3</v>
      </c>
      <c r="D101" s="60">
        <v>0</v>
      </c>
      <c r="E101" s="60">
        <v>953.6</v>
      </c>
      <c r="F101" s="60">
        <v>0</v>
      </c>
      <c r="G101" s="60">
        <v>983.1</v>
      </c>
      <c r="H101" s="60">
        <v>2.5</v>
      </c>
      <c r="I101" s="60">
        <v>0</v>
      </c>
      <c r="J101" s="60">
        <v>57</v>
      </c>
      <c r="K101" s="60">
        <v>0</v>
      </c>
      <c r="L101" s="60">
        <v>0</v>
      </c>
      <c r="M101" s="60">
        <v>1</v>
      </c>
      <c r="AD101" s="59" t="s">
        <v>1018</v>
      </c>
      <c r="AE101" s="60">
        <v>1077.2</v>
      </c>
      <c r="AF101" s="60">
        <v>0</v>
      </c>
      <c r="AG101" s="60">
        <v>0</v>
      </c>
      <c r="AH101" s="60">
        <v>0</v>
      </c>
      <c r="AI101" s="60">
        <v>1407.4</v>
      </c>
      <c r="AJ101" s="60">
        <v>0</v>
      </c>
      <c r="AK101" s="60">
        <v>0</v>
      </c>
      <c r="AL101" s="60">
        <v>0</v>
      </c>
      <c r="AM101" s="60">
        <v>0</v>
      </c>
      <c r="AN101" s="60">
        <v>0</v>
      </c>
      <c r="AO101" s="60">
        <v>60.8</v>
      </c>
      <c r="AP101" s="60">
        <v>0</v>
      </c>
    </row>
    <row r="102" spans="1:42" ht="15.75" thickBot="1" x14ac:dyDescent="0.3">
      <c r="A102" s="59" t="s">
        <v>1020</v>
      </c>
      <c r="B102" s="60">
        <v>0</v>
      </c>
      <c r="C102" s="60">
        <v>490.3</v>
      </c>
      <c r="D102" s="60">
        <v>0</v>
      </c>
      <c r="E102" s="60">
        <v>953.6</v>
      </c>
      <c r="F102" s="60">
        <v>0</v>
      </c>
      <c r="G102" s="60">
        <v>983.1</v>
      </c>
      <c r="H102" s="60">
        <v>0</v>
      </c>
      <c r="I102" s="60">
        <v>0</v>
      </c>
      <c r="J102" s="60">
        <v>57</v>
      </c>
      <c r="K102" s="60">
        <v>0</v>
      </c>
      <c r="L102" s="60">
        <v>0</v>
      </c>
      <c r="M102" s="60">
        <v>1</v>
      </c>
      <c r="AD102" s="59" t="s">
        <v>1020</v>
      </c>
      <c r="AE102" s="60">
        <v>1077.2</v>
      </c>
      <c r="AF102" s="60">
        <v>0</v>
      </c>
      <c r="AG102" s="60">
        <v>0</v>
      </c>
      <c r="AH102" s="60">
        <v>0</v>
      </c>
      <c r="AI102" s="60">
        <v>1407.4</v>
      </c>
      <c r="AJ102" s="60">
        <v>0</v>
      </c>
      <c r="AK102" s="60">
        <v>0</v>
      </c>
      <c r="AL102" s="60">
        <v>0</v>
      </c>
      <c r="AM102" s="60">
        <v>0</v>
      </c>
      <c r="AN102" s="60">
        <v>0</v>
      </c>
      <c r="AO102" s="60">
        <v>60.8</v>
      </c>
      <c r="AP102" s="60">
        <v>0</v>
      </c>
    </row>
    <row r="103" spans="1:42" ht="15.75" thickBot="1" x14ac:dyDescent="0.3">
      <c r="A103" s="59" t="s">
        <v>1021</v>
      </c>
      <c r="B103" s="60">
        <v>0</v>
      </c>
      <c r="C103" s="60">
        <v>490.3</v>
      </c>
      <c r="D103" s="60">
        <v>0</v>
      </c>
      <c r="E103" s="60">
        <v>0</v>
      </c>
      <c r="F103" s="60">
        <v>0</v>
      </c>
      <c r="G103" s="60">
        <v>983.1</v>
      </c>
      <c r="H103" s="60">
        <v>0</v>
      </c>
      <c r="I103" s="60">
        <v>0</v>
      </c>
      <c r="J103" s="60">
        <v>57</v>
      </c>
      <c r="K103" s="60">
        <v>0</v>
      </c>
      <c r="L103" s="60">
        <v>0</v>
      </c>
      <c r="M103" s="60">
        <v>1</v>
      </c>
      <c r="AD103" s="59" t="s">
        <v>1021</v>
      </c>
      <c r="AE103" s="60">
        <v>1077.2</v>
      </c>
      <c r="AF103" s="60">
        <v>0</v>
      </c>
      <c r="AG103" s="60">
        <v>0</v>
      </c>
      <c r="AH103" s="60">
        <v>0</v>
      </c>
      <c r="AI103" s="60">
        <v>1407.4</v>
      </c>
      <c r="AJ103" s="60">
        <v>0</v>
      </c>
      <c r="AK103" s="60">
        <v>0</v>
      </c>
      <c r="AL103" s="60">
        <v>0</v>
      </c>
      <c r="AM103" s="60">
        <v>0</v>
      </c>
      <c r="AN103" s="60">
        <v>0</v>
      </c>
      <c r="AO103" s="60">
        <v>60.8</v>
      </c>
      <c r="AP103" s="60">
        <v>0</v>
      </c>
    </row>
    <row r="104" spans="1:42" ht="15.75" thickBot="1" x14ac:dyDescent="0.3">
      <c r="A104" s="59" t="s">
        <v>1023</v>
      </c>
      <c r="B104" s="60">
        <v>0</v>
      </c>
      <c r="C104" s="60">
        <v>360.9</v>
      </c>
      <c r="D104" s="60">
        <v>0</v>
      </c>
      <c r="E104" s="60">
        <v>0</v>
      </c>
      <c r="F104" s="60">
        <v>0</v>
      </c>
      <c r="G104" s="60">
        <v>983.1</v>
      </c>
      <c r="H104" s="60">
        <v>0</v>
      </c>
      <c r="I104" s="60">
        <v>0</v>
      </c>
      <c r="J104" s="60">
        <v>57</v>
      </c>
      <c r="K104" s="60">
        <v>0</v>
      </c>
      <c r="L104" s="60">
        <v>0</v>
      </c>
      <c r="M104" s="60">
        <v>1</v>
      </c>
      <c r="AD104" s="59" t="s">
        <v>1023</v>
      </c>
      <c r="AE104" s="60">
        <v>1077.2</v>
      </c>
      <c r="AF104" s="60">
        <v>0</v>
      </c>
      <c r="AG104" s="60">
        <v>0</v>
      </c>
      <c r="AH104" s="60">
        <v>0</v>
      </c>
      <c r="AI104" s="60">
        <v>1407.4</v>
      </c>
      <c r="AJ104" s="60">
        <v>0</v>
      </c>
      <c r="AK104" s="60">
        <v>0</v>
      </c>
      <c r="AL104" s="60">
        <v>0</v>
      </c>
      <c r="AM104" s="60">
        <v>0</v>
      </c>
      <c r="AN104" s="60">
        <v>0</v>
      </c>
      <c r="AO104" s="60">
        <v>60.8</v>
      </c>
      <c r="AP104" s="60">
        <v>0</v>
      </c>
    </row>
    <row r="105" spans="1:42" ht="15.75" thickBot="1" x14ac:dyDescent="0.3">
      <c r="A105" s="59" t="s">
        <v>1024</v>
      </c>
      <c r="B105" s="60">
        <v>0</v>
      </c>
      <c r="C105" s="60">
        <v>360.9</v>
      </c>
      <c r="D105" s="60">
        <v>0</v>
      </c>
      <c r="E105" s="60">
        <v>0</v>
      </c>
      <c r="F105" s="60">
        <v>0</v>
      </c>
      <c r="G105" s="60">
        <v>983.1</v>
      </c>
      <c r="H105" s="60">
        <v>0</v>
      </c>
      <c r="I105" s="60">
        <v>0</v>
      </c>
      <c r="J105" s="60">
        <v>46.5</v>
      </c>
      <c r="K105" s="60">
        <v>0</v>
      </c>
      <c r="L105" s="60">
        <v>0</v>
      </c>
      <c r="M105" s="60">
        <v>0</v>
      </c>
      <c r="AD105" s="59" t="s">
        <v>1024</v>
      </c>
      <c r="AE105" s="60">
        <v>1077.2</v>
      </c>
      <c r="AF105" s="60">
        <v>0</v>
      </c>
      <c r="AG105" s="60">
        <v>0</v>
      </c>
      <c r="AH105" s="60">
        <v>0</v>
      </c>
      <c r="AI105" s="60">
        <v>1407.4</v>
      </c>
      <c r="AJ105" s="60">
        <v>0</v>
      </c>
      <c r="AK105" s="60">
        <v>0</v>
      </c>
      <c r="AL105" s="60">
        <v>0</v>
      </c>
      <c r="AM105" s="60">
        <v>0</v>
      </c>
      <c r="AN105" s="60">
        <v>0</v>
      </c>
      <c r="AO105" s="60">
        <v>60.8</v>
      </c>
      <c r="AP105" s="60">
        <v>0</v>
      </c>
    </row>
    <row r="106" spans="1:42" ht="15.75" thickBot="1" x14ac:dyDescent="0.3">
      <c r="A106" s="59" t="s">
        <v>1025</v>
      </c>
      <c r="B106" s="60">
        <v>0</v>
      </c>
      <c r="C106" s="60">
        <v>360.9</v>
      </c>
      <c r="D106" s="60">
        <v>0</v>
      </c>
      <c r="E106" s="60">
        <v>0</v>
      </c>
      <c r="F106" s="60">
        <v>0</v>
      </c>
      <c r="G106" s="60">
        <v>983.1</v>
      </c>
      <c r="H106" s="60">
        <v>0</v>
      </c>
      <c r="I106" s="60">
        <v>0</v>
      </c>
      <c r="J106" s="60">
        <v>46.5</v>
      </c>
      <c r="K106" s="60">
        <v>0</v>
      </c>
      <c r="L106" s="60">
        <v>0</v>
      </c>
      <c r="M106" s="60">
        <v>0</v>
      </c>
      <c r="AD106" s="59" t="s">
        <v>1025</v>
      </c>
      <c r="AE106" s="60">
        <v>1077.2</v>
      </c>
      <c r="AF106" s="60">
        <v>0</v>
      </c>
      <c r="AG106" s="60">
        <v>0</v>
      </c>
      <c r="AH106" s="60">
        <v>0</v>
      </c>
      <c r="AI106" s="60">
        <v>1407.4</v>
      </c>
      <c r="AJ106" s="60">
        <v>0</v>
      </c>
      <c r="AK106" s="60">
        <v>0</v>
      </c>
      <c r="AL106" s="60">
        <v>0</v>
      </c>
      <c r="AM106" s="60">
        <v>0</v>
      </c>
      <c r="AN106" s="60">
        <v>0</v>
      </c>
      <c r="AO106" s="60">
        <v>60.8</v>
      </c>
      <c r="AP106" s="60">
        <v>0</v>
      </c>
    </row>
    <row r="107" spans="1:42" ht="15.75" thickBot="1" x14ac:dyDescent="0.3">
      <c r="A107" s="59" t="s">
        <v>1028</v>
      </c>
      <c r="B107" s="60">
        <v>0</v>
      </c>
      <c r="C107" s="60">
        <v>349.9</v>
      </c>
      <c r="D107" s="60">
        <v>0</v>
      </c>
      <c r="E107" s="60">
        <v>0</v>
      </c>
      <c r="F107" s="60">
        <v>0</v>
      </c>
      <c r="G107" s="60">
        <v>983.1</v>
      </c>
      <c r="H107" s="60">
        <v>0</v>
      </c>
      <c r="I107" s="60">
        <v>0</v>
      </c>
      <c r="J107" s="60">
        <v>46.5</v>
      </c>
      <c r="K107" s="60">
        <v>0</v>
      </c>
      <c r="L107" s="60">
        <v>0</v>
      </c>
      <c r="M107" s="60">
        <v>0</v>
      </c>
      <c r="AD107" s="59" t="s">
        <v>1028</v>
      </c>
      <c r="AE107" s="60">
        <v>1077.2</v>
      </c>
      <c r="AF107" s="60">
        <v>0</v>
      </c>
      <c r="AG107" s="60">
        <v>0</v>
      </c>
      <c r="AH107" s="60">
        <v>0</v>
      </c>
      <c r="AI107" s="60">
        <v>1407.4</v>
      </c>
      <c r="AJ107" s="60">
        <v>0</v>
      </c>
      <c r="AK107" s="60">
        <v>0</v>
      </c>
      <c r="AL107" s="60">
        <v>0</v>
      </c>
      <c r="AM107" s="60">
        <v>0</v>
      </c>
      <c r="AN107" s="60">
        <v>0</v>
      </c>
      <c r="AO107" s="60">
        <v>60.8</v>
      </c>
      <c r="AP107" s="60">
        <v>0</v>
      </c>
    </row>
    <row r="108" spans="1:42" ht="15.75" thickBot="1" x14ac:dyDescent="0.3">
      <c r="A108" s="59" t="s">
        <v>1029</v>
      </c>
      <c r="B108" s="60">
        <v>0</v>
      </c>
      <c r="C108" s="60">
        <v>349.9</v>
      </c>
      <c r="D108" s="60">
        <v>0</v>
      </c>
      <c r="E108" s="60">
        <v>0</v>
      </c>
      <c r="F108" s="60">
        <v>0</v>
      </c>
      <c r="G108" s="60">
        <v>983.1</v>
      </c>
      <c r="H108" s="60">
        <v>0</v>
      </c>
      <c r="I108" s="60">
        <v>0</v>
      </c>
      <c r="J108" s="60">
        <v>29.5</v>
      </c>
      <c r="K108" s="60">
        <v>0</v>
      </c>
      <c r="L108" s="60">
        <v>0</v>
      </c>
      <c r="M108" s="60">
        <v>0</v>
      </c>
      <c r="AD108" s="59" t="s">
        <v>1029</v>
      </c>
      <c r="AE108" s="60">
        <v>1077.2</v>
      </c>
      <c r="AF108" s="60">
        <v>0</v>
      </c>
      <c r="AG108" s="60">
        <v>0</v>
      </c>
      <c r="AH108" s="60">
        <v>0</v>
      </c>
      <c r="AI108" s="60">
        <v>1407.4</v>
      </c>
      <c r="AJ108" s="60">
        <v>0</v>
      </c>
      <c r="AK108" s="60">
        <v>0</v>
      </c>
      <c r="AL108" s="60">
        <v>0</v>
      </c>
      <c r="AM108" s="60">
        <v>0</v>
      </c>
      <c r="AN108" s="60">
        <v>0</v>
      </c>
      <c r="AO108" s="60">
        <v>60.8</v>
      </c>
      <c r="AP108" s="60">
        <v>0</v>
      </c>
    </row>
    <row r="109" spans="1:42" ht="15.75" thickBot="1" x14ac:dyDescent="0.3">
      <c r="A109" s="59" t="s">
        <v>1030</v>
      </c>
      <c r="B109" s="60">
        <v>0</v>
      </c>
      <c r="C109" s="60">
        <v>349.9</v>
      </c>
      <c r="D109" s="60">
        <v>0</v>
      </c>
      <c r="E109" s="60">
        <v>0</v>
      </c>
      <c r="F109" s="60">
        <v>0</v>
      </c>
      <c r="G109" s="60">
        <v>983.1</v>
      </c>
      <c r="H109" s="60">
        <v>0</v>
      </c>
      <c r="I109" s="60">
        <v>0</v>
      </c>
      <c r="J109" s="60">
        <v>29.5</v>
      </c>
      <c r="K109" s="60">
        <v>0</v>
      </c>
      <c r="L109" s="60">
        <v>0</v>
      </c>
      <c r="M109" s="60">
        <v>0</v>
      </c>
      <c r="AD109" s="59" t="s">
        <v>1030</v>
      </c>
      <c r="AE109" s="60">
        <v>1077.2</v>
      </c>
      <c r="AF109" s="60">
        <v>0</v>
      </c>
      <c r="AG109" s="60">
        <v>0</v>
      </c>
      <c r="AH109" s="60">
        <v>0</v>
      </c>
      <c r="AI109" s="60">
        <v>1407.4</v>
      </c>
      <c r="AJ109" s="60">
        <v>0</v>
      </c>
      <c r="AK109" s="60">
        <v>0</v>
      </c>
      <c r="AL109" s="60">
        <v>0</v>
      </c>
      <c r="AM109" s="60">
        <v>0</v>
      </c>
      <c r="AN109" s="60">
        <v>0</v>
      </c>
      <c r="AO109" s="60">
        <v>60.8</v>
      </c>
      <c r="AP109" s="60">
        <v>0</v>
      </c>
    </row>
    <row r="110" spans="1:42" ht="15.75" thickBot="1" x14ac:dyDescent="0.3">
      <c r="A110" s="59" t="s">
        <v>1031</v>
      </c>
      <c r="B110" s="60">
        <v>0</v>
      </c>
      <c r="C110" s="60">
        <v>321.39999999999998</v>
      </c>
      <c r="D110" s="60">
        <v>0</v>
      </c>
      <c r="E110" s="60">
        <v>0</v>
      </c>
      <c r="F110" s="60">
        <v>0</v>
      </c>
      <c r="G110" s="60">
        <v>983.1</v>
      </c>
      <c r="H110" s="60">
        <v>0</v>
      </c>
      <c r="I110" s="60">
        <v>0</v>
      </c>
      <c r="J110" s="60">
        <v>29.5</v>
      </c>
      <c r="K110" s="60">
        <v>0</v>
      </c>
      <c r="L110" s="60">
        <v>0</v>
      </c>
      <c r="M110" s="60">
        <v>0</v>
      </c>
      <c r="AD110" s="59" t="s">
        <v>1031</v>
      </c>
      <c r="AE110" s="60">
        <v>1077.2</v>
      </c>
      <c r="AF110" s="60">
        <v>0</v>
      </c>
      <c r="AG110" s="60">
        <v>0</v>
      </c>
      <c r="AH110" s="60">
        <v>0</v>
      </c>
      <c r="AI110" s="60">
        <v>1407.4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60.8</v>
      </c>
      <c r="AP110" s="60">
        <v>0</v>
      </c>
    </row>
    <row r="111" spans="1:42" ht="15.75" thickBot="1" x14ac:dyDescent="0.3">
      <c r="A111" s="59" t="s">
        <v>1032</v>
      </c>
      <c r="B111" s="60">
        <v>0</v>
      </c>
      <c r="C111" s="60">
        <v>321.39999999999998</v>
      </c>
      <c r="D111" s="60">
        <v>0</v>
      </c>
      <c r="E111" s="60">
        <v>0</v>
      </c>
      <c r="F111" s="60">
        <v>0</v>
      </c>
      <c r="G111" s="60">
        <v>983.1</v>
      </c>
      <c r="H111" s="60">
        <v>0</v>
      </c>
      <c r="I111" s="60">
        <v>0</v>
      </c>
      <c r="J111" s="60">
        <v>29.5</v>
      </c>
      <c r="K111" s="60">
        <v>0</v>
      </c>
      <c r="L111" s="60">
        <v>0</v>
      </c>
      <c r="M111" s="60">
        <v>0</v>
      </c>
      <c r="AD111" s="59" t="s">
        <v>1032</v>
      </c>
      <c r="AE111" s="60">
        <v>956.6</v>
      </c>
      <c r="AF111" s="60">
        <v>0</v>
      </c>
      <c r="AG111" s="60">
        <v>0</v>
      </c>
      <c r="AH111" s="60">
        <v>0</v>
      </c>
      <c r="AI111" s="60">
        <v>1407.4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60.8</v>
      </c>
      <c r="AP111" s="60">
        <v>0</v>
      </c>
    </row>
    <row r="112" spans="1:42" ht="15.75" thickBot="1" x14ac:dyDescent="0.3">
      <c r="A112" s="59" t="s">
        <v>1034</v>
      </c>
      <c r="B112" s="60">
        <v>0</v>
      </c>
      <c r="C112" s="60">
        <v>211.4</v>
      </c>
      <c r="D112" s="60">
        <v>0</v>
      </c>
      <c r="E112" s="60">
        <v>0</v>
      </c>
      <c r="F112" s="60">
        <v>0</v>
      </c>
      <c r="G112" s="60">
        <v>983.1</v>
      </c>
      <c r="H112" s="60">
        <v>0</v>
      </c>
      <c r="I112" s="60">
        <v>0</v>
      </c>
      <c r="J112" s="60">
        <v>29.5</v>
      </c>
      <c r="K112" s="60">
        <v>0</v>
      </c>
      <c r="L112" s="60">
        <v>0</v>
      </c>
      <c r="M112" s="60">
        <v>0</v>
      </c>
      <c r="AD112" s="59" t="s">
        <v>1034</v>
      </c>
      <c r="AE112" s="60">
        <v>956.6</v>
      </c>
      <c r="AF112" s="60">
        <v>0</v>
      </c>
      <c r="AG112" s="60">
        <v>0</v>
      </c>
      <c r="AH112" s="60">
        <v>0</v>
      </c>
      <c r="AI112" s="60">
        <v>1407.4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60.8</v>
      </c>
      <c r="AP112" s="60">
        <v>0</v>
      </c>
    </row>
    <row r="113" spans="1:46" ht="15.75" thickBot="1" x14ac:dyDescent="0.3">
      <c r="A113" s="59" t="s">
        <v>1035</v>
      </c>
      <c r="B113" s="60">
        <v>0</v>
      </c>
      <c r="C113" s="60">
        <v>211.4</v>
      </c>
      <c r="D113" s="60">
        <v>0</v>
      </c>
      <c r="E113" s="60">
        <v>0</v>
      </c>
      <c r="F113" s="60">
        <v>0</v>
      </c>
      <c r="G113" s="60">
        <v>983.1</v>
      </c>
      <c r="H113" s="60">
        <v>0</v>
      </c>
      <c r="I113" s="60">
        <v>0</v>
      </c>
      <c r="J113" s="60">
        <v>29.5</v>
      </c>
      <c r="K113" s="60">
        <v>0</v>
      </c>
      <c r="L113" s="60">
        <v>0</v>
      </c>
      <c r="M113" s="60">
        <v>0</v>
      </c>
      <c r="AD113" s="59" t="s">
        <v>1035</v>
      </c>
      <c r="AE113" s="60">
        <v>956.6</v>
      </c>
      <c r="AF113" s="60">
        <v>0</v>
      </c>
      <c r="AG113" s="60">
        <v>0</v>
      </c>
      <c r="AH113" s="60">
        <v>0</v>
      </c>
      <c r="AI113" s="60">
        <v>1407.4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60.8</v>
      </c>
      <c r="AP113" s="60">
        <v>0</v>
      </c>
    </row>
    <row r="114" spans="1:46" ht="15.75" thickBot="1" x14ac:dyDescent="0.3">
      <c r="A114" s="59" t="s">
        <v>1036</v>
      </c>
      <c r="B114" s="60">
        <v>0</v>
      </c>
      <c r="C114" s="60">
        <v>149.9</v>
      </c>
      <c r="D114" s="60">
        <v>0</v>
      </c>
      <c r="E114" s="60">
        <v>0</v>
      </c>
      <c r="F114" s="60">
        <v>0</v>
      </c>
      <c r="G114" s="60">
        <v>983.1</v>
      </c>
      <c r="H114" s="60">
        <v>0</v>
      </c>
      <c r="I114" s="60">
        <v>0</v>
      </c>
      <c r="J114" s="60">
        <v>29.5</v>
      </c>
      <c r="K114" s="60">
        <v>0</v>
      </c>
      <c r="L114" s="60">
        <v>0</v>
      </c>
      <c r="M114" s="60">
        <v>0</v>
      </c>
      <c r="AD114" s="59" t="s">
        <v>1036</v>
      </c>
      <c r="AE114" s="60">
        <v>956.6</v>
      </c>
      <c r="AF114" s="60">
        <v>0</v>
      </c>
      <c r="AG114" s="60">
        <v>0</v>
      </c>
      <c r="AH114" s="60">
        <v>0</v>
      </c>
      <c r="AI114" s="60">
        <v>1407.4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60.8</v>
      </c>
      <c r="AP114" s="60">
        <v>0</v>
      </c>
    </row>
    <row r="115" spans="1:46" ht="15.75" thickBot="1" x14ac:dyDescent="0.3">
      <c r="A115" s="59" t="s">
        <v>1039</v>
      </c>
      <c r="B115" s="60">
        <v>0</v>
      </c>
      <c r="C115" s="60">
        <v>142.9</v>
      </c>
      <c r="D115" s="60">
        <v>0</v>
      </c>
      <c r="E115" s="60">
        <v>0</v>
      </c>
      <c r="F115" s="60">
        <v>0</v>
      </c>
      <c r="G115" s="60">
        <v>970.1</v>
      </c>
      <c r="H115" s="60">
        <v>0</v>
      </c>
      <c r="I115" s="60">
        <v>0</v>
      </c>
      <c r="J115" s="60">
        <v>29.5</v>
      </c>
      <c r="K115" s="60">
        <v>0</v>
      </c>
      <c r="L115" s="60">
        <v>0</v>
      </c>
      <c r="M115" s="60">
        <v>0</v>
      </c>
      <c r="AD115" s="59" t="s">
        <v>1039</v>
      </c>
      <c r="AE115" s="60">
        <v>956.6</v>
      </c>
      <c r="AF115" s="60">
        <v>0</v>
      </c>
      <c r="AG115" s="60">
        <v>0</v>
      </c>
      <c r="AH115" s="60">
        <v>0</v>
      </c>
      <c r="AI115" s="60">
        <v>1407.4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60.8</v>
      </c>
      <c r="AP115" s="60">
        <v>0</v>
      </c>
    </row>
    <row r="116" spans="1:46" ht="15.75" thickBot="1" x14ac:dyDescent="0.3">
      <c r="A116" s="59" t="s">
        <v>1040</v>
      </c>
      <c r="B116" s="60">
        <v>0</v>
      </c>
      <c r="C116" s="60">
        <v>0</v>
      </c>
      <c r="D116" s="60">
        <v>0</v>
      </c>
      <c r="E116" s="60">
        <v>0</v>
      </c>
      <c r="F116" s="60">
        <v>0</v>
      </c>
      <c r="G116" s="60">
        <v>943.1</v>
      </c>
      <c r="H116" s="60">
        <v>0</v>
      </c>
      <c r="I116" s="60">
        <v>0</v>
      </c>
      <c r="J116" s="60">
        <v>0</v>
      </c>
      <c r="K116" s="60">
        <v>0</v>
      </c>
      <c r="L116" s="60">
        <v>0</v>
      </c>
      <c r="M116" s="60">
        <v>0</v>
      </c>
      <c r="AD116" s="59" t="s">
        <v>1040</v>
      </c>
      <c r="AE116" s="60">
        <v>956.6</v>
      </c>
      <c r="AF116" s="60">
        <v>0</v>
      </c>
      <c r="AG116" s="60">
        <v>0</v>
      </c>
      <c r="AH116" s="60">
        <v>0</v>
      </c>
      <c r="AI116" s="60">
        <v>1407.4</v>
      </c>
      <c r="AJ116" s="60">
        <v>0</v>
      </c>
      <c r="AK116" s="60">
        <v>0</v>
      </c>
      <c r="AL116" s="60">
        <v>0</v>
      </c>
      <c r="AM116" s="60">
        <v>0</v>
      </c>
      <c r="AN116" s="60">
        <v>0</v>
      </c>
      <c r="AO116" s="60">
        <v>0</v>
      </c>
      <c r="AP116" s="60">
        <v>0</v>
      </c>
    </row>
    <row r="117" spans="1:46" ht="19.5" thickBot="1" x14ac:dyDescent="0.3">
      <c r="A117" s="55"/>
      <c r="AD117" s="55"/>
    </row>
    <row r="118" spans="1:46" ht="18.75" thickBot="1" x14ac:dyDescent="0.3">
      <c r="A118" s="59" t="s">
        <v>1042</v>
      </c>
      <c r="B118" s="59" t="s">
        <v>927</v>
      </c>
      <c r="C118" s="59" t="s">
        <v>928</v>
      </c>
      <c r="D118" s="59" t="s">
        <v>929</v>
      </c>
      <c r="E118" s="59" t="s">
        <v>930</v>
      </c>
      <c r="F118" s="59" t="s">
        <v>931</v>
      </c>
      <c r="G118" s="59" t="s">
        <v>932</v>
      </c>
      <c r="H118" s="59" t="s">
        <v>933</v>
      </c>
      <c r="I118" s="59" t="s">
        <v>934</v>
      </c>
      <c r="J118" s="59" t="s">
        <v>935</v>
      </c>
      <c r="K118" s="59" t="s">
        <v>936</v>
      </c>
      <c r="L118" s="59" t="s">
        <v>937</v>
      </c>
      <c r="M118" s="59" t="s">
        <v>938</v>
      </c>
      <c r="N118" s="59" t="s">
        <v>1043</v>
      </c>
      <c r="O118" s="59" t="s">
        <v>1044</v>
      </c>
      <c r="P118" s="59" t="s">
        <v>1045</v>
      </c>
      <c r="Q118" s="59" t="s">
        <v>1046</v>
      </c>
      <c r="AD118" s="59" t="s">
        <v>1042</v>
      </c>
      <c r="AE118" s="59" t="s">
        <v>927</v>
      </c>
      <c r="AF118" s="59" t="s">
        <v>928</v>
      </c>
      <c r="AG118" s="59" t="s">
        <v>929</v>
      </c>
      <c r="AH118" s="59" t="s">
        <v>930</v>
      </c>
      <c r="AI118" s="59" t="s">
        <v>931</v>
      </c>
      <c r="AJ118" s="59" t="s">
        <v>932</v>
      </c>
      <c r="AK118" s="59" t="s">
        <v>933</v>
      </c>
      <c r="AL118" s="59" t="s">
        <v>934</v>
      </c>
      <c r="AM118" s="59" t="s">
        <v>935</v>
      </c>
      <c r="AN118" s="59" t="s">
        <v>936</v>
      </c>
      <c r="AO118" s="59" t="s">
        <v>937</v>
      </c>
      <c r="AP118" s="59" t="s">
        <v>938</v>
      </c>
      <c r="AQ118" s="59" t="s">
        <v>1043</v>
      </c>
      <c r="AR118" s="59" t="s">
        <v>1044</v>
      </c>
      <c r="AS118" s="59" t="s">
        <v>1045</v>
      </c>
      <c r="AT118" s="59" t="s">
        <v>1046</v>
      </c>
    </row>
    <row r="119" spans="1:46" ht="15.75" thickBot="1" x14ac:dyDescent="0.3">
      <c r="A119" s="59" t="s">
        <v>942</v>
      </c>
      <c r="B119" s="60">
        <v>0</v>
      </c>
      <c r="C119" s="60">
        <v>321.39999999999998</v>
      </c>
      <c r="D119" s="60">
        <v>0</v>
      </c>
      <c r="E119" s="60">
        <v>953.6</v>
      </c>
      <c r="F119" s="60">
        <v>0</v>
      </c>
      <c r="G119" s="60">
        <v>943.1</v>
      </c>
      <c r="H119" s="60">
        <v>0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  <c r="N119" s="60">
        <v>2218.1</v>
      </c>
      <c r="O119" s="60">
        <v>2219</v>
      </c>
      <c r="P119" s="60">
        <v>0.9</v>
      </c>
      <c r="Q119" s="60">
        <v>0.04</v>
      </c>
      <c r="AD119" s="59" t="s">
        <v>942</v>
      </c>
      <c r="AE119" s="60">
        <v>1199.8</v>
      </c>
      <c r="AF119" s="60">
        <v>0</v>
      </c>
      <c r="AG119" s="60">
        <v>0</v>
      </c>
      <c r="AH119" s="60">
        <v>0</v>
      </c>
      <c r="AI119" s="60">
        <v>1407.4</v>
      </c>
      <c r="AJ119" s="60">
        <v>0</v>
      </c>
      <c r="AK119" s="60">
        <v>0</v>
      </c>
      <c r="AL119" s="60">
        <v>0</v>
      </c>
      <c r="AM119" s="60">
        <v>0</v>
      </c>
      <c r="AN119" s="60">
        <v>0</v>
      </c>
      <c r="AO119" s="60">
        <v>60.8</v>
      </c>
      <c r="AP119" s="60">
        <v>0</v>
      </c>
      <c r="AQ119" s="60">
        <v>2668</v>
      </c>
      <c r="AR119" s="60">
        <v>2219</v>
      </c>
      <c r="AS119" s="60">
        <v>-449</v>
      </c>
      <c r="AT119" s="60">
        <v>-20.23</v>
      </c>
    </row>
    <row r="120" spans="1:46" ht="15.75" thickBot="1" x14ac:dyDescent="0.3">
      <c r="A120" s="59" t="s">
        <v>943</v>
      </c>
      <c r="B120" s="60">
        <v>0</v>
      </c>
      <c r="C120" s="60">
        <v>349.9</v>
      </c>
      <c r="D120" s="60">
        <v>0</v>
      </c>
      <c r="E120" s="60">
        <v>953.6</v>
      </c>
      <c r="F120" s="60">
        <v>0</v>
      </c>
      <c r="G120" s="60">
        <v>983.1</v>
      </c>
      <c r="H120" s="60">
        <v>0</v>
      </c>
      <c r="I120" s="60">
        <v>0</v>
      </c>
      <c r="J120" s="60">
        <v>29.5</v>
      </c>
      <c r="K120" s="60">
        <v>0</v>
      </c>
      <c r="L120" s="60">
        <v>0</v>
      </c>
      <c r="M120" s="60">
        <v>0</v>
      </c>
      <c r="N120" s="60">
        <v>2316.1</v>
      </c>
      <c r="O120" s="60">
        <v>2356</v>
      </c>
      <c r="P120" s="60">
        <v>39.9</v>
      </c>
      <c r="Q120" s="60">
        <v>1.69</v>
      </c>
      <c r="AD120" s="59" t="s">
        <v>943</v>
      </c>
      <c r="AE120" s="60">
        <v>1199.8</v>
      </c>
      <c r="AF120" s="60">
        <v>0</v>
      </c>
      <c r="AG120" s="60">
        <v>0</v>
      </c>
      <c r="AH120" s="60">
        <v>0</v>
      </c>
      <c r="AI120" s="60">
        <v>1407.4</v>
      </c>
      <c r="AJ120" s="60">
        <v>0</v>
      </c>
      <c r="AK120" s="60">
        <v>0</v>
      </c>
      <c r="AL120" s="60">
        <v>0</v>
      </c>
      <c r="AM120" s="60">
        <v>0</v>
      </c>
      <c r="AN120" s="60">
        <v>0</v>
      </c>
      <c r="AO120" s="60">
        <v>60.8</v>
      </c>
      <c r="AP120" s="60">
        <v>0</v>
      </c>
      <c r="AQ120" s="60">
        <v>2668</v>
      </c>
      <c r="AR120" s="60">
        <v>2356</v>
      </c>
      <c r="AS120" s="60">
        <v>-312</v>
      </c>
      <c r="AT120" s="60">
        <v>-13.24</v>
      </c>
    </row>
    <row r="121" spans="1:46" ht="15.75" thickBot="1" x14ac:dyDescent="0.3">
      <c r="A121" s="59" t="s">
        <v>944</v>
      </c>
      <c r="B121" s="60">
        <v>0</v>
      </c>
      <c r="C121" s="60">
        <v>349.9</v>
      </c>
      <c r="D121" s="60">
        <v>0</v>
      </c>
      <c r="E121" s="60">
        <v>953.6</v>
      </c>
      <c r="F121" s="60">
        <v>0</v>
      </c>
      <c r="G121" s="60">
        <v>970.1</v>
      </c>
      <c r="H121" s="60">
        <v>0</v>
      </c>
      <c r="I121" s="60">
        <v>0</v>
      </c>
      <c r="J121" s="60">
        <v>29.5</v>
      </c>
      <c r="K121" s="60">
        <v>0</v>
      </c>
      <c r="L121" s="60">
        <v>0</v>
      </c>
      <c r="M121" s="60">
        <v>0</v>
      </c>
      <c r="N121" s="60">
        <v>2303.1</v>
      </c>
      <c r="O121" s="60">
        <v>2330</v>
      </c>
      <c r="P121" s="60">
        <v>26.9</v>
      </c>
      <c r="Q121" s="60">
        <v>1.1499999999999999</v>
      </c>
      <c r="AD121" s="59" t="s">
        <v>944</v>
      </c>
      <c r="AE121" s="60">
        <v>1199.8</v>
      </c>
      <c r="AF121" s="60">
        <v>0</v>
      </c>
      <c r="AG121" s="60">
        <v>0</v>
      </c>
      <c r="AH121" s="60">
        <v>0</v>
      </c>
      <c r="AI121" s="60">
        <v>1407.4</v>
      </c>
      <c r="AJ121" s="60">
        <v>0</v>
      </c>
      <c r="AK121" s="60">
        <v>0</v>
      </c>
      <c r="AL121" s="60">
        <v>0</v>
      </c>
      <c r="AM121" s="60">
        <v>0</v>
      </c>
      <c r="AN121" s="60">
        <v>0</v>
      </c>
      <c r="AO121" s="60">
        <v>114.8</v>
      </c>
      <c r="AP121" s="60">
        <v>0</v>
      </c>
      <c r="AQ121" s="60">
        <v>2722</v>
      </c>
      <c r="AR121" s="60">
        <v>2330</v>
      </c>
      <c r="AS121" s="60">
        <v>-392</v>
      </c>
      <c r="AT121" s="60">
        <v>-16.82</v>
      </c>
    </row>
    <row r="122" spans="1:46" ht="15.75" thickBot="1" x14ac:dyDescent="0.3">
      <c r="A122" s="59" t="s">
        <v>945</v>
      </c>
      <c r="B122" s="60">
        <v>0</v>
      </c>
      <c r="C122" s="60">
        <v>360.9</v>
      </c>
      <c r="D122" s="60">
        <v>0</v>
      </c>
      <c r="E122" s="60">
        <v>953.6</v>
      </c>
      <c r="F122" s="60">
        <v>0</v>
      </c>
      <c r="G122" s="60">
        <v>983.1</v>
      </c>
      <c r="H122" s="60">
        <v>0</v>
      </c>
      <c r="I122" s="60">
        <v>0</v>
      </c>
      <c r="J122" s="60">
        <v>29.5</v>
      </c>
      <c r="K122" s="60">
        <v>0</v>
      </c>
      <c r="L122" s="60">
        <v>0</v>
      </c>
      <c r="M122" s="60">
        <v>0</v>
      </c>
      <c r="N122" s="60">
        <v>2327.1</v>
      </c>
      <c r="O122" s="60">
        <v>2378</v>
      </c>
      <c r="P122" s="60">
        <v>50.9</v>
      </c>
      <c r="Q122" s="60">
        <v>2.14</v>
      </c>
      <c r="AD122" s="59" t="s">
        <v>945</v>
      </c>
      <c r="AE122" s="60">
        <v>1199.8</v>
      </c>
      <c r="AF122" s="60">
        <v>0</v>
      </c>
      <c r="AG122" s="60">
        <v>0</v>
      </c>
      <c r="AH122" s="60">
        <v>0</v>
      </c>
      <c r="AI122" s="60">
        <v>1407.4</v>
      </c>
      <c r="AJ122" s="60">
        <v>0</v>
      </c>
      <c r="AK122" s="60">
        <v>0</v>
      </c>
      <c r="AL122" s="60">
        <v>0</v>
      </c>
      <c r="AM122" s="60">
        <v>0</v>
      </c>
      <c r="AN122" s="60">
        <v>0</v>
      </c>
      <c r="AO122" s="60">
        <v>60.8</v>
      </c>
      <c r="AP122" s="60">
        <v>0</v>
      </c>
      <c r="AQ122" s="60">
        <v>2668</v>
      </c>
      <c r="AR122" s="60">
        <v>2378</v>
      </c>
      <c r="AS122" s="60">
        <v>-290</v>
      </c>
      <c r="AT122" s="60">
        <v>-12.2</v>
      </c>
    </row>
    <row r="123" spans="1:46" ht="15.75" thickBot="1" x14ac:dyDescent="0.3">
      <c r="A123" s="59" t="s">
        <v>946</v>
      </c>
      <c r="B123" s="60">
        <v>0</v>
      </c>
      <c r="C123" s="60">
        <v>211.4</v>
      </c>
      <c r="D123" s="60">
        <v>0</v>
      </c>
      <c r="E123" s="60">
        <v>953.6</v>
      </c>
      <c r="F123" s="60">
        <v>0</v>
      </c>
      <c r="G123" s="60">
        <v>983.1</v>
      </c>
      <c r="H123" s="60">
        <v>0</v>
      </c>
      <c r="I123" s="60">
        <v>0</v>
      </c>
      <c r="J123" s="60">
        <v>46.5</v>
      </c>
      <c r="K123" s="60">
        <v>0</v>
      </c>
      <c r="L123" s="60">
        <v>0</v>
      </c>
      <c r="M123" s="60">
        <v>0</v>
      </c>
      <c r="N123" s="60">
        <v>2194.6</v>
      </c>
      <c r="O123" s="60">
        <v>2243</v>
      </c>
      <c r="P123" s="60">
        <v>48.4</v>
      </c>
      <c r="Q123" s="60">
        <v>2.16</v>
      </c>
      <c r="AD123" s="59" t="s">
        <v>946</v>
      </c>
      <c r="AE123" s="60">
        <v>1199.8</v>
      </c>
      <c r="AF123" s="60">
        <v>0</v>
      </c>
      <c r="AG123" s="60">
        <v>0</v>
      </c>
      <c r="AH123" s="60">
        <v>0</v>
      </c>
      <c r="AI123" s="60">
        <v>1407.4</v>
      </c>
      <c r="AJ123" s="60">
        <v>0</v>
      </c>
      <c r="AK123" s="60">
        <v>0</v>
      </c>
      <c r="AL123" s="60">
        <v>0</v>
      </c>
      <c r="AM123" s="60">
        <v>0</v>
      </c>
      <c r="AN123" s="60">
        <v>0</v>
      </c>
      <c r="AO123" s="60">
        <v>60.8</v>
      </c>
      <c r="AP123" s="60">
        <v>0</v>
      </c>
      <c r="AQ123" s="60">
        <v>2668</v>
      </c>
      <c r="AR123" s="60">
        <v>2243</v>
      </c>
      <c r="AS123" s="60">
        <v>-425</v>
      </c>
      <c r="AT123" s="60">
        <v>-18.95</v>
      </c>
    </row>
    <row r="124" spans="1:46" ht="15.75" thickBot="1" x14ac:dyDescent="0.3">
      <c r="A124" s="59" t="s">
        <v>947</v>
      </c>
      <c r="B124" s="60">
        <v>0</v>
      </c>
      <c r="C124" s="60">
        <v>321.39999999999998</v>
      </c>
      <c r="D124" s="60">
        <v>0</v>
      </c>
      <c r="E124" s="60">
        <v>953.6</v>
      </c>
      <c r="F124" s="60">
        <v>0</v>
      </c>
      <c r="G124" s="60">
        <v>983.1</v>
      </c>
      <c r="H124" s="60">
        <v>2.5</v>
      </c>
      <c r="I124" s="60">
        <v>0</v>
      </c>
      <c r="J124" s="60">
        <v>46.5</v>
      </c>
      <c r="K124" s="60">
        <v>0</v>
      </c>
      <c r="L124" s="60">
        <v>0</v>
      </c>
      <c r="M124" s="60">
        <v>1</v>
      </c>
      <c r="N124" s="60">
        <v>2308.1</v>
      </c>
      <c r="O124" s="60">
        <v>2309</v>
      </c>
      <c r="P124" s="60">
        <v>0.9</v>
      </c>
      <c r="Q124" s="60">
        <v>0.04</v>
      </c>
      <c r="AD124" s="59" t="s">
        <v>947</v>
      </c>
      <c r="AE124" s="60">
        <v>1199.8</v>
      </c>
      <c r="AF124" s="60">
        <v>0</v>
      </c>
      <c r="AG124" s="60">
        <v>0</v>
      </c>
      <c r="AH124" s="60">
        <v>0</v>
      </c>
      <c r="AI124" s="60">
        <v>1407.4</v>
      </c>
      <c r="AJ124" s="60">
        <v>0</v>
      </c>
      <c r="AK124" s="60">
        <v>0</v>
      </c>
      <c r="AL124" s="60">
        <v>0</v>
      </c>
      <c r="AM124" s="60">
        <v>0</v>
      </c>
      <c r="AN124" s="60">
        <v>0</v>
      </c>
      <c r="AO124" s="60">
        <v>60.8</v>
      </c>
      <c r="AP124" s="60">
        <v>0</v>
      </c>
      <c r="AQ124" s="60">
        <v>2668</v>
      </c>
      <c r="AR124" s="60">
        <v>2309</v>
      </c>
      <c r="AS124" s="60">
        <v>-359</v>
      </c>
      <c r="AT124" s="60">
        <v>-15.55</v>
      </c>
    </row>
    <row r="125" spans="1:46" ht="15.75" thickBot="1" x14ac:dyDescent="0.3">
      <c r="A125" s="59" t="s">
        <v>948</v>
      </c>
      <c r="B125" s="60">
        <v>0</v>
      </c>
      <c r="C125" s="60">
        <v>503.8</v>
      </c>
      <c r="D125" s="60">
        <v>0</v>
      </c>
      <c r="E125" s="60">
        <v>953.6</v>
      </c>
      <c r="F125" s="60">
        <v>0</v>
      </c>
      <c r="G125" s="60">
        <v>983.1</v>
      </c>
      <c r="H125" s="60">
        <v>0</v>
      </c>
      <c r="I125" s="60">
        <v>0</v>
      </c>
      <c r="J125" s="60">
        <v>57</v>
      </c>
      <c r="K125" s="60">
        <v>0</v>
      </c>
      <c r="L125" s="60">
        <v>0</v>
      </c>
      <c r="M125" s="60">
        <v>1</v>
      </c>
      <c r="N125" s="60">
        <v>2498.5</v>
      </c>
      <c r="O125" s="60">
        <v>2526</v>
      </c>
      <c r="P125" s="60">
        <v>27.5</v>
      </c>
      <c r="Q125" s="60">
        <v>1.0900000000000001</v>
      </c>
      <c r="AD125" s="59" t="s">
        <v>948</v>
      </c>
      <c r="AE125" s="60">
        <v>1199.8</v>
      </c>
      <c r="AF125" s="60">
        <v>0</v>
      </c>
      <c r="AG125" s="60">
        <v>0</v>
      </c>
      <c r="AH125" s="60">
        <v>0</v>
      </c>
      <c r="AI125" s="60">
        <v>1407.4</v>
      </c>
      <c r="AJ125" s="60">
        <v>0</v>
      </c>
      <c r="AK125" s="60">
        <v>0</v>
      </c>
      <c r="AL125" s="60">
        <v>0</v>
      </c>
      <c r="AM125" s="60">
        <v>0</v>
      </c>
      <c r="AN125" s="60">
        <v>0</v>
      </c>
      <c r="AO125" s="60">
        <v>60.8</v>
      </c>
      <c r="AP125" s="60">
        <v>0</v>
      </c>
      <c r="AQ125" s="60">
        <v>2668</v>
      </c>
      <c r="AR125" s="60">
        <v>2526</v>
      </c>
      <c r="AS125" s="60">
        <v>-142</v>
      </c>
      <c r="AT125" s="60">
        <v>-5.62</v>
      </c>
    </row>
    <row r="126" spans="1:46" ht="15.75" thickBot="1" x14ac:dyDescent="0.3">
      <c r="A126" s="59" t="s">
        <v>949</v>
      </c>
      <c r="B126" s="60">
        <v>0</v>
      </c>
      <c r="C126" s="60">
        <v>503.8</v>
      </c>
      <c r="D126" s="60">
        <v>0</v>
      </c>
      <c r="E126" s="60">
        <v>953.6</v>
      </c>
      <c r="F126" s="60">
        <v>0</v>
      </c>
      <c r="G126" s="60">
        <v>983.1</v>
      </c>
      <c r="H126" s="60">
        <v>166.4</v>
      </c>
      <c r="I126" s="60">
        <v>0</v>
      </c>
      <c r="J126" s="60">
        <v>57</v>
      </c>
      <c r="K126" s="60">
        <v>0</v>
      </c>
      <c r="L126" s="60">
        <v>0</v>
      </c>
      <c r="M126" s="60">
        <v>1</v>
      </c>
      <c r="N126" s="60">
        <v>2665</v>
      </c>
      <c r="O126" s="60">
        <v>2666</v>
      </c>
      <c r="P126" s="60">
        <v>1</v>
      </c>
      <c r="Q126" s="60">
        <v>0.04</v>
      </c>
      <c r="AD126" s="59" t="s">
        <v>949</v>
      </c>
      <c r="AE126" s="60">
        <v>1199.8</v>
      </c>
      <c r="AF126" s="60">
        <v>0</v>
      </c>
      <c r="AG126" s="60">
        <v>0</v>
      </c>
      <c r="AH126" s="60">
        <v>0</v>
      </c>
      <c r="AI126" s="60">
        <v>1407.4</v>
      </c>
      <c r="AJ126" s="60">
        <v>0</v>
      </c>
      <c r="AK126" s="60">
        <v>0</v>
      </c>
      <c r="AL126" s="60">
        <v>0</v>
      </c>
      <c r="AM126" s="60">
        <v>0</v>
      </c>
      <c r="AN126" s="60">
        <v>0</v>
      </c>
      <c r="AO126" s="60">
        <v>60.8</v>
      </c>
      <c r="AP126" s="60">
        <v>0</v>
      </c>
      <c r="AQ126" s="60">
        <v>2668</v>
      </c>
      <c r="AR126" s="60">
        <v>2666</v>
      </c>
      <c r="AS126" s="60">
        <v>-2</v>
      </c>
      <c r="AT126" s="60">
        <v>-0.08</v>
      </c>
    </row>
    <row r="127" spans="1:46" ht="15.75" thickBot="1" x14ac:dyDescent="0.3">
      <c r="A127" s="59" t="s">
        <v>950</v>
      </c>
      <c r="B127" s="60">
        <v>0</v>
      </c>
      <c r="C127" s="60">
        <v>503.8</v>
      </c>
      <c r="D127" s="60">
        <v>0</v>
      </c>
      <c r="E127" s="60">
        <v>953.6</v>
      </c>
      <c r="F127" s="60">
        <v>0</v>
      </c>
      <c r="G127" s="60">
        <v>983.1</v>
      </c>
      <c r="H127" s="60">
        <v>0</v>
      </c>
      <c r="I127" s="60">
        <v>0</v>
      </c>
      <c r="J127" s="60">
        <v>187.4</v>
      </c>
      <c r="K127" s="60">
        <v>0</v>
      </c>
      <c r="L127" s="60">
        <v>0</v>
      </c>
      <c r="M127" s="60">
        <v>1</v>
      </c>
      <c r="N127" s="60">
        <v>2629</v>
      </c>
      <c r="O127" s="60">
        <v>2670</v>
      </c>
      <c r="P127" s="60">
        <v>41</v>
      </c>
      <c r="Q127" s="60">
        <v>1.54</v>
      </c>
      <c r="AD127" s="59" t="s">
        <v>950</v>
      </c>
      <c r="AE127" s="60">
        <v>1199.8</v>
      </c>
      <c r="AF127" s="60">
        <v>0</v>
      </c>
      <c r="AG127" s="60">
        <v>0</v>
      </c>
      <c r="AH127" s="60">
        <v>0</v>
      </c>
      <c r="AI127" s="60">
        <v>1407.4</v>
      </c>
      <c r="AJ127" s="60">
        <v>0</v>
      </c>
      <c r="AK127" s="60">
        <v>0</v>
      </c>
      <c r="AL127" s="60">
        <v>0</v>
      </c>
      <c r="AM127" s="60">
        <v>0</v>
      </c>
      <c r="AN127" s="60">
        <v>0</v>
      </c>
      <c r="AO127" s="60">
        <v>60.8</v>
      </c>
      <c r="AP127" s="60">
        <v>0</v>
      </c>
      <c r="AQ127" s="60">
        <v>2668</v>
      </c>
      <c r="AR127" s="60">
        <v>2670</v>
      </c>
      <c r="AS127" s="60">
        <v>2</v>
      </c>
      <c r="AT127" s="60">
        <v>7.0000000000000007E-2</v>
      </c>
    </row>
    <row r="128" spans="1:46" ht="15.75" thickBot="1" x14ac:dyDescent="0.3">
      <c r="A128" s="59" t="s">
        <v>951</v>
      </c>
      <c r="B128" s="60">
        <v>0</v>
      </c>
      <c r="C128" s="60">
        <v>544.79999999999995</v>
      </c>
      <c r="D128" s="60">
        <v>0</v>
      </c>
      <c r="E128" s="60">
        <v>953.6</v>
      </c>
      <c r="F128" s="60">
        <v>0</v>
      </c>
      <c r="G128" s="60">
        <v>983.1</v>
      </c>
      <c r="H128" s="60">
        <v>2.5</v>
      </c>
      <c r="I128" s="60">
        <v>0</v>
      </c>
      <c r="J128" s="60">
        <v>192.4</v>
      </c>
      <c r="K128" s="60">
        <v>0</v>
      </c>
      <c r="L128" s="60">
        <v>0</v>
      </c>
      <c r="M128" s="60">
        <v>1</v>
      </c>
      <c r="N128" s="60">
        <v>2677.5</v>
      </c>
      <c r="O128" s="60">
        <v>2680</v>
      </c>
      <c r="P128" s="60">
        <v>2.5</v>
      </c>
      <c r="Q128" s="60">
        <v>0.09</v>
      </c>
      <c r="AD128" s="59" t="s">
        <v>951</v>
      </c>
      <c r="AE128" s="60">
        <v>1199.8</v>
      </c>
      <c r="AF128" s="60">
        <v>0</v>
      </c>
      <c r="AG128" s="60">
        <v>0</v>
      </c>
      <c r="AH128" s="60">
        <v>0</v>
      </c>
      <c r="AI128" s="60">
        <v>1407.4</v>
      </c>
      <c r="AJ128" s="60">
        <v>0</v>
      </c>
      <c r="AK128" s="60">
        <v>0</v>
      </c>
      <c r="AL128" s="60">
        <v>0</v>
      </c>
      <c r="AM128" s="60">
        <v>0</v>
      </c>
      <c r="AN128" s="60">
        <v>0</v>
      </c>
      <c r="AO128" s="60">
        <v>60.8</v>
      </c>
      <c r="AP128" s="60">
        <v>0</v>
      </c>
      <c r="AQ128" s="60">
        <v>2668</v>
      </c>
      <c r="AR128" s="60">
        <v>2680</v>
      </c>
      <c r="AS128" s="60">
        <v>12</v>
      </c>
      <c r="AT128" s="60">
        <v>0.45</v>
      </c>
    </row>
    <row r="129" spans="1:46" ht="15.75" thickBot="1" x14ac:dyDescent="0.3">
      <c r="A129" s="59" t="s">
        <v>952</v>
      </c>
      <c r="B129" s="60">
        <v>0</v>
      </c>
      <c r="C129" s="60">
        <v>490.3</v>
      </c>
      <c r="D129" s="60">
        <v>0</v>
      </c>
      <c r="E129" s="60">
        <v>953.6</v>
      </c>
      <c r="F129" s="60">
        <v>0</v>
      </c>
      <c r="G129" s="60">
        <v>983.1</v>
      </c>
      <c r="H129" s="60">
        <v>0</v>
      </c>
      <c r="I129" s="60">
        <v>0</v>
      </c>
      <c r="J129" s="60">
        <v>241.4</v>
      </c>
      <c r="K129" s="60">
        <v>0</v>
      </c>
      <c r="L129" s="60">
        <v>0</v>
      </c>
      <c r="M129" s="60">
        <v>0</v>
      </c>
      <c r="N129" s="60">
        <v>2668.5</v>
      </c>
      <c r="O129" s="60">
        <v>2751</v>
      </c>
      <c r="P129" s="60">
        <v>82.5</v>
      </c>
      <c r="Q129" s="60">
        <v>3</v>
      </c>
      <c r="AD129" s="59" t="s">
        <v>952</v>
      </c>
      <c r="AE129" s="60">
        <v>1199.8</v>
      </c>
      <c r="AF129" s="60">
        <v>0</v>
      </c>
      <c r="AG129" s="60">
        <v>0</v>
      </c>
      <c r="AH129" s="60">
        <v>0</v>
      </c>
      <c r="AI129" s="60">
        <v>1407.4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60.8</v>
      </c>
      <c r="AP129" s="60">
        <v>0</v>
      </c>
      <c r="AQ129" s="60">
        <v>2668</v>
      </c>
      <c r="AR129" s="60">
        <v>2751</v>
      </c>
      <c r="AS129" s="60">
        <v>83</v>
      </c>
      <c r="AT129" s="60">
        <v>3.02</v>
      </c>
    </row>
    <row r="130" spans="1:46" ht="15.75" thickBot="1" x14ac:dyDescent="0.3">
      <c r="A130" s="59" t="s">
        <v>953</v>
      </c>
      <c r="B130" s="60">
        <v>0</v>
      </c>
      <c r="C130" s="60">
        <v>0</v>
      </c>
      <c r="D130" s="60">
        <v>0</v>
      </c>
      <c r="E130" s="60">
        <v>953.6</v>
      </c>
      <c r="F130" s="60">
        <v>0</v>
      </c>
      <c r="G130" s="60">
        <v>983.1</v>
      </c>
      <c r="H130" s="60">
        <v>0</v>
      </c>
      <c r="I130" s="60">
        <v>0</v>
      </c>
      <c r="J130" s="60">
        <v>29.5</v>
      </c>
      <c r="K130" s="60">
        <v>0</v>
      </c>
      <c r="L130" s="60">
        <v>0</v>
      </c>
      <c r="M130" s="60">
        <v>0</v>
      </c>
      <c r="N130" s="60">
        <v>1966.2</v>
      </c>
      <c r="O130" s="60">
        <v>1967</v>
      </c>
      <c r="P130" s="60">
        <v>0.8</v>
      </c>
      <c r="Q130" s="60">
        <v>0.04</v>
      </c>
      <c r="AD130" s="59" t="s">
        <v>953</v>
      </c>
      <c r="AE130" s="60">
        <v>1077.2</v>
      </c>
      <c r="AF130" s="60">
        <v>0</v>
      </c>
      <c r="AG130" s="60">
        <v>0</v>
      </c>
      <c r="AH130" s="60">
        <v>0</v>
      </c>
      <c r="AI130" s="60">
        <v>1407.4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60.8</v>
      </c>
      <c r="AP130" s="60">
        <v>0</v>
      </c>
      <c r="AQ130" s="60">
        <v>2545.5</v>
      </c>
      <c r="AR130" s="60">
        <v>1967</v>
      </c>
      <c r="AS130" s="60">
        <v>-578.5</v>
      </c>
      <c r="AT130" s="60">
        <v>-29.41</v>
      </c>
    </row>
    <row r="131" spans="1:46" ht="15.75" thickBot="1" x14ac:dyDescent="0.3">
      <c r="A131" s="59" t="s">
        <v>954</v>
      </c>
      <c r="B131" s="60">
        <v>0</v>
      </c>
      <c r="C131" s="60">
        <v>211.4</v>
      </c>
      <c r="D131" s="60">
        <v>0</v>
      </c>
      <c r="E131" s="60">
        <v>953.6</v>
      </c>
      <c r="F131" s="60">
        <v>0</v>
      </c>
      <c r="G131" s="60">
        <v>983.1</v>
      </c>
      <c r="H131" s="60">
        <v>0</v>
      </c>
      <c r="I131" s="60">
        <v>0</v>
      </c>
      <c r="J131" s="60">
        <v>29.5</v>
      </c>
      <c r="K131" s="60">
        <v>0</v>
      </c>
      <c r="L131" s="60">
        <v>0</v>
      </c>
      <c r="M131" s="60">
        <v>0</v>
      </c>
      <c r="N131" s="60">
        <v>2177.6999999999998</v>
      </c>
      <c r="O131" s="60">
        <v>2124</v>
      </c>
      <c r="P131" s="60">
        <v>-53.7</v>
      </c>
      <c r="Q131" s="60">
        <v>-2.5299999999999998</v>
      </c>
      <c r="AD131" s="59" t="s">
        <v>954</v>
      </c>
      <c r="AE131" s="60">
        <v>1077.2</v>
      </c>
      <c r="AF131" s="60">
        <v>0</v>
      </c>
      <c r="AG131" s="60">
        <v>0</v>
      </c>
      <c r="AH131" s="60">
        <v>0</v>
      </c>
      <c r="AI131" s="60">
        <v>1407.4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60.8</v>
      </c>
      <c r="AP131" s="60">
        <v>0</v>
      </c>
      <c r="AQ131" s="60">
        <v>2545.5</v>
      </c>
      <c r="AR131" s="60">
        <v>2124</v>
      </c>
      <c r="AS131" s="60">
        <v>-421.5</v>
      </c>
      <c r="AT131" s="60">
        <v>-19.84</v>
      </c>
    </row>
    <row r="132" spans="1:46" ht="15.75" thickBot="1" x14ac:dyDescent="0.3">
      <c r="A132" s="59" t="s">
        <v>955</v>
      </c>
      <c r="B132" s="60">
        <v>0</v>
      </c>
      <c r="C132" s="60">
        <v>349.9</v>
      </c>
      <c r="D132" s="60">
        <v>0</v>
      </c>
      <c r="E132" s="60">
        <v>953.6</v>
      </c>
      <c r="F132" s="60">
        <v>0</v>
      </c>
      <c r="G132" s="60">
        <v>983.1</v>
      </c>
      <c r="H132" s="60">
        <v>0</v>
      </c>
      <c r="I132" s="60">
        <v>0</v>
      </c>
      <c r="J132" s="60">
        <v>29.5</v>
      </c>
      <c r="K132" s="60">
        <v>0</v>
      </c>
      <c r="L132" s="60">
        <v>0</v>
      </c>
      <c r="M132" s="60">
        <v>0</v>
      </c>
      <c r="N132" s="60">
        <v>2316.1</v>
      </c>
      <c r="O132" s="60">
        <v>2278</v>
      </c>
      <c r="P132" s="60">
        <v>-38.1</v>
      </c>
      <c r="Q132" s="60">
        <v>-1.67</v>
      </c>
      <c r="AD132" s="59" t="s">
        <v>955</v>
      </c>
      <c r="AE132" s="60">
        <v>1077.2</v>
      </c>
      <c r="AF132" s="60">
        <v>0</v>
      </c>
      <c r="AG132" s="60">
        <v>0</v>
      </c>
      <c r="AH132" s="60">
        <v>0</v>
      </c>
      <c r="AI132" s="60">
        <v>1407.4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60.8</v>
      </c>
      <c r="AP132" s="60">
        <v>0</v>
      </c>
      <c r="AQ132" s="60">
        <v>2545.5</v>
      </c>
      <c r="AR132" s="60">
        <v>2278</v>
      </c>
      <c r="AS132" s="60">
        <v>-267.5</v>
      </c>
      <c r="AT132" s="60">
        <v>-11.74</v>
      </c>
    </row>
    <row r="133" spans="1:46" ht="15.75" thickBot="1" x14ac:dyDescent="0.3">
      <c r="A133" s="59" t="s">
        <v>956</v>
      </c>
      <c r="B133" s="60">
        <v>0</v>
      </c>
      <c r="C133" s="60">
        <v>142.9</v>
      </c>
      <c r="D133" s="60">
        <v>0</v>
      </c>
      <c r="E133" s="60">
        <v>953.6</v>
      </c>
      <c r="F133" s="60">
        <v>0</v>
      </c>
      <c r="G133" s="60">
        <v>983.1</v>
      </c>
      <c r="H133" s="60">
        <v>0</v>
      </c>
      <c r="I133" s="60">
        <v>0</v>
      </c>
      <c r="J133" s="60">
        <v>29.5</v>
      </c>
      <c r="K133" s="60">
        <v>0</v>
      </c>
      <c r="L133" s="60">
        <v>0</v>
      </c>
      <c r="M133" s="60">
        <v>0</v>
      </c>
      <c r="N133" s="60">
        <v>2109.1999999999998</v>
      </c>
      <c r="O133" s="60">
        <v>2110</v>
      </c>
      <c r="P133" s="60">
        <v>0.8</v>
      </c>
      <c r="Q133" s="60">
        <v>0.04</v>
      </c>
      <c r="AD133" s="59" t="s">
        <v>956</v>
      </c>
      <c r="AE133" s="60">
        <v>1077.2</v>
      </c>
      <c r="AF133" s="60">
        <v>0</v>
      </c>
      <c r="AG133" s="60">
        <v>0</v>
      </c>
      <c r="AH133" s="60">
        <v>0</v>
      </c>
      <c r="AI133" s="60">
        <v>1407.4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60.8</v>
      </c>
      <c r="AP133" s="60">
        <v>0</v>
      </c>
      <c r="AQ133" s="60">
        <v>2545.5</v>
      </c>
      <c r="AR133" s="60">
        <v>2110</v>
      </c>
      <c r="AS133" s="60">
        <v>-435.5</v>
      </c>
      <c r="AT133" s="60">
        <v>-20.64</v>
      </c>
    </row>
    <row r="134" spans="1:46" ht="15.75" thickBot="1" x14ac:dyDescent="0.3">
      <c r="A134" s="59" t="s">
        <v>957</v>
      </c>
      <c r="B134" s="60">
        <v>0</v>
      </c>
      <c r="C134" s="60">
        <v>349.9</v>
      </c>
      <c r="D134" s="60">
        <v>0</v>
      </c>
      <c r="E134" s="60">
        <v>953.6</v>
      </c>
      <c r="F134" s="60">
        <v>0</v>
      </c>
      <c r="G134" s="60">
        <v>983.1</v>
      </c>
      <c r="H134" s="60">
        <v>0</v>
      </c>
      <c r="I134" s="60">
        <v>0</v>
      </c>
      <c r="J134" s="60">
        <v>29.5</v>
      </c>
      <c r="K134" s="60">
        <v>0</v>
      </c>
      <c r="L134" s="60">
        <v>0</v>
      </c>
      <c r="M134" s="60">
        <v>0</v>
      </c>
      <c r="N134" s="60">
        <v>2316.1</v>
      </c>
      <c r="O134" s="60">
        <v>2284</v>
      </c>
      <c r="P134" s="60">
        <v>-32.1</v>
      </c>
      <c r="Q134" s="60">
        <v>-1.41</v>
      </c>
      <c r="AD134" s="59" t="s">
        <v>957</v>
      </c>
      <c r="AE134" s="60">
        <v>1077.2</v>
      </c>
      <c r="AF134" s="60">
        <v>0</v>
      </c>
      <c r="AG134" s="60">
        <v>0</v>
      </c>
      <c r="AH134" s="60">
        <v>0</v>
      </c>
      <c r="AI134" s="60">
        <v>1407.4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60.8</v>
      </c>
      <c r="AP134" s="60">
        <v>0</v>
      </c>
      <c r="AQ134" s="60">
        <v>2545.5</v>
      </c>
      <c r="AR134" s="60">
        <v>2284</v>
      </c>
      <c r="AS134" s="60">
        <v>-261.5</v>
      </c>
      <c r="AT134" s="60">
        <v>-11.45</v>
      </c>
    </row>
    <row r="135" spans="1:46" ht="15.75" thickBot="1" x14ac:dyDescent="0.3">
      <c r="A135" s="59" t="s">
        <v>958</v>
      </c>
      <c r="B135" s="60">
        <v>0</v>
      </c>
      <c r="C135" s="60">
        <v>490.3</v>
      </c>
      <c r="D135" s="60">
        <v>0</v>
      </c>
      <c r="E135" s="60">
        <v>953.6</v>
      </c>
      <c r="F135" s="60">
        <v>0</v>
      </c>
      <c r="G135" s="60">
        <v>983.1</v>
      </c>
      <c r="H135" s="60">
        <v>2.5</v>
      </c>
      <c r="I135" s="60">
        <v>0</v>
      </c>
      <c r="J135" s="60">
        <v>46.5</v>
      </c>
      <c r="K135" s="60">
        <v>0</v>
      </c>
      <c r="L135" s="60">
        <v>0</v>
      </c>
      <c r="M135" s="60">
        <v>1</v>
      </c>
      <c r="N135" s="60">
        <v>2477</v>
      </c>
      <c r="O135" s="60">
        <v>2478</v>
      </c>
      <c r="P135" s="60">
        <v>1</v>
      </c>
      <c r="Q135" s="60">
        <v>0.04</v>
      </c>
      <c r="AD135" s="59" t="s">
        <v>958</v>
      </c>
      <c r="AE135" s="60">
        <v>1077.2</v>
      </c>
      <c r="AF135" s="60">
        <v>0</v>
      </c>
      <c r="AG135" s="60">
        <v>0</v>
      </c>
      <c r="AH135" s="60">
        <v>0</v>
      </c>
      <c r="AI135" s="60">
        <v>1407.4</v>
      </c>
      <c r="AJ135" s="60">
        <v>0</v>
      </c>
      <c r="AK135" s="60">
        <v>0</v>
      </c>
      <c r="AL135" s="60">
        <v>0</v>
      </c>
      <c r="AM135" s="60">
        <v>0</v>
      </c>
      <c r="AN135" s="60">
        <v>0</v>
      </c>
      <c r="AO135" s="60">
        <v>60.8</v>
      </c>
      <c r="AP135" s="60">
        <v>0</v>
      </c>
      <c r="AQ135" s="60">
        <v>2545.5</v>
      </c>
      <c r="AR135" s="60">
        <v>2478</v>
      </c>
      <c r="AS135" s="60">
        <v>-67.5</v>
      </c>
      <c r="AT135" s="60">
        <v>-2.72</v>
      </c>
    </row>
    <row r="136" spans="1:46" ht="15.75" thickBot="1" x14ac:dyDescent="0.3">
      <c r="A136" s="59" t="s">
        <v>959</v>
      </c>
      <c r="B136" s="60">
        <v>0</v>
      </c>
      <c r="C136" s="60">
        <v>360.9</v>
      </c>
      <c r="D136" s="60">
        <v>0</v>
      </c>
      <c r="E136" s="60">
        <v>953.6</v>
      </c>
      <c r="F136" s="60">
        <v>0</v>
      </c>
      <c r="G136" s="60">
        <v>983.1</v>
      </c>
      <c r="H136" s="60">
        <v>34.5</v>
      </c>
      <c r="I136" s="60">
        <v>0</v>
      </c>
      <c r="J136" s="60">
        <v>57</v>
      </c>
      <c r="K136" s="60">
        <v>0</v>
      </c>
      <c r="L136" s="60">
        <v>0</v>
      </c>
      <c r="M136" s="60">
        <v>1</v>
      </c>
      <c r="N136" s="60">
        <v>2390.1</v>
      </c>
      <c r="O136" s="60">
        <v>2409</v>
      </c>
      <c r="P136" s="60">
        <v>18.899999999999999</v>
      </c>
      <c r="Q136" s="60">
        <v>0.78</v>
      </c>
      <c r="AD136" s="59" t="s">
        <v>959</v>
      </c>
      <c r="AE136" s="60">
        <v>1077.2</v>
      </c>
      <c r="AF136" s="60">
        <v>0</v>
      </c>
      <c r="AG136" s="60">
        <v>0</v>
      </c>
      <c r="AH136" s="60">
        <v>0</v>
      </c>
      <c r="AI136" s="60">
        <v>1407.4</v>
      </c>
      <c r="AJ136" s="60">
        <v>0</v>
      </c>
      <c r="AK136" s="60">
        <v>0</v>
      </c>
      <c r="AL136" s="60">
        <v>0</v>
      </c>
      <c r="AM136" s="60">
        <v>0</v>
      </c>
      <c r="AN136" s="60">
        <v>0</v>
      </c>
      <c r="AO136" s="60">
        <v>60.8</v>
      </c>
      <c r="AP136" s="60">
        <v>0</v>
      </c>
      <c r="AQ136" s="60">
        <v>2545.5</v>
      </c>
      <c r="AR136" s="60">
        <v>2409</v>
      </c>
      <c r="AS136" s="60">
        <v>-136.5</v>
      </c>
      <c r="AT136" s="60">
        <v>-5.67</v>
      </c>
    </row>
    <row r="137" spans="1:46" ht="15.75" thickBot="1" x14ac:dyDescent="0.3">
      <c r="A137" s="59" t="s">
        <v>960</v>
      </c>
      <c r="B137" s="60">
        <v>0</v>
      </c>
      <c r="C137" s="60">
        <v>490.3</v>
      </c>
      <c r="D137" s="60">
        <v>0</v>
      </c>
      <c r="E137" s="60">
        <v>953.6</v>
      </c>
      <c r="F137" s="60">
        <v>0</v>
      </c>
      <c r="G137" s="60">
        <v>983.1</v>
      </c>
      <c r="H137" s="60">
        <v>8.5</v>
      </c>
      <c r="I137" s="60">
        <v>0</v>
      </c>
      <c r="J137" s="60">
        <v>57</v>
      </c>
      <c r="K137" s="60">
        <v>0</v>
      </c>
      <c r="L137" s="60">
        <v>0</v>
      </c>
      <c r="M137" s="60">
        <v>1</v>
      </c>
      <c r="N137" s="60">
        <v>2493.5</v>
      </c>
      <c r="O137" s="60">
        <v>2494</v>
      </c>
      <c r="P137" s="60">
        <v>0.5</v>
      </c>
      <c r="Q137" s="60">
        <v>0.02</v>
      </c>
      <c r="AD137" s="59" t="s">
        <v>960</v>
      </c>
      <c r="AE137" s="60">
        <v>1077.2</v>
      </c>
      <c r="AF137" s="60">
        <v>0</v>
      </c>
      <c r="AG137" s="60">
        <v>0</v>
      </c>
      <c r="AH137" s="60">
        <v>0</v>
      </c>
      <c r="AI137" s="60">
        <v>1407.4</v>
      </c>
      <c r="AJ137" s="60">
        <v>0</v>
      </c>
      <c r="AK137" s="60">
        <v>0</v>
      </c>
      <c r="AL137" s="60">
        <v>0</v>
      </c>
      <c r="AM137" s="60">
        <v>0</v>
      </c>
      <c r="AN137" s="60">
        <v>0</v>
      </c>
      <c r="AO137" s="60">
        <v>60.8</v>
      </c>
      <c r="AP137" s="60">
        <v>0</v>
      </c>
      <c r="AQ137" s="60">
        <v>2545.5</v>
      </c>
      <c r="AR137" s="60">
        <v>2494</v>
      </c>
      <c r="AS137" s="60">
        <v>-51.5</v>
      </c>
      <c r="AT137" s="60">
        <v>-2.06</v>
      </c>
    </row>
    <row r="138" spans="1:46" ht="15.75" thickBot="1" x14ac:dyDescent="0.3">
      <c r="A138" s="59" t="s">
        <v>961</v>
      </c>
      <c r="B138" s="60">
        <v>0</v>
      </c>
      <c r="C138" s="60">
        <v>503.8</v>
      </c>
      <c r="D138" s="60">
        <v>0</v>
      </c>
      <c r="E138" s="60">
        <v>953.6</v>
      </c>
      <c r="F138" s="60">
        <v>0</v>
      </c>
      <c r="G138" s="60">
        <v>983.1</v>
      </c>
      <c r="H138" s="60">
        <v>34.5</v>
      </c>
      <c r="I138" s="60">
        <v>0</v>
      </c>
      <c r="J138" s="60">
        <v>118</v>
      </c>
      <c r="K138" s="60">
        <v>0</v>
      </c>
      <c r="L138" s="60">
        <v>0</v>
      </c>
      <c r="M138" s="60">
        <v>1</v>
      </c>
      <c r="N138" s="60">
        <v>2594</v>
      </c>
      <c r="O138" s="60">
        <v>2585</v>
      </c>
      <c r="P138" s="60">
        <v>-9</v>
      </c>
      <c r="Q138" s="60">
        <v>-0.35</v>
      </c>
      <c r="AD138" s="59" t="s">
        <v>961</v>
      </c>
      <c r="AE138" s="60">
        <v>1077.2</v>
      </c>
      <c r="AF138" s="60">
        <v>0</v>
      </c>
      <c r="AG138" s="60">
        <v>0</v>
      </c>
      <c r="AH138" s="60">
        <v>0</v>
      </c>
      <c r="AI138" s="60">
        <v>1407.4</v>
      </c>
      <c r="AJ138" s="60">
        <v>0</v>
      </c>
      <c r="AK138" s="60">
        <v>0</v>
      </c>
      <c r="AL138" s="60">
        <v>0</v>
      </c>
      <c r="AM138" s="60">
        <v>0</v>
      </c>
      <c r="AN138" s="60">
        <v>0</v>
      </c>
      <c r="AO138" s="60">
        <v>60.8</v>
      </c>
      <c r="AP138" s="60">
        <v>0</v>
      </c>
      <c r="AQ138" s="60">
        <v>2545.5</v>
      </c>
      <c r="AR138" s="60">
        <v>2585</v>
      </c>
      <c r="AS138" s="60">
        <v>39.5</v>
      </c>
      <c r="AT138" s="60">
        <v>1.53</v>
      </c>
    </row>
    <row r="139" spans="1:46" ht="15.75" thickBot="1" x14ac:dyDescent="0.3">
      <c r="A139" s="59" t="s">
        <v>962</v>
      </c>
      <c r="B139" s="60">
        <v>0</v>
      </c>
      <c r="C139" s="60">
        <v>490.3</v>
      </c>
      <c r="D139" s="60">
        <v>0</v>
      </c>
      <c r="E139" s="60">
        <v>953.6</v>
      </c>
      <c r="F139" s="60">
        <v>0</v>
      </c>
      <c r="G139" s="60">
        <v>983.1</v>
      </c>
      <c r="H139" s="60">
        <v>8.5</v>
      </c>
      <c r="I139" s="60">
        <v>0</v>
      </c>
      <c r="J139" s="60">
        <v>57</v>
      </c>
      <c r="K139" s="60">
        <v>0</v>
      </c>
      <c r="L139" s="60">
        <v>0</v>
      </c>
      <c r="M139" s="60">
        <v>1</v>
      </c>
      <c r="N139" s="60">
        <v>2493.5</v>
      </c>
      <c r="O139" s="60">
        <v>2490</v>
      </c>
      <c r="P139" s="60">
        <v>-3.5</v>
      </c>
      <c r="Q139" s="60">
        <v>-0.14000000000000001</v>
      </c>
      <c r="AD139" s="59" t="s">
        <v>962</v>
      </c>
      <c r="AE139" s="60">
        <v>1077.2</v>
      </c>
      <c r="AF139" s="60">
        <v>0</v>
      </c>
      <c r="AG139" s="60">
        <v>0</v>
      </c>
      <c r="AH139" s="60">
        <v>0</v>
      </c>
      <c r="AI139" s="60">
        <v>1407.4</v>
      </c>
      <c r="AJ139" s="60">
        <v>0</v>
      </c>
      <c r="AK139" s="60">
        <v>0</v>
      </c>
      <c r="AL139" s="60">
        <v>0</v>
      </c>
      <c r="AM139" s="60">
        <v>0</v>
      </c>
      <c r="AN139" s="60">
        <v>0</v>
      </c>
      <c r="AO139" s="60">
        <v>60.8</v>
      </c>
      <c r="AP139" s="60">
        <v>0</v>
      </c>
      <c r="AQ139" s="60">
        <v>2545.5</v>
      </c>
      <c r="AR139" s="60">
        <v>2490</v>
      </c>
      <c r="AS139" s="60">
        <v>-55.5</v>
      </c>
      <c r="AT139" s="60">
        <v>-2.23</v>
      </c>
    </row>
    <row r="140" spans="1:46" ht="15.75" thickBot="1" x14ac:dyDescent="0.3">
      <c r="A140" s="59" t="s">
        <v>963</v>
      </c>
      <c r="B140" s="60">
        <v>0</v>
      </c>
      <c r="C140" s="60">
        <v>544.79999999999995</v>
      </c>
      <c r="D140" s="60">
        <v>0</v>
      </c>
      <c r="E140" s="60">
        <v>953.6</v>
      </c>
      <c r="F140" s="60">
        <v>0</v>
      </c>
      <c r="G140" s="60">
        <v>983.1</v>
      </c>
      <c r="H140" s="60">
        <v>2.5</v>
      </c>
      <c r="I140" s="60">
        <v>0</v>
      </c>
      <c r="J140" s="60">
        <v>118</v>
      </c>
      <c r="K140" s="60">
        <v>0</v>
      </c>
      <c r="L140" s="60">
        <v>0</v>
      </c>
      <c r="M140" s="60">
        <v>1</v>
      </c>
      <c r="N140" s="60">
        <v>2603</v>
      </c>
      <c r="O140" s="60">
        <v>2605</v>
      </c>
      <c r="P140" s="60">
        <v>2</v>
      </c>
      <c r="Q140" s="60">
        <v>0.08</v>
      </c>
      <c r="AD140" s="59" t="s">
        <v>963</v>
      </c>
      <c r="AE140" s="60">
        <v>1077.2</v>
      </c>
      <c r="AF140" s="60">
        <v>0</v>
      </c>
      <c r="AG140" s="60">
        <v>0</v>
      </c>
      <c r="AH140" s="60">
        <v>0</v>
      </c>
      <c r="AI140" s="60">
        <v>1407.4</v>
      </c>
      <c r="AJ140" s="60">
        <v>0</v>
      </c>
      <c r="AK140" s="60">
        <v>0</v>
      </c>
      <c r="AL140" s="60">
        <v>0</v>
      </c>
      <c r="AM140" s="60">
        <v>0</v>
      </c>
      <c r="AN140" s="60">
        <v>0</v>
      </c>
      <c r="AO140" s="60">
        <v>60.8</v>
      </c>
      <c r="AP140" s="60">
        <v>0</v>
      </c>
      <c r="AQ140" s="60">
        <v>2545.5</v>
      </c>
      <c r="AR140" s="60">
        <v>2605</v>
      </c>
      <c r="AS140" s="60">
        <v>59.5</v>
      </c>
      <c r="AT140" s="60">
        <v>2.2799999999999998</v>
      </c>
    </row>
    <row r="141" spans="1:46" ht="15.75" thickBot="1" x14ac:dyDescent="0.3">
      <c r="A141" s="59" t="s">
        <v>964</v>
      </c>
      <c r="B141" s="60">
        <v>0</v>
      </c>
      <c r="C141" s="60">
        <v>544.79999999999995</v>
      </c>
      <c r="D141" s="60">
        <v>0</v>
      </c>
      <c r="E141" s="60">
        <v>953.6</v>
      </c>
      <c r="F141" s="60">
        <v>0</v>
      </c>
      <c r="G141" s="60">
        <v>983.1</v>
      </c>
      <c r="H141" s="60">
        <v>34.5</v>
      </c>
      <c r="I141" s="60">
        <v>0</v>
      </c>
      <c r="J141" s="60">
        <v>222.9</v>
      </c>
      <c r="K141" s="60">
        <v>0</v>
      </c>
      <c r="L141" s="60">
        <v>0</v>
      </c>
      <c r="M141" s="60">
        <v>1</v>
      </c>
      <c r="N141" s="60">
        <v>2739.9</v>
      </c>
      <c r="O141" s="60">
        <v>2741</v>
      </c>
      <c r="P141" s="60">
        <v>1.1000000000000001</v>
      </c>
      <c r="Q141" s="60">
        <v>0.04</v>
      </c>
      <c r="AD141" s="59" t="s">
        <v>964</v>
      </c>
      <c r="AE141" s="60">
        <v>1077.2</v>
      </c>
      <c r="AF141" s="60">
        <v>0</v>
      </c>
      <c r="AG141" s="60">
        <v>0</v>
      </c>
      <c r="AH141" s="60">
        <v>0</v>
      </c>
      <c r="AI141" s="60">
        <v>1407.4</v>
      </c>
      <c r="AJ141" s="60">
        <v>0</v>
      </c>
      <c r="AK141" s="60">
        <v>0</v>
      </c>
      <c r="AL141" s="60">
        <v>0</v>
      </c>
      <c r="AM141" s="60">
        <v>0</v>
      </c>
      <c r="AN141" s="60">
        <v>0</v>
      </c>
      <c r="AO141" s="60">
        <v>60.8</v>
      </c>
      <c r="AP141" s="60">
        <v>0</v>
      </c>
      <c r="AQ141" s="60">
        <v>2545.5</v>
      </c>
      <c r="AR141" s="60">
        <v>2741</v>
      </c>
      <c r="AS141" s="60">
        <v>195.5</v>
      </c>
      <c r="AT141" s="60">
        <v>7.13</v>
      </c>
    </row>
    <row r="142" spans="1:46" ht="15.75" thickBot="1" x14ac:dyDescent="0.3">
      <c r="A142" s="59" t="s">
        <v>965</v>
      </c>
      <c r="B142" s="60">
        <v>0</v>
      </c>
      <c r="C142" s="60">
        <v>503.8</v>
      </c>
      <c r="D142" s="60">
        <v>0</v>
      </c>
      <c r="E142" s="60">
        <v>953.6</v>
      </c>
      <c r="F142" s="60">
        <v>0</v>
      </c>
      <c r="G142" s="60">
        <v>983.1</v>
      </c>
      <c r="H142" s="60">
        <v>2.5</v>
      </c>
      <c r="I142" s="60">
        <v>0</v>
      </c>
      <c r="J142" s="60">
        <v>241.4</v>
      </c>
      <c r="K142" s="60">
        <v>0</v>
      </c>
      <c r="L142" s="60">
        <v>0</v>
      </c>
      <c r="M142" s="60">
        <v>1</v>
      </c>
      <c r="N142" s="60">
        <v>2685.5</v>
      </c>
      <c r="O142" s="60">
        <v>2595</v>
      </c>
      <c r="P142" s="60">
        <v>-90.5</v>
      </c>
      <c r="Q142" s="60">
        <v>-3.49</v>
      </c>
      <c r="AD142" s="59" t="s">
        <v>965</v>
      </c>
      <c r="AE142" s="60">
        <v>1077.2</v>
      </c>
      <c r="AF142" s="60">
        <v>0</v>
      </c>
      <c r="AG142" s="60">
        <v>0</v>
      </c>
      <c r="AH142" s="60">
        <v>0</v>
      </c>
      <c r="AI142" s="60">
        <v>1407.4</v>
      </c>
      <c r="AJ142" s="60">
        <v>0</v>
      </c>
      <c r="AK142" s="60">
        <v>0</v>
      </c>
      <c r="AL142" s="60">
        <v>0</v>
      </c>
      <c r="AM142" s="60">
        <v>0</v>
      </c>
      <c r="AN142" s="60">
        <v>0</v>
      </c>
      <c r="AO142" s="60">
        <v>60.8</v>
      </c>
      <c r="AP142" s="60">
        <v>0</v>
      </c>
      <c r="AQ142" s="60">
        <v>2545.5</v>
      </c>
      <c r="AR142" s="60">
        <v>2595</v>
      </c>
      <c r="AS142" s="60">
        <v>49.5</v>
      </c>
      <c r="AT142" s="60">
        <v>1.91</v>
      </c>
    </row>
    <row r="143" spans="1:46" ht="15.75" thickBot="1" x14ac:dyDescent="0.3">
      <c r="A143" s="59" t="s">
        <v>966</v>
      </c>
      <c r="B143" s="60">
        <v>0</v>
      </c>
      <c r="C143" s="60">
        <v>544.79999999999995</v>
      </c>
      <c r="D143" s="60">
        <v>0</v>
      </c>
      <c r="E143" s="60">
        <v>953.6</v>
      </c>
      <c r="F143" s="60">
        <v>0</v>
      </c>
      <c r="G143" s="60">
        <v>983.1</v>
      </c>
      <c r="H143" s="60">
        <v>2.5</v>
      </c>
      <c r="I143" s="60">
        <v>0</v>
      </c>
      <c r="J143" s="60">
        <v>291.89999999999998</v>
      </c>
      <c r="K143" s="60">
        <v>0</v>
      </c>
      <c r="L143" s="60">
        <v>0</v>
      </c>
      <c r="M143" s="60">
        <v>1</v>
      </c>
      <c r="N143" s="60">
        <v>2776.9</v>
      </c>
      <c r="O143" s="60">
        <v>2778</v>
      </c>
      <c r="P143" s="60">
        <v>1.1000000000000001</v>
      </c>
      <c r="Q143" s="60">
        <v>0.04</v>
      </c>
      <c r="AD143" s="59" t="s">
        <v>966</v>
      </c>
      <c r="AE143" s="60">
        <v>1077.2</v>
      </c>
      <c r="AF143" s="60">
        <v>0</v>
      </c>
      <c r="AG143" s="60">
        <v>0</v>
      </c>
      <c r="AH143" s="60">
        <v>0</v>
      </c>
      <c r="AI143" s="60">
        <v>1407.4</v>
      </c>
      <c r="AJ143" s="60">
        <v>0</v>
      </c>
      <c r="AK143" s="60">
        <v>0</v>
      </c>
      <c r="AL143" s="60">
        <v>0</v>
      </c>
      <c r="AM143" s="60">
        <v>0</v>
      </c>
      <c r="AN143" s="60">
        <v>0</v>
      </c>
      <c r="AO143" s="60">
        <v>60.8</v>
      </c>
      <c r="AP143" s="60">
        <v>0</v>
      </c>
      <c r="AQ143" s="60">
        <v>2545.5</v>
      </c>
      <c r="AR143" s="60">
        <v>2778</v>
      </c>
      <c r="AS143" s="60">
        <v>232.5</v>
      </c>
      <c r="AT143" s="60">
        <v>8.3699999999999992</v>
      </c>
    </row>
    <row r="144" spans="1:46" ht="15.75" thickBot="1" x14ac:dyDescent="0.3">
      <c r="A144" s="59" t="s">
        <v>967</v>
      </c>
      <c r="B144" s="60">
        <v>0</v>
      </c>
      <c r="C144" s="60">
        <v>606.79999999999995</v>
      </c>
      <c r="D144" s="60">
        <v>0</v>
      </c>
      <c r="E144" s="60">
        <v>953.6</v>
      </c>
      <c r="F144" s="60">
        <v>0</v>
      </c>
      <c r="G144" s="60">
        <v>983.1</v>
      </c>
      <c r="H144" s="60">
        <v>34.5</v>
      </c>
      <c r="I144" s="60">
        <v>1</v>
      </c>
      <c r="J144" s="60">
        <v>291.89999999999998</v>
      </c>
      <c r="K144" s="60">
        <v>0</v>
      </c>
      <c r="L144" s="60">
        <v>29</v>
      </c>
      <c r="M144" s="60">
        <v>1</v>
      </c>
      <c r="N144" s="60">
        <v>2900.9</v>
      </c>
      <c r="O144" s="60">
        <v>2902</v>
      </c>
      <c r="P144" s="60">
        <v>1.1000000000000001</v>
      </c>
      <c r="Q144" s="60">
        <v>0.04</v>
      </c>
      <c r="AD144" s="59" t="s">
        <v>967</v>
      </c>
      <c r="AE144" s="60">
        <v>1077.2</v>
      </c>
      <c r="AF144" s="60">
        <v>0</v>
      </c>
      <c r="AG144" s="60">
        <v>0</v>
      </c>
      <c r="AH144" s="60">
        <v>0</v>
      </c>
      <c r="AI144" s="60">
        <v>1407.4</v>
      </c>
      <c r="AJ144" s="60">
        <v>0</v>
      </c>
      <c r="AK144" s="60">
        <v>0</v>
      </c>
      <c r="AL144" s="60">
        <v>0</v>
      </c>
      <c r="AM144" s="60">
        <v>0</v>
      </c>
      <c r="AN144" s="60">
        <v>0</v>
      </c>
      <c r="AO144" s="60">
        <v>60.8</v>
      </c>
      <c r="AP144" s="60">
        <v>0</v>
      </c>
      <c r="AQ144" s="60">
        <v>2545.5</v>
      </c>
      <c r="AR144" s="60">
        <v>2902</v>
      </c>
      <c r="AS144" s="60">
        <v>356.5</v>
      </c>
      <c r="AT144" s="60">
        <v>12.28</v>
      </c>
    </row>
    <row r="145" spans="1:46" ht="15.75" thickBot="1" x14ac:dyDescent="0.3">
      <c r="A145" s="59" t="s">
        <v>968</v>
      </c>
      <c r="B145" s="60">
        <v>0</v>
      </c>
      <c r="C145" s="60">
        <v>544.79999999999995</v>
      </c>
      <c r="D145" s="60">
        <v>0</v>
      </c>
      <c r="E145" s="60">
        <v>953.6</v>
      </c>
      <c r="F145" s="60">
        <v>0</v>
      </c>
      <c r="G145" s="60">
        <v>983.1</v>
      </c>
      <c r="H145" s="60">
        <v>128.9</v>
      </c>
      <c r="I145" s="60">
        <v>0</v>
      </c>
      <c r="J145" s="60">
        <v>419.8</v>
      </c>
      <c r="K145" s="60">
        <v>0</v>
      </c>
      <c r="L145" s="60">
        <v>29</v>
      </c>
      <c r="M145" s="60">
        <v>1</v>
      </c>
      <c r="N145" s="60">
        <v>3060.3</v>
      </c>
      <c r="O145" s="60">
        <v>3061</v>
      </c>
      <c r="P145" s="60">
        <v>0.7</v>
      </c>
      <c r="Q145" s="60">
        <v>0.02</v>
      </c>
      <c r="AD145" s="59" t="s">
        <v>968</v>
      </c>
      <c r="AE145" s="60">
        <v>1077.2</v>
      </c>
      <c r="AF145" s="60">
        <v>0</v>
      </c>
      <c r="AG145" s="60">
        <v>0</v>
      </c>
      <c r="AH145" s="60">
        <v>0</v>
      </c>
      <c r="AI145" s="60">
        <v>1407.4</v>
      </c>
      <c r="AJ145" s="60">
        <v>0</v>
      </c>
      <c r="AK145" s="60">
        <v>0</v>
      </c>
      <c r="AL145" s="60">
        <v>0</v>
      </c>
      <c r="AM145" s="60">
        <v>0</v>
      </c>
      <c r="AN145" s="60">
        <v>0</v>
      </c>
      <c r="AO145" s="60">
        <v>60.8</v>
      </c>
      <c r="AP145" s="60">
        <v>0</v>
      </c>
      <c r="AQ145" s="60">
        <v>2545.5</v>
      </c>
      <c r="AR145" s="60">
        <v>3061</v>
      </c>
      <c r="AS145" s="60">
        <v>515.5</v>
      </c>
      <c r="AT145" s="60">
        <v>16.84</v>
      </c>
    </row>
    <row r="146" spans="1:46" ht="15.75" thickBot="1" x14ac:dyDescent="0.3">
      <c r="A146" s="59" t="s">
        <v>969</v>
      </c>
      <c r="B146" s="60">
        <v>0</v>
      </c>
      <c r="C146" s="60">
        <v>544.79999999999995</v>
      </c>
      <c r="D146" s="60">
        <v>0</v>
      </c>
      <c r="E146" s="60">
        <v>953.6</v>
      </c>
      <c r="F146" s="60">
        <v>0</v>
      </c>
      <c r="G146" s="60">
        <v>983.1</v>
      </c>
      <c r="H146" s="60">
        <v>166.4</v>
      </c>
      <c r="I146" s="60">
        <v>0</v>
      </c>
      <c r="J146" s="60">
        <v>419.8</v>
      </c>
      <c r="K146" s="60">
        <v>0</v>
      </c>
      <c r="L146" s="60">
        <v>72.5</v>
      </c>
      <c r="M146" s="60">
        <v>1</v>
      </c>
      <c r="N146" s="60">
        <v>3141.3</v>
      </c>
      <c r="O146" s="60">
        <v>3142</v>
      </c>
      <c r="P146" s="60">
        <v>0.7</v>
      </c>
      <c r="Q146" s="60">
        <v>0.02</v>
      </c>
      <c r="AD146" s="59" t="s">
        <v>969</v>
      </c>
      <c r="AE146" s="60">
        <v>1077.2</v>
      </c>
      <c r="AF146" s="60">
        <v>0</v>
      </c>
      <c r="AG146" s="60">
        <v>0</v>
      </c>
      <c r="AH146" s="60">
        <v>0</v>
      </c>
      <c r="AI146" s="60">
        <v>1407.4</v>
      </c>
      <c r="AJ146" s="60">
        <v>0</v>
      </c>
      <c r="AK146" s="60">
        <v>0</v>
      </c>
      <c r="AL146" s="60">
        <v>0</v>
      </c>
      <c r="AM146" s="60">
        <v>0</v>
      </c>
      <c r="AN146" s="60">
        <v>0</v>
      </c>
      <c r="AO146" s="60">
        <v>0</v>
      </c>
      <c r="AP146" s="60">
        <v>0</v>
      </c>
      <c r="AQ146" s="60">
        <v>2484.6999999999998</v>
      </c>
      <c r="AR146" s="60">
        <v>3142</v>
      </c>
      <c r="AS146" s="60">
        <v>657.3</v>
      </c>
      <c r="AT146" s="60">
        <v>20.92</v>
      </c>
    </row>
    <row r="147" spans="1:46" ht="15.75" thickBot="1" x14ac:dyDescent="0.3">
      <c r="A147" s="59" t="s">
        <v>970</v>
      </c>
      <c r="B147" s="60">
        <v>0</v>
      </c>
      <c r="C147" s="60">
        <v>606.79999999999995</v>
      </c>
      <c r="D147" s="60">
        <v>0</v>
      </c>
      <c r="E147" s="60">
        <v>953.6</v>
      </c>
      <c r="F147" s="60">
        <v>0</v>
      </c>
      <c r="G147" s="60">
        <v>983.1</v>
      </c>
      <c r="H147" s="60">
        <v>228.4</v>
      </c>
      <c r="I147" s="60">
        <v>1</v>
      </c>
      <c r="J147" s="60">
        <v>419.8</v>
      </c>
      <c r="K147" s="60">
        <v>0</v>
      </c>
      <c r="L147" s="60">
        <v>72.5</v>
      </c>
      <c r="M147" s="60">
        <v>1</v>
      </c>
      <c r="N147" s="60">
        <v>3266.2</v>
      </c>
      <c r="O147" s="60">
        <v>3267</v>
      </c>
      <c r="P147" s="60">
        <v>0.8</v>
      </c>
      <c r="Q147" s="60">
        <v>0.02</v>
      </c>
      <c r="AD147" s="59" t="s">
        <v>970</v>
      </c>
      <c r="AE147" s="60">
        <v>1077.2</v>
      </c>
      <c r="AF147" s="60">
        <v>0</v>
      </c>
      <c r="AG147" s="60">
        <v>0</v>
      </c>
      <c r="AH147" s="60">
        <v>0</v>
      </c>
      <c r="AI147" s="60">
        <v>1407.4</v>
      </c>
      <c r="AJ147" s="60">
        <v>0</v>
      </c>
      <c r="AK147" s="60">
        <v>0</v>
      </c>
      <c r="AL147" s="60">
        <v>0</v>
      </c>
      <c r="AM147" s="60">
        <v>0</v>
      </c>
      <c r="AN147" s="60">
        <v>0</v>
      </c>
      <c r="AO147" s="60">
        <v>60.8</v>
      </c>
      <c r="AP147" s="60">
        <v>0</v>
      </c>
      <c r="AQ147" s="60">
        <v>2545.5</v>
      </c>
      <c r="AR147" s="60">
        <v>3267</v>
      </c>
      <c r="AS147" s="60">
        <v>721.5</v>
      </c>
      <c r="AT147" s="60">
        <v>22.08</v>
      </c>
    </row>
    <row r="148" spans="1:46" ht="15.75" thickBot="1" x14ac:dyDescent="0.3">
      <c r="A148" s="59" t="s">
        <v>971</v>
      </c>
      <c r="B148" s="60">
        <v>0</v>
      </c>
      <c r="C148" s="60">
        <v>360.9</v>
      </c>
      <c r="D148" s="60">
        <v>0</v>
      </c>
      <c r="E148" s="60">
        <v>953.6</v>
      </c>
      <c r="F148" s="60">
        <v>0</v>
      </c>
      <c r="G148" s="60">
        <v>983.1</v>
      </c>
      <c r="H148" s="60">
        <v>0</v>
      </c>
      <c r="I148" s="60">
        <v>0</v>
      </c>
      <c r="J148" s="60">
        <v>57</v>
      </c>
      <c r="K148" s="60">
        <v>0</v>
      </c>
      <c r="L148" s="60">
        <v>0</v>
      </c>
      <c r="M148" s="60">
        <v>0</v>
      </c>
      <c r="N148" s="60">
        <v>2354.6</v>
      </c>
      <c r="O148" s="60">
        <v>2302</v>
      </c>
      <c r="P148" s="60">
        <v>-52.6</v>
      </c>
      <c r="Q148" s="60">
        <v>-2.2799999999999998</v>
      </c>
      <c r="AD148" s="59" t="s">
        <v>971</v>
      </c>
      <c r="AE148" s="60">
        <v>956.6</v>
      </c>
      <c r="AF148" s="60">
        <v>0</v>
      </c>
      <c r="AG148" s="60">
        <v>0</v>
      </c>
      <c r="AH148" s="60">
        <v>0</v>
      </c>
      <c r="AI148" s="60">
        <v>1407.4</v>
      </c>
      <c r="AJ148" s="60">
        <v>0</v>
      </c>
      <c r="AK148" s="60">
        <v>0</v>
      </c>
      <c r="AL148" s="60">
        <v>0</v>
      </c>
      <c r="AM148" s="60">
        <v>0</v>
      </c>
      <c r="AN148" s="60">
        <v>0</v>
      </c>
      <c r="AO148" s="60">
        <v>60.8</v>
      </c>
      <c r="AP148" s="60">
        <v>0</v>
      </c>
      <c r="AQ148" s="60">
        <v>2424.9</v>
      </c>
      <c r="AR148" s="60">
        <v>2302</v>
      </c>
      <c r="AS148" s="60">
        <v>-122.9</v>
      </c>
      <c r="AT148" s="60">
        <v>-5.34</v>
      </c>
    </row>
    <row r="149" spans="1:46" ht="15.75" thickBot="1" x14ac:dyDescent="0.3">
      <c r="A149" s="59" t="s">
        <v>972</v>
      </c>
      <c r="B149" s="60">
        <v>0</v>
      </c>
      <c r="C149" s="60">
        <v>503.8</v>
      </c>
      <c r="D149" s="60">
        <v>0</v>
      </c>
      <c r="E149" s="60">
        <v>953.6</v>
      </c>
      <c r="F149" s="60">
        <v>0</v>
      </c>
      <c r="G149" s="60">
        <v>983.1</v>
      </c>
      <c r="H149" s="60">
        <v>0</v>
      </c>
      <c r="I149" s="60">
        <v>0</v>
      </c>
      <c r="J149" s="60">
        <v>57</v>
      </c>
      <c r="K149" s="60">
        <v>0</v>
      </c>
      <c r="L149" s="60">
        <v>0</v>
      </c>
      <c r="M149" s="60">
        <v>1</v>
      </c>
      <c r="N149" s="60">
        <v>2498.5</v>
      </c>
      <c r="O149" s="60">
        <v>2473</v>
      </c>
      <c r="P149" s="60">
        <v>-25.5</v>
      </c>
      <c r="Q149" s="60">
        <v>-1.03</v>
      </c>
      <c r="AD149" s="59" t="s">
        <v>972</v>
      </c>
      <c r="AE149" s="60">
        <v>956.6</v>
      </c>
      <c r="AF149" s="60">
        <v>0</v>
      </c>
      <c r="AG149" s="60">
        <v>0</v>
      </c>
      <c r="AH149" s="60">
        <v>0</v>
      </c>
      <c r="AI149" s="60">
        <v>1407.4</v>
      </c>
      <c r="AJ149" s="60">
        <v>0</v>
      </c>
      <c r="AK149" s="60">
        <v>0</v>
      </c>
      <c r="AL149" s="60">
        <v>0</v>
      </c>
      <c r="AM149" s="60">
        <v>0</v>
      </c>
      <c r="AN149" s="60">
        <v>0</v>
      </c>
      <c r="AO149" s="60">
        <v>60.8</v>
      </c>
      <c r="AP149" s="60">
        <v>0</v>
      </c>
      <c r="AQ149" s="60">
        <v>2424.9</v>
      </c>
      <c r="AR149" s="60">
        <v>2473</v>
      </c>
      <c r="AS149" s="60">
        <v>48.1</v>
      </c>
      <c r="AT149" s="60">
        <v>1.95</v>
      </c>
    </row>
    <row r="150" spans="1:46" ht="15.75" thickBot="1" x14ac:dyDescent="0.3">
      <c r="A150" s="59" t="s">
        <v>973</v>
      </c>
      <c r="B150" s="60">
        <v>0</v>
      </c>
      <c r="C150" s="60">
        <v>544.79999999999995</v>
      </c>
      <c r="D150" s="60">
        <v>0</v>
      </c>
      <c r="E150" s="60">
        <v>953.6</v>
      </c>
      <c r="F150" s="60">
        <v>0</v>
      </c>
      <c r="G150" s="60">
        <v>983.1</v>
      </c>
      <c r="H150" s="60">
        <v>2.5</v>
      </c>
      <c r="I150" s="60">
        <v>0</v>
      </c>
      <c r="J150" s="60">
        <v>241.4</v>
      </c>
      <c r="K150" s="60">
        <v>0</v>
      </c>
      <c r="L150" s="60">
        <v>0</v>
      </c>
      <c r="M150" s="60">
        <v>1</v>
      </c>
      <c r="N150" s="60">
        <v>2726.4</v>
      </c>
      <c r="O150" s="60">
        <v>2677</v>
      </c>
      <c r="P150" s="60">
        <v>-49.4</v>
      </c>
      <c r="Q150" s="60">
        <v>-1.85</v>
      </c>
      <c r="AD150" s="59" t="s">
        <v>973</v>
      </c>
      <c r="AE150" s="60">
        <v>956.6</v>
      </c>
      <c r="AF150" s="60">
        <v>0</v>
      </c>
      <c r="AG150" s="60">
        <v>0</v>
      </c>
      <c r="AH150" s="60">
        <v>0</v>
      </c>
      <c r="AI150" s="60">
        <v>1407.4</v>
      </c>
      <c r="AJ150" s="60">
        <v>0</v>
      </c>
      <c r="AK150" s="60">
        <v>0</v>
      </c>
      <c r="AL150" s="60">
        <v>0</v>
      </c>
      <c r="AM150" s="60">
        <v>0</v>
      </c>
      <c r="AN150" s="60">
        <v>0</v>
      </c>
      <c r="AO150" s="60">
        <v>60.8</v>
      </c>
      <c r="AP150" s="60">
        <v>0</v>
      </c>
      <c r="AQ150" s="60">
        <v>2424.9</v>
      </c>
      <c r="AR150" s="60">
        <v>2677</v>
      </c>
      <c r="AS150" s="60">
        <v>252.1</v>
      </c>
      <c r="AT150" s="60">
        <v>9.42</v>
      </c>
    </row>
    <row r="151" spans="1:46" ht="15.75" thickBot="1" x14ac:dyDescent="0.3">
      <c r="A151" s="59" t="s">
        <v>974</v>
      </c>
      <c r="B151" s="60">
        <v>0</v>
      </c>
      <c r="C151" s="60">
        <v>555.29999999999995</v>
      </c>
      <c r="D151" s="60">
        <v>0</v>
      </c>
      <c r="E151" s="60">
        <v>953.6</v>
      </c>
      <c r="F151" s="60">
        <v>0</v>
      </c>
      <c r="G151" s="60">
        <v>983.1</v>
      </c>
      <c r="H151" s="60">
        <v>34.5</v>
      </c>
      <c r="I151" s="60">
        <v>0</v>
      </c>
      <c r="J151" s="60">
        <v>241.4</v>
      </c>
      <c r="K151" s="60">
        <v>0</v>
      </c>
      <c r="L151" s="60">
        <v>29</v>
      </c>
      <c r="M151" s="60">
        <v>1</v>
      </c>
      <c r="N151" s="60">
        <v>2797.9</v>
      </c>
      <c r="O151" s="60">
        <v>2799</v>
      </c>
      <c r="P151" s="60">
        <v>1.1000000000000001</v>
      </c>
      <c r="Q151" s="60">
        <v>0.04</v>
      </c>
      <c r="AD151" s="59" t="s">
        <v>974</v>
      </c>
      <c r="AE151" s="60">
        <v>956.6</v>
      </c>
      <c r="AF151" s="60">
        <v>0</v>
      </c>
      <c r="AG151" s="60">
        <v>0</v>
      </c>
      <c r="AH151" s="60">
        <v>0</v>
      </c>
      <c r="AI151" s="60">
        <v>1407.4</v>
      </c>
      <c r="AJ151" s="60">
        <v>0</v>
      </c>
      <c r="AK151" s="60">
        <v>0</v>
      </c>
      <c r="AL151" s="60">
        <v>0</v>
      </c>
      <c r="AM151" s="60">
        <v>0</v>
      </c>
      <c r="AN151" s="60">
        <v>0</v>
      </c>
      <c r="AO151" s="60">
        <v>60.8</v>
      </c>
      <c r="AP151" s="60">
        <v>0</v>
      </c>
      <c r="AQ151" s="60">
        <v>2424.9</v>
      </c>
      <c r="AR151" s="60">
        <v>2799</v>
      </c>
      <c r="AS151" s="60">
        <v>374.1</v>
      </c>
      <c r="AT151" s="60">
        <v>13.37</v>
      </c>
    </row>
    <row r="152" spans="1:46" ht="15.75" thickBot="1" x14ac:dyDescent="0.3">
      <c r="A152" s="59" t="s">
        <v>975</v>
      </c>
      <c r="B152" s="60">
        <v>0</v>
      </c>
      <c r="C152" s="60">
        <v>606.79999999999995</v>
      </c>
      <c r="D152" s="60">
        <v>0</v>
      </c>
      <c r="E152" s="60">
        <v>953.6</v>
      </c>
      <c r="F152" s="60">
        <v>0</v>
      </c>
      <c r="G152" s="60">
        <v>994.6</v>
      </c>
      <c r="H152" s="60">
        <v>48.5</v>
      </c>
      <c r="I152" s="60">
        <v>1</v>
      </c>
      <c r="J152" s="60">
        <v>291.89999999999998</v>
      </c>
      <c r="K152" s="60">
        <v>0</v>
      </c>
      <c r="L152" s="60">
        <v>32</v>
      </c>
      <c r="M152" s="60">
        <v>1</v>
      </c>
      <c r="N152" s="60">
        <v>2929.4</v>
      </c>
      <c r="O152" s="60">
        <v>2930</v>
      </c>
      <c r="P152" s="60">
        <v>0.6</v>
      </c>
      <c r="Q152" s="60">
        <v>0.02</v>
      </c>
      <c r="AD152" s="59" t="s">
        <v>975</v>
      </c>
      <c r="AE152" s="60">
        <v>956.6</v>
      </c>
      <c r="AF152" s="60">
        <v>0</v>
      </c>
      <c r="AG152" s="60">
        <v>0</v>
      </c>
      <c r="AH152" s="60">
        <v>0</v>
      </c>
      <c r="AI152" s="60">
        <v>1407.4</v>
      </c>
      <c r="AJ152" s="60">
        <v>0</v>
      </c>
      <c r="AK152" s="60">
        <v>0</v>
      </c>
      <c r="AL152" s="60">
        <v>0</v>
      </c>
      <c r="AM152" s="60">
        <v>0</v>
      </c>
      <c r="AN152" s="60">
        <v>0</v>
      </c>
      <c r="AO152" s="60">
        <v>60.8</v>
      </c>
      <c r="AP152" s="60">
        <v>0</v>
      </c>
      <c r="AQ152" s="60">
        <v>2424.9</v>
      </c>
      <c r="AR152" s="60">
        <v>2930</v>
      </c>
      <c r="AS152" s="60">
        <v>505.1</v>
      </c>
      <c r="AT152" s="60">
        <v>17.239999999999998</v>
      </c>
    </row>
    <row r="153" spans="1:46" ht="15.75" thickBot="1" x14ac:dyDescent="0.3">
      <c r="A153" s="59" t="s">
        <v>976</v>
      </c>
      <c r="B153" s="60">
        <v>0</v>
      </c>
      <c r="C153" s="60">
        <v>544.79999999999995</v>
      </c>
      <c r="D153" s="60">
        <v>0</v>
      </c>
      <c r="E153" s="60">
        <v>953.6</v>
      </c>
      <c r="F153" s="60">
        <v>69</v>
      </c>
      <c r="G153" s="60">
        <v>994.6</v>
      </c>
      <c r="H153" s="60">
        <v>34.5</v>
      </c>
      <c r="I153" s="60">
        <v>1</v>
      </c>
      <c r="J153" s="60">
        <v>419.8</v>
      </c>
      <c r="K153" s="60">
        <v>0</v>
      </c>
      <c r="L153" s="60">
        <v>0</v>
      </c>
      <c r="M153" s="60">
        <v>1</v>
      </c>
      <c r="N153" s="60">
        <v>3018.3</v>
      </c>
      <c r="O153" s="60">
        <v>3019</v>
      </c>
      <c r="P153" s="60">
        <v>0.7</v>
      </c>
      <c r="Q153" s="60">
        <v>0.02</v>
      </c>
      <c r="AD153" s="59" t="s">
        <v>976</v>
      </c>
      <c r="AE153" s="60">
        <v>956.6</v>
      </c>
      <c r="AF153" s="60">
        <v>0</v>
      </c>
      <c r="AG153" s="60">
        <v>0</v>
      </c>
      <c r="AH153" s="60">
        <v>0</v>
      </c>
      <c r="AI153" s="60">
        <v>1407.4</v>
      </c>
      <c r="AJ153" s="60">
        <v>0</v>
      </c>
      <c r="AK153" s="60">
        <v>0</v>
      </c>
      <c r="AL153" s="60">
        <v>0</v>
      </c>
      <c r="AM153" s="60">
        <v>0</v>
      </c>
      <c r="AN153" s="60">
        <v>0</v>
      </c>
      <c r="AO153" s="60">
        <v>60.8</v>
      </c>
      <c r="AP153" s="60">
        <v>0</v>
      </c>
      <c r="AQ153" s="60">
        <v>2424.9</v>
      </c>
      <c r="AR153" s="60">
        <v>3019</v>
      </c>
      <c r="AS153" s="60">
        <v>594.1</v>
      </c>
      <c r="AT153" s="60">
        <v>19.68</v>
      </c>
    </row>
    <row r="154" spans="1:46" ht="15.75" thickBot="1" x14ac:dyDescent="0.3"/>
    <row r="155" spans="1:46" ht="15.75" thickBot="1" x14ac:dyDescent="0.3">
      <c r="A155" s="61" t="s">
        <v>1047</v>
      </c>
      <c r="B155" s="62">
        <v>3346.7</v>
      </c>
      <c r="AD155" s="61" t="s">
        <v>1047</v>
      </c>
      <c r="AE155" s="62">
        <v>2722</v>
      </c>
    </row>
    <row r="156" spans="1:46" ht="18.75" thickBot="1" x14ac:dyDescent="0.3">
      <c r="A156" s="61" t="s">
        <v>1048</v>
      </c>
      <c r="B156" s="62">
        <v>943.1</v>
      </c>
      <c r="AD156" s="61" t="s">
        <v>1048</v>
      </c>
      <c r="AE156" s="62">
        <v>2364</v>
      </c>
    </row>
    <row r="157" spans="1:46" ht="18.75" thickBot="1" x14ac:dyDescent="0.3">
      <c r="A157" s="61" t="s">
        <v>1049</v>
      </c>
      <c r="B157" s="62">
        <v>89638.1</v>
      </c>
      <c r="AD157" s="61" t="s">
        <v>1049</v>
      </c>
      <c r="AE157" s="62">
        <v>89709.6</v>
      </c>
    </row>
    <row r="158" spans="1:46" ht="18.75" thickBot="1" x14ac:dyDescent="0.3">
      <c r="A158" s="61" t="s">
        <v>1050</v>
      </c>
      <c r="B158" s="62">
        <v>89638</v>
      </c>
      <c r="AD158" s="61" t="s">
        <v>1050</v>
      </c>
      <c r="AE158" s="62">
        <v>89638</v>
      </c>
    </row>
    <row r="159" spans="1:46" ht="27.75" thickBot="1" x14ac:dyDescent="0.3">
      <c r="A159" s="61" t="s">
        <v>1051</v>
      </c>
      <c r="B159" s="62">
        <v>0.1</v>
      </c>
      <c r="AD159" s="61" t="s">
        <v>1051</v>
      </c>
      <c r="AE159" s="62">
        <v>71.599999999999994</v>
      </c>
    </row>
    <row r="160" spans="1:46" ht="27.75" thickBot="1" x14ac:dyDescent="0.3">
      <c r="A160" s="61" t="s">
        <v>1052</v>
      </c>
      <c r="B160" s="62"/>
      <c r="AD160" s="61" t="s">
        <v>1052</v>
      </c>
      <c r="AE160" s="62"/>
    </row>
    <row r="161" spans="1:31" ht="27.75" thickBot="1" x14ac:dyDescent="0.3">
      <c r="A161" s="61" t="s">
        <v>1053</v>
      </c>
      <c r="B161" s="62"/>
      <c r="AD161" s="61" t="s">
        <v>1053</v>
      </c>
      <c r="AE161" s="62"/>
    </row>
    <row r="162" spans="1:31" ht="18.75" thickBot="1" x14ac:dyDescent="0.3">
      <c r="A162" s="61" t="s">
        <v>1054</v>
      </c>
      <c r="B162" s="62">
        <v>0</v>
      </c>
      <c r="AD162" s="61" t="s">
        <v>1054</v>
      </c>
      <c r="AE162" s="62">
        <v>0</v>
      </c>
    </row>
    <row r="164" spans="1:31" x14ac:dyDescent="0.25">
      <c r="A164" s="63" t="s">
        <v>1055</v>
      </c>
      <c r="AD164" s="63" t="s">
        <v>1055</v>
      </c>
    </row>
    <row r="166" spans="1:31" x14ac:dyDescent="0.25">
      <c r="A166" s="64" t="s">
        <v>1056</v>
      </c>
      <c r="AD166" s="64" t="s">
        <v>1056</v>
      </c>
    </row>
    <row r="167" spans="1:31" x14ac:dyDescent="0.25">
      <c r="A167" s="64" t="s">
        <v>1253</v>
      </c>
      <c r="AD167" s="64" t="s">
        <v>1593</v>
      </c>
    </row>
  </sheetData>
  <hyperlinks>
    <hyperlink ref="A164" r:id="rId1" display="https://miau.my-x.hu/myx-free/coco/test/780495320210927120351.html"/>
    <hyperlink ref="AD164" r:id="rId2" display="https://miau.my-x.hu/myx-free/coco/test/273582720210927121411.html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9"/>
  <sheetViews>
    <sheetView workbookViewId="0"/>
  </sheetViews>
  <sheetFormatPr defaultRowHeight="15" x14ac:dyDescent="0.25"/>
  <cols>
    <col min="1" max="1" width="30.42578125" bestFit="1" customWidth="1"/>
    <col min="2" max="2" width="9" bestFit="1" customWidth="1"/>
    <col min="3" max="3" width="16.85546875" bestFit="1" customWidth="1"/>
    <col min="4" max="4" width="9" bestFit="1" customWidth="1"/>
    <col min="5" max="5" width="16" bestFit="1" customWidth="1"/>
    <col min="6" max="6" width="9" bestFit="1" customWidth="1"/>
    <col min="7" max="7" width="16" bestFit="1" customWidth="1"/>
    <col min="8" max="8" width="9" bestFit="1" customWidth="1"/>
    <col min="9" max="9" width="16" bestFit="1" customWidth="1"/>
    <col min="10" max="10" width="9" bestFit="1" customWidth="1"/>
    <col min="11" max="11" width="16" bestFit="1" customWidth="1"/>
    <col min="12" max="12" width="9" bestFit="1" customWidth="1"/>
    <col min="13" max="13" width="16" bestFit="1" customWidth="1"/>
    <col min="14" max="14" width="9" bestFit="1" customWidth="1"/>
    <col min="15" max="15" width="16" bestFit="1" customWidth="1"/>
    <col min="16" max="16" width="9" bestFit="1" customWidth="1"/>
    <col min="17" max="17" width="16" bestFit="1" customWidth="1"/>
    <col min="18" max="18" width="9" bestFit="1" customWidth="1"/>
    <col min="19" max="19" width="19.7109375" bestFit="1" customWidth="1"/>
    <col min="20" max="20" width="9" bestFit="1" customWidth="1"/>
    <col min="21" max="22" width="35.28515625" customWidth="1"/>
  </cols>
  <sheetData>
    <row r="2" spans="1:22" ht="54" x14ac:dyDescent="0.25">
      <c r="A2" s="1" t="s">
        <v>0</v>
      </c>
      <c r="C2" s="1" t="s">
        <v>34</v>
      </c>
      <c r="E2" s="1" t="s">
        <v>52</v>
      </c>
      <c r="G2" s="1" t="s">
        <v>71</v>
      </c>
      <c r="I2" s="1" t="s">
        <v>89</v>
      </c>
      <c r="K2" s="1" t="s">
        <v>112</v>
      </c>
      <c r="M2" s="1" t="s">
        <v>130</v>
      </c>
      <c r="O2" s="1" t="s">
        <v>148</v>
      </c>
      <c r="Q2" s="1" t="s">
        <v>174</v>
      </c>
      <c r="S2" s="1" t="s">
        <v>472</v>
      </c>
      <c r="U2" s="1" t="s">
        <v>192</v>
      </c>
    </row>
    <row r="3" spans="1:22" ht="46.5" thickBot="1" x14ac:dyDescent="0.3">
      <c r="E3" s="2" t="s">
        <v>53</v>
      </c>
      <c r="G3" s="2" t="s">
        <v>53</v>
      </c>
      <c r="I3" s="2" t="s">
        <v>90</v>
      </c>
      <c r="K3" s="2" t="s">
        <v>90</v>
      </c>
      <c r="M3" s="2" t="s">
        <v>90</v>
      </c>
      <c r="O3" s="2" t="s">
        <v>90</v>
      </c>
      <c r="Q3" s="2" t="s">
        <v>90</v>
      </c>
      <c r="S3" s="2" t="s">
        <v>90</v>
      </c>
      <c r="U3" s="2" t="s">
        <v>193</v>
      </c>
    </row>
    <row r="4" spans="1:22" ht="32.25" thickTop="1" thickBot="1" x14ac:dyDescent="0.3">
      <c r="A4" s="2" t="s">
        <v>1</v>
      </c>
      <c r="C4" s="2" t="s">
        <v>1</v>
      </c>
      <c r="E4" s="2" t="s">
        <v>1</v>
      </c>
      <c r="G4" s="2" t="s">
        <v>1</v>
      </c>
      <c r="I4" s="2" t="s">
        <v>1</v>
      </c>
      <c r="K4" s="2" t="s">
        <v>1</v>
      </c>
      <c r="M4" s="2" t="s">
        <v>1</v>
      </c>
      <c r="O4" s="2" t="s">
        <v>1</v>
      </c>
      <c r="Q4" s="2" t="s">
        <v>1</v>
      </c>
      <c r="S4" s="2" t="s">
        <v>1</v>
      </c>
      <c r="U4" s="2" t="s">
        <v>194</v>
      </c>
    </row>
    <row r="5" spans="1:22" ht="32.25" thickTop="1" thickBot="1" x14ac:dyDescent="0.3">
      <c r="A5" s="2" t="s">
        <v>2</v>
      </c>
      <c r="C5" s="2" t="s">
        <v>2</v>
      </c>
      <c r="E5" s="2" t="s">
        <v>54</v>
      </c>
      <c r="G5" s="2" t="s">
        <v>54</v>
      </c>
      <c r="I5" s="2" t="s">
        <v>91</v>
      </c>
      <c r="K5" s="2" t="s">
        <v>91</v>
      </c>
      <c r="M5" s="2" t="s">
        <v>91</v>
      </c>
      <c r="O5" s="2" t="s">
        <v>91</v>
      </c>
      <c r="Q5" s="2" t="s">
        <v>167</v>
      </c>
      <c r="S5" s="2" t="s">
        <v>167</v>
      </c>
      <c r="U5" s="2" t="s">
        <v>195</v>
      </c>
    </row>
    <row r="6" spans="1:22" ht="32.25" thickTop="1" thickBot="1" x14ac:dyDescent="0.3">
      <c r="A6" s="2" t="s">
        <v>3</v>
      </c>
      <c r="C6" s="2" t="s">
        <v>35</v>
      </c>
      <c r="E6" s="2" t="s">
        <v>55</v>
      </c>
      <c r="G6" s="2" t="s">
        <v>72</v>
      </c>
      <c r="I6" s="2" t="s">
        <v>92</v>
      </c>
      <c r="K6" s="2" t="s">
        <v>3</v>
      </c>
      <c r="M6" s="2" t="s">
        <v>92</v>
      </c>
      <c r="O6" s="2" t="s">
        <v>3</v>
      </c>
      <c r="Q6" s="2" t="s">
        <v>92</v>
      </c>
      <c r="S6" s="2" t="s">
        <v>3</v>
      </c>
      <c r="U6" s="2" t="s">
        <v>196</v>
      </c>
    </row>
    <row r="7" spans="1:22" ht="48" thickTop="1" thickBot="1" x14ac:dyDescent="0.3">
      <c r="M7" s="2" t="s">
        <v>131</v>
      </c>
      <c r="O7" s="2" t="s">
        <v>149</v>
      </c>
      <c r="Q7" s="2" t="s">
        <v>149</v>
      </c>
      <c r="S7" s="2" t="s">
        <v>168</v>
      </c>
      <c r="U7" s="2" t="s">
        <v>197</v>
      </c>
    </row>
    <row r="8" spans="1:22" ht="33" thickTop="1" thickBot="1" x14ac:dyDescent="0.3">
      <c r="A8" s="3" t="s">
        <v>4</v>
      </c>
      <c r="C8" s="3" t="s">
        <v>4</v>
      </c>
      <c r="E8" s="3" t="s">
        <v>4</v>
      </c>
      <c r="G8" s="3" t="s">
        <v>4</v>
      </c>
      <c r="I8" s="3" t="s">
        <v>93</v>
      </c>
      <c r="K8" s="3" t="s">
        <v>93</v>
      </c>
      <c r="M8" s="3" t="s">
        <v>93</v>
      </c>
      <c r="O8" s="3" t="s">
        <v>93</v>
      </c>
      <c r="Q8" s="3" t="s">
        <v>169</v>
      </c>
      <c r="S8" s="3" t="s">
        <v>169</v>
      </c>
      <c r="U8" s="3" t="s">
        <v>4</v>
      </c>
    </row>
    <row r="9" spans="1:22" ht="33" thickTop="1" thickBot="1" x14ac:dyDescent="0.3">
      <c r="A9" s="2" t="s">
        <v>5</v>
      </c>
      <c r="C9" s="2" t="s">
        <v>5</v>
      </c>
      <c r="E9" s="2" t="s">
        <v>5</v>
      </c>
      <c r="G9" s="2" t="s">
        <v>5</v>
      </c>
      <c r="I9" s="2" t="s">
        <v>94</v>
      </c>
      <c r="K9" s="2" t="s">
        <v>113</v>
      </c>
      <c r="M9" s="2" t="s">
        <v>94</v>
      </c>
      <c r="O9" s="2" t="s">
        <v>113</v>
      </c>
      <c r="Q9" s="2" t="s">
        <v>94</v>
      </c>
      <c r="S9" s="2" t="s">
        <v>94</v>
      </c>
      <c r="U9" s="2" t="s">
        <v>198</v>
      </c>
      <c r="V9" s="2" t="s">
        <v>199</v>
      </c>
    </row>
    <row r="10" spans="1:22" ht="93" thickTop="1" thickBot="1" x14ac:dyDescent="0.3">
      <c r="A10" s="2" t="s">
        <v>6</v>
      </c>
      <c r="C10" s="2" t="s">
        <v>36</v>
      </c>
      <c r="E10" s="2" t="s">
        <v>56</v>
      </c>
      <c r="G10" s="2" t="s">
        <v>73</v>
      </c>
      <c r="I10" s="2" t="s">
        <v>95</v>
      </c>
      <c r="K10" s="2" t="s">
        <v>114</v>
      </c>
      <c r="M10" s="2" t="s">
        <v>132</v>
      </c>
      <c r="O10" s="2" t="s">
        <v>150</v>
      </c>
      <c r="Q10" s="2" t="s">
        <v>175</v>
      </c>
      <c r="S10" s="2" t="s">
        <v>473</v>
      </c>
      <c r="U10" s="2" t="s">
        <v>200</v>
      </c>
    </row>
    <row r="11" spans="1:22" ht="63.75" thickTop="1" thickBot="1" x14ac:dyDescent="0.3">
      <c r="A11" s="2" t="s">
        <v>7</v>
      </c>
      <c r="C11" s="2" t="s">
        <v>7</v>
      </c>
      <c r="E11" s="2" t="s">
        <v>57</v>
      </c>
      <c r="G11" s="2" t="s">
        <v>57</v>
      </c>
      <c r="I11" s="2" t="s">
        <v>96</v>
      </c>
      <c r="K11" s="2" t="s">
        <v>115</v>
      </c>
      <c r="M11" s="2" t="s">
        <v>133</v>
      </c>
      <c r="O11" s="2" t="s">
        <v>133</v>
      </c>
      <c r="Q11" s="2" t="s">
        <v>176</v>
      </c>
      <c r="S11" s="2" t="s">
        <v>176</v>
      </c>
      <c r="U11" s="2" t="s">
        <v>191</v>
      </c>
    </row>
    <row r="12" spans="1:22" ht="33" thickTop="1" thickBot="1" x14ac:dyDescent="0.3">
      <c r="A12" s="2" t="s">
        <v>8</v>
      </c>
      <c r="C12" s="2" t="s">
        <v>37</v>
      </c>
      <c r="E12" s="2" t="s">
        <v>58</v>
      </c>
      <c r="G12" s="2" t="s">
        <v>74</v>
      </c>
      <c r="I12" s="2" t="s">
        <v>97</v>
      </c>
      <c r="K12" s="2" t="s">
        <v>116</v>
      </c>
      <c r="M12" s="2" t="s">
        <v>134</v>
      </c>
      <c r="O12" s="2" t="s">
        <v>151</v>
      </c>
      <c r="Q12" s="2" t="s">
        <v>177</v>
      </c>
      <c r="S12" s="2" t="s">
        <v>474</v>
      </c>
      <c r="U12" s="2" t="s">
        <v>201</v>
      </c>
    </row>
    <row r="13" spans="1:22" ht="33" thickTop="1" thickBot="1" x14ac:dyDescent="0.3">
      <c r="A13" s="2" t="s">
        <v>9</v>
      </c>
      <c r="C13" s="2" t="s">
        <v>38</v>
      </c>
      <c r="E13" s="2" t="s">
        <v>59</v>
      </c>
      <c r="G13" s="2" t="s">
        <v>75</v>
      </c>
      <c r="I13" s="2" t="s">
        <v>98</v>
      </c>
      <c r="K13" s="2" t="s">
        <v>117</v>
      </c>
      <c r="M13" s="2" t="s">
        <v>135</v>
      </c>
      <c r="O13" s="2" t="s">
        <v>152</v>
      </c>
      <c r="Q13" s="2" t="s">
        <v>178</v>
      </c>
      <c r="S13" s="2" t="s">
        <v>475</v>
      </c>
      <c r="U13" s="2" t="s">
        <v>202</v>
      </c>
    </row>
    <row r="14" spans="1:22" ht="46.5" thickTop="1" thickBot="1" x14ac:dyDescent="0.3">
      <c r="A14" s="4" t="s">
        <v>10</v>
      </c>
      <c r="C14" s="4" t="s">
        <v>39</v>
      </c>
      <c r="E14" s="4" t="s">
        <v>60</v>
      </c>
      <c r="G14" s="4" t="s">
        <v>76</v>
      </c>
      <c r="I14" s="4" t="s">
        <v>99</v>
      </c>
      <c r="K14" s="4" t="s">
        <v>118</v>
      </c>
      <c r="M14" s="4" t="s">
        <v>136</v>
      </c>
      <c r="O14" s="4" t="s">
        <v>153</v>
      </c>
      <c r="Q14" s="4" t="s">
        <v>179</v>
      </c>
      <c r="S14" s="4" t="s">
        <v>476</v>
      </c>
      <c r="U14" s="4" t="s">
        <v>203</v>
      </c>
    </row>
    <row r="15" spans="1:22" ht="36.75" thickTop="1" x14ac:dyDescent="0.25">
      <c r="A15" s="1" t="s">
        <v>11</v>
      </c>
      <c r="C15" s="1" t="s">
        <v>11</v>
      </c>
      <c r="E15" s="1" t="s">
        <v>11</v>
      </c>
      <c r="G15" s="1" t="s">
        <v>11</v>
      </c>
      <c r="I15" s="1" t="s">
        <v>11</v>
      </c>
      <c r="K15" s="1" t="s">
        <v>11</v>
      </c>
      <c r="M15" s="1" t="s">
        <v>11</v>
      </c>
      <c r="O15" s="1" t="s">
        <v>11</v>
      </c>
      <c r="Q15" s="1" t="s">
        <v>11</v>
      </c>
      <c r="S15" s="1" t="s">
        <v>11</v>
      </c>
      <c r="U15" s="1" t="s">
        <v>11</v>
      </c>
    </row>
    <row r="16" spans="1:22" ht="42" x14ac:dyDescent="0.25">
      <c r="A16" s="6">
        <v>4161</v>
      </c>
      <c r="C16" s="6">
        <v>4411</v>
      </c>
      <c r="E16" s="6">
        <v>4310</v>
      </c>
      <c r="G16" s="6">
        <v>4761</v>
      </c>
      <c r="I16" s="6">
        <v>6132</v>
      </c>
      <c r="K16" s="6">
        <v>6341</v>
      </c>
      <c r="M16" s="6">
        <v>6637</v>
      </c>
      <c r="O16" s="6">
        <v>7279</v>
      </c>
      <c r="Q16" s="6">
        <v>9161</v>
      </c>
      <c r="S16" s="6">
        <v>9344</v>
      </c>
      <c r="U16" s="6">
        <v>6477</v>
      </c>
    </row>
    <row r="17" spans="1:22" ht="34.5" x14ac:dyDescent="0.25">
      <c r="A17" s="7" t="s">
        <v>12</v>
      </c>
      <c r="C17" s="7" t="s">
        <v>40</v>
      </c>
      <c r="E17" s="7" t="s">
        <v>61</v>
      </c>
      <c r="G17" s="7" t="s">
        <v>77</v>
      </c>
      <c r="I17" s="7" t="s">
        <v>100</v>
      </c>
      <c r="K17" s="7" t="s">
        <v>119</v>
      </c>
      <c r="M17" s="7" t="s">
        <v>137</v>
      </c>
      <c r="O17" s="7" t="s">
        <v>154</v>
      </c>
      <c r="Q17" s="7" t="s">
        <v>180</v>
      </c>
      <c r="S17" s="7" t="s">
        <v>477</v>
      </c>
      <c r="U17" s="7" t="s">
        <v>204</v>
      </c>
    </row>
    <row r="18" spans="1:22" ht="69" x14ac:dyDescent="0.25">
      <c r="A18" s="7" t="s">
        <v>13</v>
      </c>
      <c r="C18" s="7" t="s">
        <v>41</v>
      </c>
      <c r="E18" s="7" t="s">
        <v>62</v>
      </c>
      <c r="G18" s="7" t="s">
        <v>78</v>
      </c>
      <c r="I18" s="7" t="s">
        <v>101</v>
      </c>
      <c r="K18" s="7" t="s">
        <v>120</v>
      </c>
      <c r="M18" s="7" t="s">
        <v>138</v>
      </c>
      <c r="O18" s="7" t="s">
        <v>155</v>
      </c>
      <c r="Q18" s="7" t="s">
        <v>181</v>
      </c>
      <c r="S18" s="7" t="s">
        <v>478</v>
      </c>
      <c r="U18" s="7" t="s">
        <v>205</v>
      </c>
    </row>
    <row r="19" spans="1:22" ht="36" x14ac:dyDescent="0.25">
      <c r="A19" s="7" t="s">
        <v>14</v>
      </c>
      <c r="C19" s="7" t="s">
        <v>42</v>
      </c>
      <c r="E19" s="7" t="s">
        <v>63</v>
      </c>
      <c r="G19" s="7" t="s">
        <v>79</v>
      </c>
      <c r="I19" s="7" t="s">
        <v>102</v>
      </c>
      <c r="K19" s="7" t="s">
        <v>121</v>
      </c>
      <c r="M19" s="7" t="s">
        <v>139</v>
      </c>
      <c r="O19" s="7" t="s">
        <v>156</v>
      </c>
      <c r="Q19" s="7" t="s">
        <v>182</v>
      </c>
      <c r="S19" s="7" t="s">
        <v>479</v>
      </c>
      <c r="U19" s="7" t="s">
        <v>206</v>
      </c>
    </row>
    <row r="20" spans="1:22" ht="30.75" thickBot="1" x14ac:dyDescent="0.3">
      <c r="A20" s="8" t="s">
        <v>15</v>
      </c>
      <c r="C20" s="8" t="s">
        <v>15</v>
      </c>
      <c r="E20" s="8" t="s">
        <v>15</v>
      </c>
      <c r="G20" s="8" t="s">
        <v>15</v>
      </c>
      <c r="I20" s="8" t="s">
        <v>15</v>
      </c>
      <c r="K20" s="8" t="s">
        <v>15</v>
      </c>
      <c r="M20" s="8" t="s">
        <v>15</v>
      </c>
      <c r="O20" s="8" t="s">
        <v>157</v>
      </c>
      <c r="Q20" s="8" t="s">
        <v>15</v>
      </c>
      <c r="S20" s="8" t="s">
        <v>170</v>
      </c>
      <c r="U20" s="8" t="s">
        <v>15</v>
      </c>
    </row>
    <row r="21" spans="1:22" ht="45.75" thickBot="1" x14ac:dyDescent="0.3">
      <c r="A21" s="9" t="s">
        <v>16</v>
      </c>
      <c r="B21" s="10" t="s">
        <v>17</v>
      </c>
      <c r="C21" s="9" t="s">
        <v>16</v>
      </c>
      <c r="D21" s="10" t="s">
        <v>43</v>
      </c>
      <c r="E21" s="9" t="s">
        <v>16</v>
      </c>
      <c r="F21" s="10" t="s">
        <v>64</v>
      </c>
      <c r="G21" s="9" t="s">
        <v>16</v>
      </c>
      <c r="H21" s="10" t="s">
        <v>80</v>
      </c>
      <c r="I21" s="9" t="s">
        <v>16</v>
      </c>
      <c r="J21" s="10" t="s">
        <v>103</v>
      </c>
      <c r="K21" s="9" t="s">
        <v>16</v>
      </c>
      <c r="L21" s="10" t="s">
        <v>122</v>
      </c>
      <c r="M21" s="9" t="s">
        <v>16</v>
      </c>
      <c r="N21" s="10" t="s">
        <v>140</v>
      </c>
      <c r="O21" s="9" t="s">
        <v>16</v>
      </c>
      <c r="P21" s="10" t="s">
        <v>158</v>
      </c>
      <c r="Q21" s="13" t="s">
        <v>16</v>
      </c>
      <c r="R21" s="10" t="s">
        <v>183</v>
      </c>
      <c r="S21" s="13" t="s">
        <v>16</v>
      </c>
      <c r="T21" s="10" t="s">
        <v>480</v>
      </c>
      <c r="U21" s="9" t="s">
        <v>16</v>
      </c>
      <c r="V21" s="10" t="s">
        <v>207</v>
      </c>
    </row>
    <row r="22" spans="1:22" ht="45.75" thickBot="1" x14ac:dyDescent="0.3">
      <c r="A22" s="11" t="s">
        <v>18</v>
      </c>
      <c r="B22" s="12" t="s">
        <v>19</v>
      </c>
      <c r="C22" s="11" t="s">
        <v>18</v>
      </c>
      <c r="D22" s="12" t="s">
        <v>44</v>
      </c>
      <c r="E22" s="11" t="s">
        <v>18</v>
      </c>
      <c r="F22" s="12" t="s">
        <v>65</v>
      </c>
      <c r="G22" s="11" t="s">
        <v>18</v>
      </c>
      <c r="H22" s="12" t="s">
        <v>81</v>
      </c>
      <c r="I22" s="11" t="s">
        <v>18</v>
      </c>
      <c r="J22" s="12" t="s">
        <v>104</v>
      </c>
      <c r="K22" s="11" t="s">
        <v>18</v>
      </c>
      <c r="L22" s="12" t="s">
        <v>123</v>
      </c>
      <c r="M22" s="11" t="s">
        <v>18</v>
      </c>
      <c r="N22" s="12" t="s">
        <v>141</v>
      </c>
      <c r="O22" s="11" t="s">
        <v>18</v>
      </c>
      <c r="P22" s="12" t="s">
        <v>159</v>
      </c>
      <c r="Q22" s="11" t="s">
        <v>18</v>
      </c>
      <c r="R22" s="12" t="s">
        <v>184</v>
      </c>
      <c r="S22" s="11" t="s">
        <v>18</v>
      </c>
      <c r="T22" s="12" t="s">
        <v>481</v>
      </c>
      <c r="U22" s="11" t="s">
        <v>18</v>
      </c>
      <c r="V22" s="12" t="s">
        <v>208</v>
      </c>
    </row>
    <row r="23" spans="1:22" ht="60.75" thickBot="1" x14ac:dyDescent="0.3">
      <c r="A23" s="9" t="s">
        <v>20</v>
      </c>
      <c r="B23" s="10" t="s">
        <v>21</v>
      </c>
      <c r="C23" s="9" t="s">
        <v>20</v>
      </c>
      <c r="D23" s="10" t="s">
        <v>45</v>
      </c>
      <c r="E23" s="9" t="s">
        <v>20</v>
      </c>
      <c r="F23" s="10" t="s">
        <v>21</v>
      </c>
      <c r="G23" s="9" t="s">
        <v>20</v>
      </c>
      <c r="H23" s="10" t="s">
        <v>82</v>
      </c>
      <c r="I23" s="9" t="s">
        <v>20</v>
      </c>
      <c r="J23" s="10" t="s">
        <v>105</v>
      </c>
      <c r="K23" s="9" t="s">
        <v>20</v>
      </c>
      <c r="L23" s="10" t="s">
        <v>124</v>
      </c>
      <c r="M23" s="9" t="s">
        <v>20</v>
      </c>
      <c r="N23" s="10" t="s">
        <v>105</v>
      </c>
      <c r="O23" s="9" t="s">
        <v>20</v>
      </c>
      <c r="P23" s="10" t="s">
        <v>160</v>
      </c>
      <c r="Q23" s="9" t="s">
        <v>20</v>
      </c>
      <c r="R23" s="10" t="s">
        <v>105</v>
      </c>
      <c r="S23" s="9" t="s">
        <v>20</v>
      </c>
      <c r="T23" s="10" t="s">
        <v>482</v>
      </c>
      <c r="U23" s="9" t="s">
        <v>20</v>
      </c>
      <c r="V23" s="10" t="s">
        <v>209</v>
      </c>
    </row>
    <row r="24" spans="1:22" ht="75.75" thickBot="1" x14ac:dyDescent="0.3">
      <c r="A24" s="11" t="s">
        <v>22</v>
      </c>
      <c r="B24" s="12" t="s">
        <v>23</v>
      </c>
      <c r="C24" s="11" t="s">
        <v>22</v>
      </c>
      <c r="D24" s="12" t="s">
        <v>46</v>
      </c>
      <c r="E24" s="11" t="s">
        <v>22</v>
      </c>
      <c r="F24" s="12" t="s">
        <v>46</v>
      </c>
      <c r="G24" s="11" t="s">
        <v>22</v>
      </c>
      <c r="H24" s="12" t="s">
        <v>46</v>
      </c>
      <c r="I24" s="11" t="s">
        <v>22</v>
      </c>
      <c r="J24" s="12" t="s">
        <v>106</v>
      </c>
      <c r="K24" s="11" t="s">
        <v>22</v>
      </c>
      <c r="L24" s="12" t="s">
        <v>106</v>
      </c>
      <c r="M24" s="11" t="s">
        <v>22</v>
      </c>
      <c r="N24" s="12" t="s">
        <v>142</v>
      </c>
      <c r="O24" s="11" t="s">
        <v>22</v>
      </c>
      <c r="P24" s="12" t="s">
        <v>161</v>
      </c>
      <c r="Q24" s="11" t="s">
        <v>22</v>
      </c>
      <c r="R24" s="12" t="s">
        <v>171</v>
      </c>
      <c r="S24" s="11" t="s">
        <v>22</v>
      </c>
      <c r="T24" s="12" t="s">
        <v>171</v>
      </c>
      <c r="U24" s="11" t="s">
        <v>22</v>
      </c>
      <c r="V24" s="12" t="s">
        <v>46</v>
      </c>
    </row>
    <row r="25" spans="1:22" ht="45.75" thickBot="1" x14ac:dyDescent="0.3">
      <c r="A25" s="9" t="s">
        <v>24</v>
      </c>
      <c r="B25" s="10" t="s">
        <v>25</v>
      </c>
      <c r="C25" s="9" t="s">
        <v>24</v>
      </c>
      <c r="D25" s="10" t="s">
        <v>47</v>
      </c>
      <c r="E25" s="9" t="s">
        <v>24</v>
      </c>
      <c r="F25" s="10" t="s">
        <v>66</v>
      </c>
      <c r="G25" s="9" t="s">
        <v>24</v>
      </c>
      <c r="H25" s="10" t="s">
        <v>83</v>
      </c>
      <c r="I25" s="9" t="s">
        <v>24</v>
      </c>
      <c r="J25" s="10" t="s">
        <v>107</v>
      </c>
      <c r="K25" s="9" t="s">
        <v>24</v>
      </c>
      <c r="L25" s="10" t="s">
        <v>125</v>
      </c>
      <c r="M25" s="9" t="s">
        <v>24</v>
      </c>
      <c r="N25" s="10" t="s">
        <v>143</v>
      </c>
      <c r="O25" s="9" t="s">
        <v>24</v>
      </c>
      <c r="P25" s="10" t="s">
        <v>162</v>
      </c>
      <c r="Q25" s="9" t="s">
        <v>24</v>
      </c>
      <c r="R25" s="10" t="s">
        <v>185</v>
      </c>
      <c r="S25" s="9" t="s">
        <v>24</v>
      </c>
      <c r="T25" s="10" t="s">
        <v>483</v>
      </c>
      <c r="U25" s="9" t="s">
        <v>24</v>
      </c>
      <c r="V25" s="10" t="s">
        <v>210</v>
      </c>
    </row>
    <row r="26" spans="1:22" ht="48" thickBot="1" x14ac:dyDescent="0.3">
      <c r="A26" s="11" t="s">
        <v>26</v>
      </c>
      <c r="B26" s="12" t="s">
        <v>27</v>
      </c>
      <c r="C26" s="11" t="s">
        <v>26</v>
      </c>
      <c r="D26" s="12" t="s">
        <v>48</v>
      </c>
      <c r="E26" s="11" t="s">
        <v>26</v>
      </c>
      <c r="F26" s="12" t="s">
        <v>67</v>
      </c>
      <c r="G26" s="11" t="s">
        <v>26</v>
      </c>
      <c r="H26" s="12" t="s">
        <v>84</v>
      </c>
      <c r="I26" s="11" t="s">
        <v>26</v>
      </c>
      <c r="J26" s="12" t="s">
        <v>108</v>
      </c>
      <c r="K26" s="11" t="s">
        <v>26</v>
      </c>
      <c r="L26" s="12" t="s">
        <v>126</v>
      </c>
      <c r="M26" s="11" t="s">
        <v>26</v>
      </c>
      <c r="N26" s="12" t="s">
        <v>144</v>
      </c>
      <c r="O26" s="11" t="s">
        <v>26</v>
      </c>
      <c r="P26" s="12" t="s">
        <v>163</v>
      </c>
      <c r="Q26" s="11" t="s">
        <v>26</v>
      </c>
      <c r="R26" s="12" t="s">
        <v>186</v>
      </c>
      <c r="S26" s="11" t="s">
        <v>26</v>
      </c>
      <c r="T26" s="12" t="s">
        <v>484</v>
      </c>
      <c r="U26" s="11" t="s">
        <v>26</v>
      </c>
      <c r="V26" s="12" t="s">
        <v>211</v>
      </c>
    </row>
    <row r="27" spans="1:22" ht="45.75" thickBot="1" x14ac:dyDescent="0.3">
      <c r="A27" s="9" t="s">
        <v>28</v>
      </c>
      <c r="B27" s="10" t="s">
        <v>29</v>
      </c>
      <c r="C27" s="9" t="s">
        <v>28</v>
      </c>
      <c r="D27" s="10" t="s">
        <v>49</v>
      </c>
      <c r="E27" s="9" t="s">
        <v>28</v>
      </c>
      <c r="F27" s="10" t="s">
        <v>68</v>
      </c>
      <c r="G27" s="9" t="s">
        <v>28</v>
      </c>
      <c r="H27" s="10" t="s">
        <v>85</v>
      </c>
      <c r="I27" s="9" t="s">
        <v>28</v>
      </c>
      <c r="J27" s="10" t="s">
        <v>109</v>
      </c>
      <c r="K27" s="9" t="s">
        <v>28</v>
      </c>
      <c r="L27" s="10" t="s">
        <v>127</v>
      </c>
      <c r="M27" s="9" t="s">
        <v>28</v>
      </c>
      <c r="N27" s="10" t="s">
        <v>145</v>
      </c>
      <c r="O27" s="9" t="s">
        <v>28</v>
      </c>
      <c r="P27" s="10" t="s">
        <v>164</v>
      </c>
      <c r="Q27" s="9" t="s">
        <v>28</v>
      </c>
      <c r="R27" s="10" t="s">
        <v>187</v>
      </c>
      <c r="S27" s="9" t="s">
        <v>28</v>
      </c>
      <c r="T27" s="10" t="s">
        <v>485</v>
      </c>
      <c r="U27" s="9" t="s">
        <v>28</v>
      </c>
      <c r="V27" s="10" t="s">
        <v>212</v>
      </c>
    </row>
    <row r="28" spans="1:22" ht="60.75" thickBot="1" x14ac:dyDescent="0.3">
      <c r="A28" s="11" t="s">
        <v>30</v>
      </c>
      <c r="B28" s="12" t="s">
        <v>31</v>
      </c>
      <c r="C28" s="11" t="s">
        <v>30</v>
      </c>
      <c r="D28" s="12" t="s">
        <v>50</v>
      </c>
      <c r="E28" s="11" t="s">
        <v>30</v>
      </c>
      <c r="F28" s="12" t="s">
        <v>69</v>
      </c>
      <c r="G28" s="11" t="s">
        <v>30</v>
      </c>
      <c r="H28" s="12" t="s">
        <v>86</v>
      </c>
      <c r="I28" s="11" t="s">
        <v>30</v>
      </c>
      <c r="J28" s="12" t="s">
        <v>110</v>
      </c>
      <c r="K28" s="11" t="s">
        <v>30</v>
      </c>
      <c r="L28" s="12" t="s">
        <v>128</v>
      </c>
      <c r="M28" s="11" t="s">
        <v>30</v>
      </c>
      <c r="N28" s="12" t="s">
        <v>146</v>
      </c>
      <c r="O28" s="11" t="s">
        <v>30</v>
      </c>
      <c r="P28" s="12" t="s">
        <v>165</v>
      </c>
      <c r="Q28" s="11" t="s">
        <v>30</v>
      </c>
      <c r="R28" s="12" t="s">
        <v>188</v>
      </c>
      <c r="S28" s="11" t="s">
        <v>30</v>
      </c>
      <c r="T28" s="12" t="s">
        <v>486</v>
      </c>
      <c r="U28" s="11" t="s">
        <v>30</v>
      </c>
      <c r="V28" s="12" t="s">
        <v>213</v>
      </c>
    </row>
    <row r="29" spans="1:22" ht="45" x14ac:dyDescent="0.25">
      <c r="A29" s="9" t="s">
        <v>32</v>
      </c>
      <c r="B29" s="10" t="s">
        <v>33</v>
      </c>
      <c r="C29" s="9" t="s">
        <v>32</v>
      </c>
      <c r="D29" s="10" t="s">
        <v>51</v>
      </c>
      <c r="E29" s="9" t="s">
        <v>32</v>
      </c>
      <c r="F29" s="10" t="s">
        <v>70</v>
      </c>
      <c r="G29" s="9" t="s">
        <v>32</v>
      </c>
      <c r="H29" s="10" t="s">
        <v>87</v>
      </c>
      <c r="I29" s="9" t="s">
        <v>32</v>
      </c>
      <c r="J29" s="10" t="s">
        <v>111</v>
      </c>
      <c r="K29" s="9" t="s">
        <v>32</v>
      </c>
      <c r="L29" s="10" t="s">
        <v>129</v>
      </c>
      <c r="M29" s="9" t="s">
        <v>32</v>
      </c>
      <c r="N29" s="10" t="s">
        <v>147</v>
      </c>
      <c r="O29" s="9" t="s">
        <v>32</v>
      </c>
      <c r="P29" s="10" t="s">
        <v>166</v>
      </c>
      <c r="Q29" s="9" t="s">
        <v>32</v>
      </c>
      <c r="R29" s="10" t="s">
        <v>189</v>
      </c>
      <c r="S29" s="9" t="s">
        <v>32</v>
      </c>
      <c r="T29" s="10" t="s">
        <v>487</v>
      </c>
      <c r="U29" s="9" t="s">
        <v>32</v>
      </c>
      <c r="V29" s="10" t="s">
        <v>214</v>
      </c>
    </row>
  </sheetData>
  <hyperlinks>
    <hyperlink ref="A14" r:id="rId1" location="history" display="https://www.cpubenchmark.net/cpu.php?cpu=Intel+Core+i3-6100+%40+3.70GHz&amp;id=2617 - history"/>
    <hyperlink ref="A20" r:id="rId2" location="samples" display="https://www.cpubenchmark.net/graph_notes.html - samples"/>
    <hyperlink ref="C14" r:id="rId3" location="history" display="https://www.cpubenchmark.net/cpu.php?cpu=Intel+Core+i3-6300+%40+3.80GHz&amp;id=2621 - history"/>
    <hyperlink ref="C20" r:id="rId4" location="samples" display="https://www.cpubenchmark.net/graph_notes.html - samples"/>
    <hyperlink ref="E14" r:id="rId5" location="history" display="https://www.cpubenchmark.net/cpu.php?cpu=Intel+Core+i3-7100+%40+3.90GHz&amp;id=2924 - history"/>
    <hyperlink ref="E20" r:id="rId6" location="samples" display="https://www.cpubenchmark.net/graph_notes.html - samples"/>
    <hyperlink ref="G14" r:id="rId7" location="history" display="https://www.cpubenchmark.net/cpu.php?cpu=Intel+Core+i3-7300+%40+4.00GHz&amp;id=2923 - history"/>
    <hyperlink ref="G20" r:id="rId8" location="samples" display="https://www.cpubenchmark.net/graph_notes.html - samples"/>
    <hyperlink ref="I14" r:id="rId9" location="history" display="https://www.cpubenchmark.net/cpu.php?cpu=Intel+Core+i3-8100+%40+3.60GHz&amp;id=3103 - history"/>
    <hyperlink ref="I20" r:id="rId10" location="samples" display="https://www.cpubenchmark.net/graph_notes.html - samples"/>
    <hyperlink ref="K14" r:id="rId11" location="history" display="https://www.cpubenchmark.net/cpu.php?cpu=Intel+Core+i3-8300+%40+3.70GHz&amp;id=3280 - history"/>
    <hyperlink ref="K20" r:id="rId12" location="samples" display="https://www.cpubenchmark.net/graph_notes.html - samples"/>
    <hyperlink ref="M14" r:id="rId13" location="history" display="https://www.cpubenchmark.net/cpu.php?cpu=Intel+Core+i3-9100+%40+3.60GHz&amp;id=3479 - history"/>
    <hyperlink ref="M20" r:id="rId14" location="samples" display="https://www.cpubenchmark.net/graph_notes.html - samples"/>
    <hyperlink ref="O14" r:id="rId15" location="history" display="https://www.cpubenchmark.net/cpu.php?cpu=Intel+Core+i3-9300+%40+3.70GHz&amp;id=3510 - history"/>
    <hyperlink ref="O20" r:id="rId16" location="samples" display="https://www.cpubenchmark.net/graph_notes.html - samples"/>
    <hyperlink ref="Q14" r:id="rId17" location="history" display="https://www.cpubenchmark.net/cpu.php?cpu=Intel+Core+i3-10100+%40+3.60GHz&amp;id=3717 - history"/>
    <hyperlink ref="Q20" r:id="rId18" location="samples" display="https://www.cpubenchmark.net/graph_notes.html - samples"/>
    <hyperlink ref="U14" r:id="rId19" location="history" display="https://www.cpubenchmark.net/cpu.php?cpu=Intel+Core+i3-1115G4+%40+3.00GHz&amp;id=3877 - history"/>
    <hyperlink ref="U20" r:id="rId20" location="samples" display="https://www.cpubenchmark.net/graph_notes.html - samples"/>
    <hyperlink ref="S14" r:id="rId21" location="history" display="https://www.cpubenchmark.net/cpu.php?cpu=Intel+Core+i3-10300+%40+3.70GHz&amp;id=3765 - history"/>
    <hyperlink ref="S20" r:id="rId22" location="samples" display="https://www.cpubenchmark.net/graph_notes.html - samples"/>
  </hyperlinks>
  <pageMargins left="0.7" right="0.7" top="0.75" bottom="0.75" header="0.3" footer="0.3"/>
  <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zoomScaleNormal="100" workbookViewId="0"/>
  </sheetViews>
  <sheetFormatPr defaultRowHeight="18.75" x14ac:dyDescent="0.3"/>
  <cols>
    <col min="1" max="35" width="10.7109375" style="14" customWidth="1"/>
    <col min="36" max="36" width="9" bestFit="1" customWidth="1"/>
  </cols>
  <sheetData>
    <row r="1" spans="1:35" s="15" customFormat="1" ht="60" x14ac:dyDescent="0.25">
      <c r="A1" s="20" t="s">
        <v>215</v>
      </c>
      <c r="C1" s="20" t="s">
        <v>231</v>
      </c>
      <c r="E1" s="20" t="s">
        <v>246</v>
      </c>
      <c r="G1" s="20" t="s">
        <v>259</v>
      </c>
      <c r="I1" s="20" t="s">
        <v>272</v>
      </c>
      <c r="K1" s="20" t="s">
        <v>287</v>
      </c>
      <c r="M1" s="20" t="s">
        <v>301</v>
      </c>
      <c r="O1" s="20" t="s">
        <v>316</v>
      </c>
      <c r="Q1" s="20" t="s">
        <v>330</v>
      </c>
      <c r="S1" s="20" t="s">
        <v>344</v>
      </c>
      <c r="U1" s="20" t="s">
        <v>358</v>
      </c>
      <c r="W1" s="20" t="s">
        <v>372</v>
      </c>
      <c r="Y1" s="20" t="s">
        <v>387</v>
      </c>
      <c r="AA1" s="20" t="s">
        <v>402</v>
      </c>
      <c r="AC1" s="20" t="s">
        <v>416</v>
      </c>
      <c r="AE1" s="20" t="s">
        <v>431</v>
      </c>
      <c r="AG1" s="20" t="s">
        <v>446</v>
      </c>
      <c r="AI1" s="20" t="s">
        <v>459</v>
      </c>
    </row>
    <row r="2" spans="1:35" s="15" customFormat="1" ht="75.75" thickBot="1" x14ac:dyDescent="0.3">
      <c r="G2" s="17" t="s">
        <v>594</v>
      </c>
      <c r="K2" s="17" t="s">
        <v>594</v>
      </c>
      <c r="M2" s="17" t="s">
        <v>595</v>
      </c>
      <c r="O2" s="17" t="s">
        <v>595</v>
      </c>
      <c r="Q2" s="17" t="s">
        <v>595</v>
      </c>
      <c r="S2" s="17" t="s">
        <v>595</v>
      </c>
      <c r="U2" s="17" t="s">
        <v>595</v>
      </c>
      <c r="W2" s="17" t="s">
        <v>595</v>
      </c>
      <c r="Y2" s="17" t="s">
        <v>595</v>
      </c>
      <c r="AA2" s="17" t="s">
        <v>595</v>
      </c>
      <c r="AC2" s="17" t="s">
        <v>595</v>
      </c>
      <c r="AE2" s="17" t="s">
        <v>596</v>
      </c>
      <c r="AG2" s="17" t="s">
        <v>597</v>
      </c>
      <c r="AI2" s="17" t="s">
        <v>597</v>
      </c>
    </row>
    <row r="3" spans="1:35" s="15" customFormat="1" ht="31.5" thickTop="1" thickBot="1" x14ac:dyDescent="0.3">
      <c r="A3" s="17" t="s">
        <v>598</v>
      </c>
      <c r="C3" s="17" t="s">
        <v>598</v>
      </c>
      <c r="E3" s="17" t="s">
        <v>598</v>
      </c>
      <c r="G3" s="17" t="s">
        <v>598</v>
      </c>
      <c r="I3" s="17" t="s">
        <v>598</v>
      </c>
      <c r="K3" s="17" t="s">
        <v>598</v>
      </c>
      <c r="M3" s="17" t="s">
        <v>598</v>
      </c>
      <c r="O3" s="17" t="s">
        <v>598</v>
      </c>
      <c r="Q3" s="17" t="s">
        <v>598</v>
      </c>
      <c r="S3" s="17" t="s">
        <v>598</v>
      </c>
      <c r="U3" s="17" t="s">
        <v>598</v>
      </c>
      <c r="W3" s="17" t="s">
        <v>598</v>
      </c>
      <c r="Y3" s="17" t="s">
        <v>598</v>
      </c>
      <c r="AA3" s="17" t="s">
        <v>598</v>
      </c>
      <c r="AC3" s="17" t="s">
        <v>598</v>
      </c>
      <c r="AE3" s="17" t="s">
        <v>598</v>
      </c>
      <c r="AG3" s="17" t="s">
        <v>598</v>
      </c>
      <c r="AI3" s="17" t="s">
        <v>598</v>
      </c>
    </row>
    <row r="4" spans="1:35" s="15" customFormat="1" ht="46.5" thickTop="1" thickBot="1" x14ac:dyDescent="0.3">
      <c r="A4" s="17" t="s">
        <v>599</v>
      </c>
      <c r="C4" s="17" t="s">
        <v>599</v>
      </c>
      <c r="E4" s="17" t="s">
        <v>599</v>
      </c>
      <c r="G4" s="17" t="s">
        <v>600</v>
      </c>
      <c r="I4" s="17" t="s">
        <v>601</v>
      </c>
      <c r="K4" s="17" t="s">
        <v>600</v>
      </c>
      <c r="M4" s="17" t="s">
        <v>602</v>
      </c>
      <c r="O4" s="17" t="s">
        <v>602</v>
      </c>
      <c r="Q4" s="17" t="s">
        <v>602</v>
      </c>
      <c r="S4" s="17" t="s">
        <v>602</v>
      </c>
      <c r="U4" s="17" t="s">
        <v>602</v>
      </c>
      <c r="W4" s="17" t="s">
        <v>602</v>
      </c>
      <c r="Y4" s="17" t="s">
        <v>603</v>
      </c>
      <c r="AA4" s="17" t="s">
        <v>603</v>
      </c>
      <c r="AC4" s="17" t="s">
        <v>603</v>
      </c>
      <c r="AE4" s="17" t="s">
        <v>603</v>
      </c>
      <c r="AG4" s="17" t="s">
        <v>603</v>
      </c>
      <c r="AI4" s="17" t="s">
        <v>603</v>
      </c>
    </row>
    <row r="5" spans="1:35" s="15" customFormat="1" ht="46.5" thickTop="1" thickBot="1" x14ac:dyDescent="0.3">
      <c r="A5" s="17" t="s">
        <v>604</v>
      </c>
      <c r="C5" s="17" t="s">
        <v>605</v>
      </c>
      <c r="E5" s="17" t="s">
        <v>606</v>
      </c>
      <c r="G5" s="17" t="s">
        <v>607</v>
      </c>
      <c r="I5" s="17" t="s">
        <v>608</v>
      </c>
      <c r="K5" s="17" t="s">
        <v>609</v>
      </c>
      <c r="M5" s="17" t="s">
        <v>610</v>
      </c>
      <c r="O5" s="17" t="s">
        <v>607</v>
      </c>
      <c r="Q5" s="17" t="s">
        <v>611</v>
      </c>
      <c r="S5" s="17" t="s">
        <v>612</v>
      </c>
      <c r="U5" s="17" t="s">
        <v>607</v>
      </c>
      <c r="W5" s="17" t="s">
        <v>611</v>
      </c>
      <c r="Y5" s="17" t="s">
        <v>612</v>
      </c>
      <c r="AA5" s="17" t="s">
        <v>611</v>
      </c>
      <c r="AC5" s="17" t="s">
        <v>606</v>
      </c>
      <c r="AE5" s="17" t="s">
        <v>613</v>
      </c>
      <c r="AG5" s="17" t="s">
        <v>604</v>
      </c>
      <c r="AI5" s="17" t="s">
        <v>610</v>
      </c>
    </row>
    <row r="6" spans="1:35" s="15" customFormat="1" ht="46.5" thickTop="1" thickBot="1" x14ac:dyDescent="0.3">
      <c r="A6" s="17" t="s">
        <v>614</v>
      </c>
      <c r="C6" s="17" t="s">
        <v>615</v>
      </c>
      <c r="E6" s="17" t="s">
        <v>616</v>
      </c>
      <c r="G6" s="17" t="s">
        <v>617</v>
      </c>
      <c r="I6" s="17" t="s">
        <v>618</v>
      </c>
      <c r="K6" s="17" t="s">
        <v>619</v>
      </c>
      <c r="M6" s="17" t="s">
        <v>620</v>
      </c>
      <c r="O6" s="17" t="s">
        <v>619</v>
      </c>
      <c r="Q6" s="17" t="s">
        <v>621</v>
      </c>
      <c r="S6" s="17" t="s">
        <v>619</v>
      </c>
      <c r="U6" s="17" t="s">
        <v>622</v>
      </c>
      <c r="W6" s="17" t="s">
        <v>623</v>
      </c>
      <c r="Y6" s="17" t="s">
        <v>621</v>
      </c>
      <c r="AA6" s="17" t="s">
        <v>624</v>
      </c>
      <c r="AC6" s="17" t="s">
        <v>625</v>
      </c>
      <c r="AE6" s="17" t="s">
        <v>622</v>
      </c>
      <c r="AG6" s="17" t="s">
        <v>623</v>
      </c>
      <c r="AI6" s="17" t="s">
        <v>625</v>
      </c>
    </row>
    <row r="7" spans="1:35" s="15" customFormat="1" ht="61.5" thickTop="1" thickBot="1" x14ac:dyDescent="0.3">
      <c r="A7" s="21" t="s">
        <v>626</v>
      </c>
      <c r="C7" s="21" t="s">
        <v>626</v>
      </c>
      <c r="E7" s="21" t="s">
        <v>626</v>
      </c>
      <c r="G7" s="21" t="s">
        <v>626</v>
      </c>
      <c r="I7" s="21" t="s">
        <v>626</v>
      </c>
      <c r="K7" s="21" t="s">
        <v>626</v>
      </c>
      <c r="M7" s="21" t="s">
        <v>627</v>
      </c>
      <c r="O7" s="21" t="s">
        <v>627</v>
      </c>
      <c r="Q7" s="21" t="s">
        <v>627</v>
      </c>
      <c r="S7" s="21" t="s">
        <v>627</v>
      </c>
      <c r="U7" s="21" t="s">
        <v>627</v>
      </c>
      <c r="W7" s="21" t="s">
        <v>627</v>
      </c>
      <c r="Y7" s="21" t="s">
        <v>628</v>
      </c>
      <c r="AA7" s="21" t="s">
        <v>628</v>
      </c>
      <c r="AC7" s="21" t="s">
        <v>628</v>
      </c>
      <c r="AE7" s="21" t="s">
        <v>628</v>
      </c>
      <c r="AG7" s="21" t="s">
        <v>628</v>
      </c>
      <c r="AI7" s="21" t="s">
        <v>628</v>
      </c>
    </row>
    <row r="8" spans="1:35" s="15" customFormat="1" ht="46.5" thickTop="1" thickBot="1" x14ac:dyDescent="0.3">
      <c r="A8" s="17" t="s">
        <v>629</v>
      </c>
      <c r="C8" s="17" t="s">
        <v>629</v>
      </c>
      <c r="E8" s="17" t="s">
        <v>629</v>
      </c>
      <c r="G8" s="17" t="s">
        <v>629</v>
      </c>
      <c r="I8" s="17" t="s">
        <v>629</v>
      </c>
      <c r="K8" s="17" t="s">
        <v>629</v>
      </c>
      <c r="M8" s="17" t="s">
        <v>629</v>
      </c>
      <c r="O8" s="17" t="s">
        <v>629</v>
      </c>
      <c r="Q8" s="17" t="s">
        <v>629</v>
      </c>
      <c r="S8" s="17" t="s">
        <v>629</v>
      </c>
      <c r="U8" s="17" t="s">
        <v>629</v>
      </c>
      <c r="W8" s="17" t="s">
        <v>629</v>
      </c>
      <c r="Y8" s="17" t="s">
        <v>629</v>
      </c>
      <c r="AA8" s="17" t="s">
        <v>629</v>
      </c>
      <c r="AC8" s="17" t="s">
        <v>629</v>
      </c>
      <c r="AE8" s="17" t="s">
        <v>630</v>
      </c>
      <c r="AG8" s="17" t="s">
        <v>629</v>
      </c>
      <c r="AI8" s="17" t="s">
        <v>629</v>
      </c>
    </row>
    <row r="9" spans="1:35" s="15" customFormat="1" ht="151.5" thickTop="1" thickBot="1" x14ac:dyDescent="0.3">
      <c r="A9" s="17" t="s">
        <v>216</v>
      </c>
      <c r="C9" s="17" t="s">
        <v>233</v>
      </c>
      <c r="E9" s="17" t="s">
        <v>247</v>
      </c>
      <c r="G9" s="17" t="s">
        <v>260</v>
      </c>
      <c r="I9" s="17" t="s">
        <v>275</v>
      </c>
      <c r="K9" s="17" t="s">
        <v>288</v>
      </c>
      <c r="M9" s="17" t="s">
        <v>303</v>
      </c>
      <c r="O9" s="17" t="s">
        <v>317</v>
      </c>
      <c r="Q9" s="17" t="s">
        <v>331</v>
      </c>
      <c r="S9" s="17" t="s">
        <v>346</v>
      </c>
      <c r="U9" s="17" t="s">
        <v>359</v>
      </c>
      <c r="W9" s="17" t="s">
        <v>373</v>
      </c>
      <c r="Y9" s="17" t="s">
        <v>389</v>
      </c>
      <c r="AA9" s="17" t="s">
        <v>403</v>
      </c>
      <c r="AC9" s="17" t="s">
        <v>418</v>
      </c>
      <c r="AE9" s="17" t="s">
        <v>432</v>
      </c>
      <c r="AG9" s="17" t="s">
        <v>447</v>
      </c>
      <c r="AI9" s="17" t="s">
        <v>460</v>
      </c>
    </row>
    <row r="10" spans="1:35" s="15" customFormat="1" ht="76.5" thickTop="1" thickBot="1" x14ac:dyDescent="0.3">
      <c r="A10" s="17" t="s">
        <v>631</v>
      </c>
      <c r="C10" s="17" t="s">
        <v>631</v>
      </c>
      <c r="E10" s="17" t="s">
        <v>631</v>
      </c>
      <c r="G10" s="17" t="s">
        <v>632</v>
      </c>
      <c r="I10" s="17" t="s">
        <v>633</v>
      </c>
      <c r="K10" s="17" t="s">
        <v>632</v>
      </c>
      <c r="M10" s="17" t="s">
        <v>634</v>
      </c>
      <c r="O10" s="17" t="s">
        <v>635</v>
      </c>
      <c r="Q10" s="17" t="s">
        <v>636</v>
      </c>
      <c r="S10" s="17" t="s">
        <v>637</v>
      </c>
      <c r="U10" s="17" t="s">
        <v>638</v>
      </c>
      <c r="W10" s="17" t="s">
        <v>638</v>
      </c>
      <c r="Y10" s="17" t="s">
        <v>639</v>
      </c>
      <c r="AA10" s="17" t="s">
        <v>639</v>
      </c>
      <c r="AC10" s="17" t="s">
        <v>639</v>
      </c>
      <c r="AE10" s="17" t="s">
        <v>640</v>
      </c>
      <c r="AG10" s="17" t="s">
        <v>641</v>
      </c>
      <c r="AI10" s="17" t="s">
        <v>641</v>
      </c>
    </row>
    <row r="11" spans="1:35" s="15" customFormat="1" ht="46.5" thickTop="1" thickBot="1" x14ac:dyDescent="0.3">
      <c r="A11" s="17" t="s">
        <v>642</v>
      </c>
      <c r="C11" s="17" t="s">
        <v>643</v>
      </c>
      <c r="E11" s="17" t="s">
        <v>644</v>
      </c>
      <c r="G11" s="17" t="s">
        <v>645</v>
      </c>
      <c r="I11" s="17" t="s">
        <v>646</v>
      </c>
      <c r="K11" s="17" t="s">
        <v>647</v>
      </c>
      <c r="M11" s="17" t="s">
        <v>648</v>
      </c>
      <c r="O11" s="17" t="s">
        <v>649</v>
      </c>
      <c r="Q11" s="17" t="s">
        <v>650</v>
      </c>
      <c r="S11" s="17" t="s">
        <v>651</v>
      </c>
      <c r="U11" s="17" t="s">
        <v>652</v>
      </c>
      <c r="W11" s="17" t="s">
        <v>653</v>
      </c>
      <c r="Y11" s="17" t="s">
        <v>654</v>
      </c>
      <c r="AA11" s="17" t="s">
        <v>655</v>
      </c>
      <c r="AC11" s="17" t="s">
        <v>656</v>
      </c>
      <c r="AE11" s="17" t="s">
        <v>657</v>
      </c>
      <c r="AG11" s="17" t="s">
        <v>658</v>
      </c>
      <c r="AI11" s="17" t="s">
        <v>659</v>
      </c>
    </row>
    <row r="12" spans="1:35" s="15" customFormat="1" ht="46.5" thickTop="1" thickBot="1" x14ac:dyDescent="0.3">
      <c r="A12" s="17" t="s">
        <v>660</v>
      </c>
      <c r="C12" s="17" t="s">
        <v>661</v>
      </c>
      <c r="E12" s="17" t="s">
        <v>662</v>
      </c>
      <c r="G12" s="17" t="s">
        <v>663</v>
      </c>
      <c r="I12" s="17" t="s">
        <v>664</v>
      </c>
      <c r="K12" s="17" t="s">
        <v>665</v>
      </c>
      <c r="M12" s="17" t="s">
        <v>666</v>
      </c>
      <c r="O12" s="17" t="s">
        <v>667</v>
      </c>
      <c r="Q12" s="17" t="s">
        <v>668</v>
      </c>
      <c r="S12" s="17" t="s">
        <v>669</v>
      </c>
      <c r="U12" s="17" t="s">
        <v>670</v>
      </c>
      <c r="W12" s="17" t="s">
        <v>671</v>
      </c>
      <c r="Y12" s="17" t="s">
        <v>672</v>
      </c>
      <c r="AA12" s="17" t="s">
        <v>673</v>
      </c>
      <c r="AC12" s="17" t="s">
        <v>674</v>
      </c>
      <c r="AE12" s="17" t="s">
        <v>675</v>
      </c>
      <c r="AG12" s="17" t="s">
        <v>676</v>
      </c>
      <c r="AI12" s="17" t="s">
        <v>677</v>
      </c>
    </row>
    <row r="13" spans="1:35" s="15" customFormat="1" ht="80.25" thickTop="1" thickBot="1" x14ac:dyDescent="0.3">
      <c r="A13" s="16" t="s">
        <v>218</v>
      </c>
      <c r="C13" s="16" t="s">
        <v>234</v>
      </c>
      <c r="E13" s="16" t="s">
        <v>248</v>
      </c>
      <c r="G13" s="16" t="s">
        <v>261</v>
      </c>
      <c r="I13" s="16" t="s">
        <v>277</v>
      </c>
      <c r="K13" s="16" t="s">
        <v>289</v>
      </c>
      <c r="M13" s="16" t="s">
        <v>304</v>
      </c>
      <c r="O13" s="16" t="s">
        <v>318</v>
      </c>
      <c r="Q13" s="16" t="s">
        <v>332</v>
      </c>
      <c r="S13" s="16" t="s">
        <v>347</v>
      </c>
      <c r="U13" s="16" t="s">
        <v>360</v>
      </c>
      <c r="W13" s="16" t="s">
        <v>374</v>
      </c>
      <c r="Y13" s="16" t="s">
        <v>390</v>
      </c>
      <c r="AA13" s="16" t="s">
        <v>404</v>
      </c>
      <c r="AC13" s="16" t="s">
        <v>419</v>
      </c>
      <c r="AE13" s="16" t="s">
        <v>434</v>
      </c>
      <c r="AG13" s="16" t="s">
        <v>448</v>
      </c>
      <c r="AI13" s="16" t="s">
        <v>461</v>
      </c>
    </row>
    <row r="14" spans="1:35" s="15" customFormat="1" ht="45.75" thickTop="1" x14ac:dyDescent="0.25">
      <c r="A14" s="20" t="s">
        <v>11</v>
      </c>
      <c r="C14" s="20" t="s">
        <v>11</v>
      </c>
      <c r="E14" s="20" t="s">
        <v>11</v>
      </c>
      <c r="G14" s="20" t="s">
        <v>11</v>
      </c>
      <c r="I14" s="20" t="s">
        <v>11</v>
      </c>
      <c r="K14" s="20" t="s">
        <v>11</v>
      </c>
      <c r="M14" s="20" t="s">
        <v>11</v>
      </c>
      <c r="O14" s="20" t="s">
        <v>11</v>
      </c>
      <c r="Q14" s="20" t="s">
        <v>11</v>
      </c>
      <c r="S14" s="20" t="s">
        <v>11</v>
      </c>
      <c r="U14" s="20" t="s">
        <v>11</v>
      </c>
      <c r="W14" s="20" t="s">
        <v>11</v>
      </c>
      <c r="Y14" s="20" t="s">
        <v>11</v>
      </c>
      <c r="AA14" s="20" t="s">
        <v>11</v>
      </c>
      <c r="AC14" s="20" t="s">
        <v>11</v>
      </c>
      <c r="AE14" s="20" t="s">
        <v>11</v>
      </c>
      <c r="AG14" s="20" t="s">
        <v>11</v>
      </c>
      <c r="AI14" s="20" t="s">
        <v>11</v>
      </c>
    </row>
    <row r="15" spans="1:35" s="15" customFormat="1" ht="15.75" x14ac:dyDescent="0.25">
      <c r="A15" s="22">
        <v>5153</v>
      </c>
      <c r="C15" s="22">
        <v>5641</v>
      </c>
      <c r="E15" s="22">
        <v>6093</v>
      </c>
      <c r="G15" s="22">
        <v>5515</v>
      </c>
      <c r="I15" s="22">
        <v>6064</v>
      </c>
      <c r="K15" s="22">
        <v>6657</v>
      </c>
      <c r="M15" s="22">
        <v>9216</v>
      </c>
      <c r="O15" s="22">
        <v>9591</v>
      </c>
      <c r="Q15" s="22">
        <v>9903</v>
      </c>
      <c r="S15" s="22">
        <v>9502</v>
      </c>
      <c r="U15" s="22">
        <v>9734</v>
      </c>
      <c r="W15" s="22">
        <v>10626</v>
      </c>
      <c r="Y15" s="22">
        <v>12377</v>
      </c>
      <c r="AA15" s="22">
        <v>13215</v>
      </c>
      <c r="AC15" s="22">
        <v>13996</v>
      </c>
      <c r="AE15" s="22">
        <v>17507</v>
      </c>
      <c r="AG15" s="22">
        <v>17891</v>
      </c>
      <c r="AI15" s="22">
        <v>18176</v>
      </c>
    </row>
    <row r="16" spans="1:35" s="15" customFormat="1" ht="72" x14ac:dyDescent="0.25">
      <c r="A16" s="32" t="s">
        <v>219</v>
      </c>
      <c r="C16" s="32" t="s">
        <v>235</v>
      </c>
      <c r="E16" s="32" t="s">
        <v>249</v>
      </c>
      <c r="G16" s="32" t="s">
        <v>262</v>
      </c>
      <c r="I16" s="32" t="s">
        <v>278</v>
      </c>
      <c r="K16" s="32" t="s">
        <v>290</v>
      </c>
      <c r="M16" s="32" t="s">
        <v>305</v>
      </c>
      <c r="O16" s="32" t="s">
        <v>319</v>
      </c>
      <c r="Q16" s="32" t="s">
        <v>333</v>
      </c>
      <c r="S16" s="32" t="s">
        <v>348</v>
      </c>
      <c r="U16" s="32" t="s">
        <v>361</v>
      </c>
      <c r="W16" s="32" t="s">
        <v>375</v>
      </c>
      <c r="Y16" s="32" t="s">
        <v>391</v>
      </c>
      <c r="AA16" s="32" t="s">
        <v>405</v>
      </c>
      <c r="AC16" s="32" t="s">
        <v>420</v>
      </c>
      <c r="AE16" s="32" t="s">
        <v>435</v>
      </c>
      <c r="AG16" s="32" t="s">
        <v>449</v>
      </c>
      <c r="AI16" s="32" t="s">
        <v>462</v>
      </c>
    </row>
    <row r="17" spans="1:36" s="15" customFormat="1" ht="72" x14ac:dyDescent="0.25">
      <c r="A17" s="32" t="s">
        <v>220</v>
      </c>
      <c r="C17" s="32" t="s">
        <v>236</v>
      </c>
      <c r="E17" s="32" t="s">
        <v>250</v>
      </c>
      <c r="G17" s="32" t="s">
        <v>263</v>
      </c>
      <c r="I17" s="32" t="s">
        <v>279</v>
      </c>
      <c r="K17" s="32" t="s">
        <v>291</v>
      </c>
      <c r="M17" s="32" t="s">
        <v>306</v>
      </c>
      <c r="O17" s="32" t="s">
        <v>320</v>
      </c>
      <c r="Q17" s="32" t="s">
        <v>334</v>
      </c>
      <c r="S17" s="32" t="s">
        <v>349</v>
      </c>
      <c r="U17" s="32" t="s">
        <v>362</v>
      </c>
      <c r="W17" s="32" t="s">
        <v>376</v>
      </c>
      <c r="Y17" s="32" t="s">
        <v>392</v>
      </c>
      <c r="AA17" s="32" t="s">
        <v>406</v>
      </c>
      <c r="AC17" s="32" t="s">
        <v>421</v>
      </c>
      <c r="AE17" s="32" t="s">
        <v>436</v>
      </c>
      <c r="AG17" s="32" t="s">
        <v>450</v>
      </c>
      <c r="AI17" s="32" t="s">
        <v>463</v>
      </c>
    </row>
    <row r="18" spans="1:36" s="15" customFormat="1" ht="36" x14ac:dyDescent="0.25">
      <c r="A18" s="32" t="s">
        <v>221</v>
      </c>
      <c r="C18" s="32" t="s">
        <v>237</v>
      </c>
      <c r="E18" s="32" t="s">
        <v>251</v>
      </c>
      <c r="G18" s="32" t="s">
        <v>264</v>
      </c>
      <c r="I18" s="32" t="s">
        <v>280</v>
      </c>
      <c r="K18" s="32" t="s">
        <v>292</v>
      </c>
      <c r="M18" s="32" t="s">
        <v>307</v>
      </c>
      <c r="O18" s="32" t="s">
        <v>321</v>
      </c>
      <c r="Q18" s="32" t="s">
        <v>335</v>
      </c>
      <c r="S18" s="32" t="s">
        <v>350</v>
      </c>
      <c r="U18" s="32" t="s">
        <v>363</v>
      </c>
      <c r="W18" s="32" t="s">
        <v>377</v>
      </c>
      <c r="Y18" s="32" t="s">
        <v>393</v>
      </c>
      <c r="AA18" s="32" t="s">
        <v>407</v>
      </c>
      <c r="AC18" s="32" t="s">
        <v>422</v>
      </c>
      <c r="AE18" s="32" t="s">
        <v>437</v>
      </c>
      <c r="AG18" s="32" t="s">
        <v>451</v>
      </c>
      <c r="AI18" s="32" t="s">
        <v>88</v>
      </c>
    </row>
    <row r="19" spans="1:36" s="15" customFormat="1" ht="48" thickBot="1" x14ac:dyDescent="0.3">
      <c r="A19" s="33" t="s">
        <v>15</v>
      </c>
      <c r="C19" s="33" t="s">
        <v>15</v>
      </c>
      <c r="E19" s="33" t="s">
        <v>15</v>
      </c>
      <c r="G19" s="33" t="s">
        <v>15</v>
      </c>
      <c r="I19" s="33" t="s">
        <v>15</v>
      </c>
      <c r="K19" s="33" t="s">
        <v>15</v>
      </c>
      <c r="M19" s="33" t="s">
        <v>15</v>
      </c>
      <c r="O19" s="33" t="s">
        <v>15</v>
      </c>
      <c r="Q19" s="33" t="s">
        <v>15</v>
      </c>
      <c r="S19" s="33" t="s">
        <v>15</v>
      </c>
      <c r="U19" s="33" t="s">
        <v>15</v>
      </c>
      <c r="W19" s="33" t="s">
        <v>15</v>
      </c>
      <c r="Y19" s="33" t="s">
        <v>15</v>
      </c>
      <c r="AA19" s="33" t="s">
        <v>15</v>
      </c>
      <c r="AC19" s="33" t="s">
        <v>15</v>
      </c>
      <c r="AE19" s="33" t="s">
        <v>15</v>
      </c>
      <c r="AG19" s="33" t="s">
        <v>15</v>
      </c>
      <c r="AI19" s="33" t="s">
        <v>15</v>
      </c>
    </row>
    <row r="20" spans="1:36" s="15" customFormat="1" ht="45.75" thickBot="1" x14ac:dyDescent="0.3">
      <c r="A20" s="18" t="s">
        <v>16</v>
      </c>
      <c r="B20" s="10" t="s">
        <v>222</v>
      </c>
      <c r="C20" s="18" t="s">
        <v>16</v>
      </c>
      <c r="D20" s="10" t="s">
        <v>238</v>
      </c>
      <c r="E20" s="18" t="s">
        <v>16</v>
      </c>
      <c r="F20" s="10" t="s">
        <v>252</v>
      </c>
      <c r="G20" s="18" t="s">
        <v>16</v>
      </c>
      <c r="H20" s="10" t="s">
        <v>265</v>
      </c>
      <c r="I20" s="18" t="s">
        <v>16</v>
      </c>
      <c r="J20" s="10" t="s">
        <v>281</v>
      </c>
      <c r="K20" s="18" t="s">
        <v>16</v>
      </c>
      <c r="L20" s="10" t="s">
        <v>293</v>
      </c>
      <c r="M20" s="18" t="s">
        <v>16</v>
      </c>
      <c r="N20" s="10" t="s">
        <v>308</v>
      </c>
      <c r="O20" s="18" t="s">
        <v>16</v>
      </c>
      <c r="P20" s="10" t="s">
        <v>322</v>
      </c>
      <c r="Q20" s="18" t="s">
        <v>16</v>
      </c>
      <c r="R20" s="10" t="s">
        <v>336</v>
      </c>
      <c r="S20" s="18" t="s">
        <v>16</v>
      </c>
      <c r="T20" s="10" t="s">
        <v>351</v>
      </c>
      <c r="U20" s="18" t="s">
        <v>16</v>
      </c>
      <c r="V20" s="10" t="s">
        <v>364</v>
      </c>
      <c r="W20" s="18" t="s">
        <v>16</v>
      </c>
      <c r="X20" s="10" t="s">
        <v>378</v>
      </c>
      <c r="Y20" s="18" t="s">
        <v>16</v>
      </c>
      <c r="Z20" s="10" t="s">
        <v>394</v>
      </c>
      <c r="AA20" s="18" t="s">
        <v>16</v>
      </c>
      <c r="AB20" s="10" t="s">
        <v>408</v>
      </c>
      <c r="AC20" s="18" t="s">
        <v>16</v>
      </c>
      <c r="AD20" s="10" t="s">
        <v>423</v>
      </c>
      <c r="AE20" s="18" t="s">
        <v>16</v>
      </c>
      <c r="AF20" s="10" t="s">
        <v>438</v>
      </c>
      <c r="AG20" s="18" t="s">
        <v>16</v>
      </c>
      <c r="AH20" s="10" t="s">
        <v>452</v>
      </c>
      <c r="AI20" s="18" t="s">
        <v>16</v>
      </c>
      <c r="AJ20" s="10" t="s">
        <v>464</v>
      </c>
    </row>
    <row r="21" spans="1:36" s="15" customFormat="1" ht="45.75" thickBot="1" x14ac:dyDescent="0.3">
      <c r="A21" s="19" t="s">
        <v>18</v>
      </c>
      <c r="B21" s="12" t="s">
        <v>223</v>
      </c>
      <c r="C21" s="19" t="s">
        <v>18</v>
      </c>
      <c r="D21" s="12" t="s">
        <v>239</v>
      </c>
      <c r="E21" s="19" t="s">
        <v>18</v>
      </c>
      <c r="F21" s="12" t="s">
        <v>253</v>
      </c>
      <c r="G21" s="19" t="s">
        <v>18</v>
      </c>
      <c r="H21" s="12" t="s">
        <v>266</v>
      </c>
      <c r="I21" s="19" t="s">
        <v>18</v>
      </c>
      <c r="J21" s="12" t="s">
        <v>282</v>
      </c>
      <c r="K21" s="19" t="s">
        <v>18</v>
      </c>
      <c r="L21" s="12" t="s">
        <v>294</v>
      </c>
      <c r="M21" s="19" t="s">
        <v>18</v>
      </c>
      <c r="N21" s="12" t="s">
        <v>309</v>
      </c>
      <c r="O21" s="19" t="s">
        <v>18</v>
      </c>
      <c r="P21" s="12" t="s">
        <v>323</v>
      </c>
      <c r="Q21" s="19" t="s">
        <v>18</v>
      </c>
      <c r="R21" s="12" t="s">
        <v>337</v>
      </c>
      <c r="S21" s="19" t="s">
        <v>18</v>
      </c>
      <c r="T21" s="12" t="s">
        <v>352</v>
      </c>
      <c r="U21" s="19" t="s">
        <v>18</v>
      </c>
      <c r="V21" s="12" t="s">
        <v>365</v>
      </c>
      <c r="W21" s="19" t="s">
        <v>18</v>
      </c>
      <c r="X21" s="12" t="s">
        <v>379</v>
      </c>
      <c r="Y21" s="19" t="s">
        <v>18</v>
      </c>
      <c r="Z21" s="12" t="s">
        <v>395</v>
      </c>
      <c r="AA21" s="19" t="s">
        <v>18</v>
      </c>
      <c r="AB21" s="12" t="s">
        <v>409</v>
      </c>
      <c r="AC21" s="19" t="s">
        <v>18</v>
      </c>
      <c r="AD21" s="12" t="s">
        <v>424</v>
      </c>
      <c r="AE21" s="19" t="s">
        <v>18</v>
      </c>
      <c r="AF21" s="12" t="s">
        <v>439</v>
      </c>
      <c r="AG21" s="19" t="s">
        <v>18</v>
      </c>
      <c r="AH21" s="12" t="s">
        <v>453</v>
      </c>
      <c r="AI21" s="19" t="s">
        <v>18</v>
      </c>
      <c r="AJ21" s="12" t="s">
        <v>465</v>
      </c>
    </row>
    <row r="22" spans="1:36" s="15" customFormat="1" ht="60.75" thickBot="1" x14ac:dyDescent="0.3">
      <c r="A22" s="18" t="s">
        <v>20</v>
      </c>
      <c r="B22" s="10" t="s">
        <v>224</v>
      </c>
      <c r="C22" s="18" t="s">
        <v>20</v>
      </c>
      <c r="D22" s="10" t="s">
        <v>105</v>
      </c>
      <c r="E22" s="18" t="s">
        <v>20</v>
      </c>
      <c r="F22" s="10" t="s">
        <v>172</v>
      </c>
      <c r="G22" s="18" t="s">
        <v>20</v>
      </c>
      <c r="H22" s="10" t="s">
        <v>209</v>
      </c>
      <c r="I22" s="18" t="s">
        <v>20</v>
      </c>
      <c r="J22" s="10" t="s">
        <v>105</v>
      </c>
      <c r="K22" s="18" t="s">
        <v>20</v>
      </c>
      <c r="L22" s="10" t="s">
        <v>295</v>
      </c>
      <c r="M22" s="18" t="s">
        <v>20</v>
      </c>
      <c r="N22" s="10" t="s">
        <v>310</v>
      </c>
      <c r="O22" s="18" t="s">
        <v>20</v>
      </c>
      <c r="P22" s="10" t="s">
        <v>324</v>
      </c>
      <c r="Q22" s="18" t="s">
        <v>20</v>
      </c>
      <c r="R22" s="10" t="s">
        <v>338</v>
      </c>
      <c r="S22" s="18" t="s">
        <v>20</v>
      </c>
      <c r="T22" s="10" t="s">
        <v>324</v>
      </c>
      <c r="U22" s="18" t="s">
        <v>20</v>
      </c>
      <c r="V22" s="10" t="s">
        <v>366</v>
      </c>
      <c r="W22" s="18" t="s">
        <v>20</v>
      </c>
      <c r="X22" s="10" t="s">
        <v>380</v>
      </c>
      <c r="Y22" s="18" t="s">
        <v>20</v>
      </c>
      <c r="Z22" s="10" t="s">
        <v>366</v>
      </c>
      <c r="AA22" s="18" t="s">
        <v>20</v>
      </c>
      <c r="AB22" s="10" t="s">
        <v>366</v>
      </c>
      <c r="AC22" s="18" t="s">
        <v>20</v>
      </c>
      <c r="AD22" s="10" t="s">
        <v>338</v>
      </c>
      <c r="AE22" s="18" t="s">
        <v>20</v>
      </c>
      <c r="AF22" s="10" t="s">
        <v>440</v>
      </c>
      <c r="AG22" s="18" t="s">
        <v>20</v>
      </c>
      <c r="AH22" s="10" t="s">
        <v>160</v>
      </c>
      <c r="AI22" s="18" t="s">
        <v>20</v>
      </c>
      <c r="AJ22" s="10" t="s">
        <v>466</v>
      </c>
    </row>
    <row r="23" spans="1:36" s="15" customFormat="1" ht="75.75" thickBot="1" x14ac:dyDescent="0.3">
      <c r="A23" s="19" t="s">
        <v>22</v>
      </c>
      <c r="B23" s="12" t="s">
        <v>225</v>
      </c>
      <c r="C23" s="19" t="s">
        <v>22</v>
      </c>
      <c r="D23" s="12" t="s">
        <v>240</v>
      </c>
      <c r="E23" s="19" t="s">
        <v>22</v>
      </c>
      <c r="F23" s="12" t="s">
        <v>240</v>
      </c>
      <c r="G23" s="19" t="s">
        <v>22</v>
      </c>
      <c r="H23" s="12" t="s">
        <v>240</v>
      </c>
      <c r="I23" s="19" t="s">
        <v>22</v>
      </c>
      <c r="J23" s="12" t="s">
        <v>240</v>
      </c>
      <c r="K23" s="19" t="s">
        <v>22</v>
      </c>
      <c r="L23" s="12" t="s">
        <v>142</v>
      </c>
      <c r="M23" s="19" t="s">
        <v>22</v>
      </c>
      <c r="N23" s="12" t="s">
        <v>171</v>
      </c>
      <c r="O23" s="19" t="s">
        <v>22</v>
      </c>
      <c r="P23" s="12" t="s">
        <v>171</v>
      </c>
      <c r="Q23" s="19" t="s">
        <v>22</v>
      </c>
      <c r="R23" s="12" t="s">
        <v>171</v>
      </c>
      <c r="S23" s="19" t="s">
        <v>22</v>
      </c>
      <c r="T23" s="12" t="s">
        <v>171</v>
      </c>
      <c r="U23" s="19" t="s">
        <v>22</v>
      </c>
      <c r="V23" s="12" t="s">
        <v>173</v>
      </c>
      <c r="W23" s="19" t="s">
        <v>22</v>
      </c>
      <c r="X23" s="12" t="s">
        <v>381</v>
      </c>
      <c r="Y23" s="19" t="s">
        <v>22</v>
      </c>
      <c r="Z23" s="12" t="s">
        <v>396</v>
      </c>
      <c r="AA23" s="19" t="s">
        <v>22</v>
      </c>
      <c r="AB23" s="12" t="s">
        <v>410</v>
      </c>
      <c r="AC23" s="19" t="s">
        <v>22</v>
      </c>
      <c r="AD23" s="12" t="s">
        <v>425</v>
      </c>
      <c r="AE23" s="19" t="s">
        <v>22</v>
      </c>
      <c r="AF23" s="12" t="s">
        <v>410</v>
      </c>
      <c r="AG23" s="19" t="s">
        <v>22</v>
      </c>
      <c r="AH23" s="12" t="s">
        <v>410</v>
      </c>
      <c r="AI23" s="19" t="s">
        <v>22</v>
      </c>
      <c r="AJ23" s="12" t="s">
        <v>425</v>
      </c>
    </row>
    <row r="24" spans="1:36" s="15" customFormat="1" ht="45.75" thickBot="1" x14ac:dyDescent="0.3">
      <c r="A24" s="18" t="s">
        <v>24</v>
      </c>
      <c r="B24" s="10" t="s">
        <v>226</v>
      </c>
      <c r="C24" s="18" t="s">
        <v>24</v>
      </c>
      <c r="D24" s="10" t="s">
        <v>241</v>
      </c>
      <c r="E24" s="18" t="s">
        <v>24</v>
      </c>
      <c r="F24" s="10" t="s">
        <v>254</v>
      </c>
      <c r="G24" s="18" t="s">
        <v>24</v>
      </c>
      <c r="H24" s="10" t="s">
        <v>267</v>
      </c>
      <c r="I24" s="18" t="s">
        <v>24</v>
      </c>
      <c r="J24" s="10" t="s">
        <v>283</v>
      </c>
      <c r="K24" s="18" t="s">
        <v>24</v>
      </c>
      <c r="L24" s="10" t="s">
        <v>296</v>
      </c>
      <c r="M24" s="18" t="s">
        <v>24</v>
      </c>
      <c r="N24" s="10" t="s">
        <v>311</v>
      </c>
      <c r="O24" s="18" t="s">
        <v>24</v>
      </c>
      <c r="P24" s="10" t="s">
        <v>325</v>
      </c>
      <c r="Q24" s="18" t="s">
        <v>24</v>
      </c>
      <c r="R24" s="10" t="s">
        <v>339</v>
      </c>
      <c r="S24" s="18" t="s">
        <v>24</v>
      </c>
      <c r="T24" s="10" t="s">
        <v>353</v>
      </c>
      <c r="U24" s="18" t="s">
        <v>24</v>
      </c>
      <c r="V24" s="10" t="s">
        <v>367</v>
      </c>
      <c r="W24" s="18" t="s">
        <v>24</v>
      </c>
      <c r="X24" s="10" t="s">
        <v>382</v>
      </c>
      <c r="Y24" s="18" t="s">
        <v>24</v>
      </c>
      <c r="Z24" s="10" t="s">
        <v>397</v>
      </c>
      <c r="AA24" s="18" t="s">
        <v>24</v>
      </c>
      <c r="AB24" s="10" t="s">
        <v>411</v>
      </c>
      <c r="AC24" s="18" t="s">
        <v>24</v>
      </c>
      <c r="AD24" s="10" t="s">
        <v>426</v>
      </c>
      <c r="AE24" s="18" t="s">
        <v>24</v>
      </c>
      <c r="AF24" s="10" t="s">
        <v>441</v>
      </c>
      <c r="AG24" s="18" t="s">
        <v>24</v>
      </c>
      <c r="AH24" s="10" t="s">
        <v>454</v>
      </c>
      <c r="AI24" s="18" t="s">
        <v>24</v>
      </c>
      <c r="AJ24" s="10" t="s">
        <v>467</v>
      </c>
    </row>
    <row r="25" spans="1:36" s="15" customFormat="1" ht="45.75" thickBot="1" x14ac:dyDescent="0.3">
      <c r="A25" s="19" t="s">
        <v>26</v>
      </c>
      <c r="B25" s="12" t="s">
        <v>227</v>
      </c>
      <c r="C25" s="19" t="s">
        <v>26</v>
      </c>
      <c r="D25" s="12" t="s">
        <v>242</v>
      </c>
      <c r="E25" s="19" t="s">
        <v>26</v>
      </c>
      <c r="F25" s="12" t="s">
        <v>255</v>
      </c>
      <c r="G25" s="19" t="s">
        <v>26</v>
      </c>
      <c r="H25" s="12" t="s">
        <v>268</v>
      </c>
      <c r="I25" s="19" t="s">
        <v>26</v>
      </c>
      <c r="J25" s="12" t="s">
        <v>284</v>
      </c>
      <c r="K25" s="19" t="s">
        <v>26</v>
      </c>
      <c r="L25" s="12" t="s">
        <v>297</v>
      </c>
      <c r="M25" s="19" t="s">
        <v>26</v>
      </c>
      <c r="N25" s="12" t="s">
        <v>312</v>
      </c>
      <c r="O25" s="19" t="s">
        <v>26</v>
      </c>
      <c r="P25" s="12" t="s">
        <v>326</v>
      </c>
      <c r="Q25" s="19" t="s">
        <v>26</v>
      </c>
      <c r="R25" s="12" t="s">
        <v>340</v>
      </c>
      <c r="S25" s="19" t="s">
        <v>26</v>
      </c>
      <c r="T25" s="12" t="s">
        <v>354</v>
      </c>
      <c r="U25" s="19" t="s">
        <v>26</v>
      </c>
      <c r="V25" s="12" t="s">
        <v>368</v>
      </c>
      <c r="W25" s="19" t="s">
        <v>26</v>
      </c>
      <c r="X25" s="12" t="s">
        <v>383</v>
      </c>
      <c r="Y25" s="19" t="s">
        <v>26</v>
      </c>
      <c r="Z25" s="12" t="s">
        <v>398</v>
      </c>
      <c r="AA25" s="19" t="s">
        <v>26</v>
      </c>
      <c r="AB25" s="12" t="s">
        <v>412</v>
      </c>
      <c r="AC25" s="19" t="s">
        <v>26</v>
      </c>
      <c r="AD25" s="12" t="s">
        <v>427</v>
      </c>
      <c r="AE25" s="19" t="s">
        <v>26</v>
      </c>
      <c r="AF25" s="12" t="s">
        <v>442</v>
      </c>
      <c r="AG25" s="19" t="s">
        <v>26</v>
      </c>
      <c r="AH25" s="12" t="s">
        <v>455</v>
      </c>
      <c r="AI25" s="19" t="s">
        <v>26</v>
      </c>
      <c r="AJ25" s="12" t="s">
        <v>468</v>
      </c>
    </row>
    <row r="26" spans="1:36" s="15" customFormat="1" ht="45.75" thickBot="1" x14ac:dyDescent="0.3">
      <c r="A26" s="18" t="s">
        <v>28</v>
      </c>
      <c r="B26" s="10" t="s">
        <v>228</v>
      </c>
      <c r="C26" s="18" t="s">
        <v>28</v>
      </c>
      <c r="D26" s="10" t="s">
        <v>243</v>
      </c>
      <c r="E26" s="18" t="s">
        <v>28</v>
      </c>
      <c r="F26" s="10" t="s">
        <v>256</v>
      </c>
      <c r="G26" s="18" t="s">
        <v>28</v>
      </c>
      <c r="H26" s="10" t="s">
        <v>269</v>
      </c>
      <c r="I26" s="18" t="s">
        <v>28</v>
      </c>
      <c r="J26" s="10" t="s">
        <v>109</v>
      </c>
      <c r="K26" s="18" t="s">
        <v>28</v>
      </c>
      <c r="L26" s="10" t="s">
        <v>298</v>
      </c>
      <c r="M26" s="18" t="s">
        <v>28</v>
      </c>
      <c r="N26" s="10" t="s">
        <v>313</v>
      </c>
      <c r="O26" s="18" t="s">
        <v>28</v>
      </c>
      <c r="P26" s="10" t="s">
        <v>327</v>
      </c>
      <c r="Q26" s="18" t="s">
        <v>28</v>
      </c>
      <c r="R26" s="10" t="s">
        <v>341</v>
      </c>
      <c r="S26" s="18" t="s">
        <v>28</v>
      </c>
      <c r="T26" s="10" t="s">
        <v>355</v>
      </c>
      <c r="U26" s="18" t="s">
        <v>28</v>
      </c>
      <c r="V26" s="10" t="s">
        <v>369</v>
      </c>
      <c r="W26" s="18" t="s">
        <v>28</v>
      </c>
      <c r="X26" s="10" t="s">
        <v>384</v>
      </c>
      <c r="Y26" s="18" t="s">
        <v>28</v>
      </c>
      <c r="Z26" s="10" t="s">
        <v>399</v>
      </c>
      <c r="AA26" s="18" t="s">
        <v>28</v>
      </c>
      <c r="AB26" s="10" t="s">
        <v>413</v>
      </c>
      <c r="AC26" s="18" t="s">
        <v>28</v>
      </c>
      <c r="AD26" s="10" t="s">
        <v>428</v>
      </c>
      <c r="AE26" s="18" t="s">
        <v>28</v>
      </c>
      <c r="AF26" s="10" t="s">
        <v>443</v>
      </c>
      <c r="AG26" s="18" t="s">
        <v>28</v>
      </c>
      <c r="AH26" s="10" t="s">
        <v>456</v>
      </c>
      <c r="AI26" s="18" t="s">
        <v>28</v>
      </c>
      <c r="AJ26" s="10" t="s">
        <v>469</v>
      </c>
    </row>
    <row r="27" spans="1:36" s="15" customFormat="1" ht="60.75" thickBot="1" x14ac:dyDescent="0.3">
      <c r="A27" s="19" t="s">
        <v>30</v>
      </c>
      <c r="B27" s="12" t="s">
        <v>229</v>
      </c>
      <c r="C27" s="19" t="s">
        <v>30</v>
      </c>
      <c r="D27" s="12" t="s">
        <v>244</v>
      </c>
      <c r="E27" s="19" t="s">
        <v>30</v>
      </c>
      <c r="F27" s="12" t="s">
        <v>257</v>
      </c>
      <c r="G27" s="19" t="s">
        <v>30</v>
      </c>
      <c r="H27" s="12" t="s">
        <v>270</v>
      </c>
      <c r="I27" s="19" t="s">
        <v>30</v>
      </c>
      <c r="J27" s="12" t="s">
        <v>285</v>
      </c>
      <c r="K27" s="19" t="s">
        <v>30</v>
      </c>
      <c r="L27" s="12" t="s">
        <v>299</v>
      </c>
      <c r="M27" s="19" t="s">
        <v>30</v>
      </c>
      <c r="N27" s="12" t="s">
        <v>314</v>
      </c>
      <c r="O27" s="19" t="s">
        <v>30</v>
      </c>
      <c r="P27" s="12" t="s">
        <v>328</v>
      </c>
      <c r="Q27" s="19" t="s">
        <v>30</v>
      </c>
      <c r="R27" s="12" t="s">
        <v>342</v>
      </c>
      <c r="S27" s="19" t="s">
        <v>30</v>
      </c>
      <c r="T27" s="12" t="s">
        <v>356</v>
      </c>
      <c r="U27" s="19" t="s">
        <v>30</v>
      </c>
      <c r="V27" s="12" t="s">
        <v>370</v>
      </c>
      <c r="W27" s="19" t="s">
        <v>30</v>
      </c>
      <c r="X27" s="12" t="s">
        <v>385</v>
      </c>
      <c r="Y27" s="19" t="s">
        <v>30</v>
      </c>
      <c r="Z27" s="12" t="s">
        <v>400</v>
      </c>
      <c r="AA27" s="19" t="s">
        <v>30</v>
      </c>
      <c r="AB27" s="12" t="s">
        <v>414</v>
      </c>
      <c r="AC27" s="19" t="s">
        <v>30</v>
      </c>
      <c r="AD27" s="12" t="s">
        <v>429</v>
      </c>
      <c r="AE27" s="19" t="s">
        <v>30</v>
      </c>
      <c r="AF27" s="12" t="s">
        <v>444</v>
      </c>
      <c r="AG27" s="19" t="s">
        <v>30</v>
      </c>
      <c r="AH27" s="12" t="s">
        <v>457</v>
      </c>
      <c r="AI27" s="19" t="s">
        <v>30</v>
      </c>
      <c r="AJ27" s="12" t="s">
        <v>470</v>
      </c>
    </row>
    <row r="28" spans="1:36" s="15" customFormat="1" ht="45" x14ac:dyDescent="0.25">
      <c r="A28" s="18" t="s">
        <v>32</v>
      </c>
      <c r="B28" s="10" t="s">
        <v>230</v>
      </c>
      <c r="C28" s="18" t="s">
        <v>32</v>
      </c>
      <c r="D28" s="10" t="s">
        <v>245</v>
      </c>
      <c r="E28" s="18" t="s">
        <v>32</v>
      </c>
      <c r="F28" s="10" t="s">
        <v>258</v>
      </c>
      <c r="G28" s="18" t="s">
        <v>32</v>
      </c>
      <c r="H28" s="10" t="s">
        <v>271</v>
      </c>
      <c r="I28" s="18" t="s">
        <v>32</v>
      </c>
      <c r="J28" s="10" t="s">
        <v>286</v>
      </c>
      <c r="K28" s="18" t="s">
        <v>32</v>
      </c>
      <c r="L28" s="10" t="s">
        <v>300</v>
      </c>
      <c r="M28" s="18" t="s">
        <v>32</v>
      </c>
      <c r="N28" s="10" t="s">
        <v>315</v>
      </c>
      <c r="O28" s="18" t="s">
        <v>32</v>
      </c>
      <c r="P28" s="10" t="s">
        <v>329</v>
      </c>
      <c r="Q28" s="18" t="s">
        <v>32</v>
      </c>
      <c r="R28" s="10" t="s">
        <v>343</v>
      </c>
      <c r="S28" s="18" t="s">
        <v>32</v>
      </c>
      <c r="T28" s="10" t="s">
        <v>357</v>
      </c>
      <c r="U28" s="18" t="s">
        <v>32</v>
      </c>
      <c r="V28" s="10" t="s">
        <v>371</v>
      </c>
      <c r="W28" s="18" t="s">
        <v>32</v>
      </c>
      <c r="X28" s="10" t="s">
        <v>386</v>
      </c>
      <c r="Y28" s="18" t="s">
        <v>32</v>
      </c>
      <c r="Z28" s="10" t="s">
        <v>401</v>
      </c>
      <c r="AA28" s="18" t="s">
        <v>32</v>
      </c>
      <c r="AB28" s="10" t="s">
        <v>415</v>
      </c>
      <c r="AC28" s="18" t="s">
        <v>32</v>
      </c>
      <c r="AD28" s="10" t="s">
        <v>430</v>
      </c>
      <c r="AE28" s="18" t="s">
        <v>32</v>
      </c>
      <c r="AF28" s="10" t="s">
        <v>445</v>
      </c>
      <c r="AG28" s="18" t="s">
        <v>32</v>
      </c>
      <c r="AH28" s="10" t="s">
        <v>458</v>
      </c>
      <c r="AI28" s="18" t="s">
        <v>32</v>
      </c>
      <c r="AJ28" s="10" t="s">
        <v>471</v>
      </c>
    </row>
    <row r="29" spans="1:36" s="15" customFormat="1" ht="15.75" x14ac:dyDescent="0.25"/>
    <row r="30" spans="1:36" s="15" customFormat="1" ht="15.75" x14ac:dyDescent="0.25"/>
  </sheetData>
  <hyperlinks>
    <hyperlink ref="A13" r:id="rId1" location="history" display="https://www.cpubenchmark.net/cpu.php?cpu=Intel+Core+i5-6400+%40+2.70GHz&amp;id=2578 - history"/>
    <hyperlink ref="A19" r:id="rId2" location="samples" display="https://www.cpubenchmark.net/graph_notes.html - samples"/>
    <hyperlink ref="C13" r:id="rId3" location="history" display="https://www.cpubenchmark.net/cpu.php?cpu=Intel+Core+i5-6500+%40+3.20GHz&amp;id=2599 - history"/>
    <hyperlink ref="C19" r:id="rId4" location="samples" display="https://www.cpubenchmark.net/graph_notes.html - samples"/>
    <hyperlink ref="E13" r:id="rId5" location="history" display="https://www.cpubenchmark.net/cpu.php?cpu=Intel+Core+i5-6600+%40+3.30GHz&amp;id=2594 - history"/>
    <hyperlink ref="E19" r:id="rId6" location="samples" display="https://www.cpubenchmark.net/graph_notes.html - samples"/>
    <hyperlink ref="G13" r:id="rId7" location="history" display="https://www.cpubenchmark.net/cpu.php?cpu=Intel+Core+i5-7400+%40+3.00GHz&amp;id=2929 - history"/>
    <hyperlink ref="G19" r:id="rId8" location="samples" display="https://www.cpubenchmark.net/graph_notes.html - samples"/>
    <hyperlink ref="I13" r:id="rId9" location="history" display="https://www.cpubenchmark.net/cpu.php?cpu=Intel+Core+i5-7500+%40+3.40GHz&amp;id=2910 - history"/>
    <hyperlink ref="I19" r:id="rId10" location="samples" display="https://www.cpubenchmark.net/graph_notes.html - samples"/>
    <hyperlink ref="K13" r:id="rId11" location="history" display="https://www.cpubenchmark.net/cpu.php?cpu=Intel+Core+i5-7600+%40+3.50GHz&amp;id=2920 - history"/>
    <hyperlink ref="K19" r:id="rId12" location="samples" display="https://www.cpubenchmark.net/graph_notes.html - samples"/>
    <hyperlink ref="M13" r:id="rId13" location="history" display="https://www.cpubenchmark.net/cpu.php?cpu=Intel+Core+i5-8400+%40+2.80GHz&amp;id=3097 - history"/>
    <hyperlink ref="M19" r:id="rId14" location="samples" display="https://www.cpubenchmark.net/graph_notes.html - samples"/>
    <hyperlink ref="O13" r:id="rId15" location="history" display="https://www.cpubenchmark.net/cpu.php?cpu=Intel+Core+i5-8500+%40+3.00GHz&amp;id=3223 - history"/>
    <hyperlink ref="O19" r:id="rId16" location="samples" display="https://www.cpubenchmark.net/graph_notes.html - samples"/>
    <hyperlink ref="Q13" r:id="rId17" location="history" display="https://www.cpubenchmark.net/cpu.php?cpu=Intel+Core+i5-8600+%40+3.10GHz&amp;id=3251 - history"/>
    <hyperlink ref="Q19" r:id="rId18" location="samples" display="https://www.cpubenchmark.net/graph_notes.html - samples"/>
    <hyperlink ref="S13" r:id="rId19" location="history" display="https://www.cpubenchmark.net/cpu.php?cpu=Intel+Core+i5-9400+%40+2.90GHz&amp;id=3414 - history"/>
    <hyperlink ref="S19" r:id="rId20" location="samples" display="https://www.cpubenchmark.net/graph_notes.html - samples"/>
    <hyperlink ref="U13" r:id="rId21" location="history" display="https://www.cpubenchmark.net/cpu.php?cpu=Intel+Core+i5-9500+%40+3.00GHz&amp;id=3444 - history"/>
    <hyperlink ref="U19" r:id="rId22" location="samples" display="https://www.cpubenchmark.net/graph_notes.html - samples"/>
    <hyperlink ref="W13" r:id="rId23" location="history" display="https://www.cpubenchmark.net/cpu.php?cpu=Intel+Core+i5-9600+%40+3.10GHz&amp;id=3554 - history"/>
    <hyperlink ref="W19" r:id="rId24" location="samples" display="https://www.cpubenchmark.net/graph_notes.html - samples"/>
    <hyperlink ref="Y13" r:id="rId25" location="history" display="https://www.cpubenchmark.net/cpu.php?cpu=Intel+Core+i5-10400+%40+2.90GHz&amp;id=3737 - history"/>
    <hyperlink ref="Y19" r:id="rId26" location="samples" display="https://www.cpubenchmark.net/graph_notes.html - samples"/>
    <hyperlink ref="AA13" r:id="rId27" location="history" display="https://www.cpubenchmark.net/cpu.php?cpu=Intel+Core+i5-10500+%40+3.10GHz&amp;id=3749 - history"/>
    <hyperlink ref="AA19" r:id="rId28" location="samples" display="https://www.cpubenchmark.net/graph_notes.html - samples"/>
    <hyperlink ref="AC13" r:id="rId29" location="history" display="https://www.cpubenchmark.net/cpu.php?cpu=Intel+Core+i5-10600+%40+3.30GHz&amp;id=3750 - history"/>
    <hyperlink ref="AC19" r:id="rId30" location="samples" display="https://www.cpubenchmark.net/graph_notes.html - samples"/>
    <hyperlink ref="AE13" r:id="rId31" location="history" display="https://www.cpubenchmark.net/cpu.php?cpu=Intel+Core+i5-11400+%40+2.60GHz&amp;id=4233 - history"/>
    <hyperlink ref="AG13" r:id="rId32" location="history" display="https://www.cpubenchmark.net/cpu.php?cpu=Intel+Core+i5-11500+%40+2.70GHz&amp;id=4238 - history"/>
    <hyperlink ref="AG19" r:id="rId33" location="samples" display="https://www.cpubenchmark.net/graph_notes.html - samples"/>
    <hyperlink ref="AI13" r:id="rId34" location="history" display="https://www.cpubenchmark.net/cpu.php?cpu=Intel+Core+i5-11600+%40+2.80GHz&amp;id=4306 - history"/>
    <hyperlink ref="AI19" r:id="rId35" location="samples" display="https://www.cpubenchmark.net/graph_notes.html - samples"/>
    <hyperlink ref="AE19" r:id="rId36" location="samples" display="https://www.cpubenchmark.net/graph_notes.html - samples"/>
  </hyperlinks>
  <pageMargins left="0.7" right="0.7" top="0.75" bottom="0.75" header="0.3" footer="0.3"/>
  <drawing r:id="rId3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/>
  </sheetViews>
  <sheetFormatPr defaultRowHeight="15" x14ac:dyDescent="0.25"/>
  <cols>
    <col min="1" max="11" width="28" customWidth="1"/>
  </cols>
  <sheetData>
    <row r="1" spans="1:11" ht="36" x14ac:dyDescent="0.25">
      <c r="A1" s="1" t="s">
        <v>488</v>
      </c>
      <c r="C1" s="1" t="s">
        <v>504</v>
      </c>
      <c r="E1" s="1" t="s">
        <v>520</v>
      </c>
      <c r="G1" s="1" t="s">
        <v>536</v>
      </c>
      <c r="I1" s="1" t="s">
        <v>554</v>
      </c>
      <c r="K1" s="1" t="s">
        <v>572</v>
      </c>
    </row>
    <row r="2" spans="1:11" ht="31.5" thickBot="1" x14ac:dyDescent="0.3">
      <c r="E2" s="2" t="s">
        <v>90</v>
      </c>
      <c r="G2" s="2" t="s">
        <v>90</v>
      </c>
      <c r="I2" s="2" t="s">
        <v>90</v>
      </c>
      <c r="K2" s="2" t="s">
        <v>573</v>
      </c>
    </row>
    <row r="3" spans="1:11" ht="17.25" thickTop="1" thickBot="1" x14ac:dyDescent="0.3">
      <c r="A3" s="2" t="s">
        <v>1</v>
      </c>
      <c r="C3" s="2" t="s">
        <v>1</v>
      </c>
      <c r="E3" s="2" t="s">
        <v>1</v>
      </c>
      <c r="G3" s="2" t="s">
        <v>1</v>
      </c>
      <c r="I3" s="2" t="s">
        <v>1</v>
      </c>
      <c r="K3" s="2" t="s">
        <v>1</v>
      </c>
    </row>
    <row r="4" spans="1:11" ht="17.25" thickTop="1" thickBot="1" x14ac:dyDescent="0.3">
      <c r="A4" s="2" t="s">
        <v>2</v>
      </c>
      <c r="C4" s="2" t="s">
        <v>273</v>
      </c>
      <c r="E4" s="2" t="s">
        <v>91</v>
      </c>
      <c r="G4" s="2" t="s">
        <v>91</v>
      </c>
      <c r="I4" s="2" t="s">
        <v>167</v>
      </c>
      <c r="K4" s="2" t="s">
        <v>167</v>
      </c>
    </row>
    <row r="5" spans="1:11" ht="17.25" thickTop="1" thickBot="1" x14ac:dyDescent="0.3">
      <c r="A5" s="2" t="s">
        <v>274</v>
      </c>
      <c r="C5" s="2" t="s">
        <v>92</v>
      </c>
      <c r="E5" s="2" t="s">
        <v>232</v>
      </c>
      <c r="G5" s="2" t="s">
        <v>196</v>
      </c>
      <c r="I5" s="2" t="s">
        <v>345</v>
      </c>
      <c r="K5" s="2" t="s">
        <v>574</v>
      </c>
    </row>
    <row r="6" spans="1:11" ht="17.25" thickTop="1" thickBot="1" x14ac:dyDescent="0.3">
      <c r="A6" s="2" t="s">
        <v>302</v>
      </c>
      <c r="C6" s="2" t="s">
        <v>131</v>
      </c>
      <c r="E6" s="2" t="s">
        <v>190</v>
      </c>
      <c r="G6" s="2" t="s">
        <v>537</v>
      </c>
      <c r="I6" s="2" t="s">
        <v>417</v>
      </c>
      <c r="K6" s="2" t="s">
        <v>168</v>
      </c>
    </row>
    <row r="7" spans="1:11" ht="17.25" thickTop="1" thickBot="1" x14ac:dyDescent="0.3">
      <c r="A7" s="3" t="s">
        <v>169</v>
      </c>
      <c r="C7" s="3" t="s">
        <v>169</v>
      </c>
      <c r="E7" s="3" t="s">
        <v>388</v>
      </c>
      <c r="G7" s="3" t="s">
        <v>538</v>
      </c>
      <c r="I7" s="3" t="s">
        <v>555</v>
      </c>
      <c r="K7" s="3" t="s">
        <v>555</v>
      </c>
    </row>
    <row r="8" spans="1:11" ht="17.25" thickTop="1" thickBot="1" x14ac:dyDescent="0.3">
      <c r="A8" s="2" t="s">
        <v>94</v>
      </c>
      <c r="C8" s="2" t="s">
        <v>94</v>
      </c>
      <c r="E8" s="2" t="s">
        <v>94</v>
      </c>
      <c r="G8" s="2" t="s">
        <v>94</v>
      </c>
      <c r="I8" s="2" t="s">
        <v>94</v>
      </c>
      <c r="K8" s="2" t="s">
        <v>575</v>
      </c>
    </row>
    <row r="9" spans="1:11" ht="47.25" thickTop="1" thickBot="1" x14ac:dyDescent="0.3">
      <c r="A9" s="2" t="s">
        <v>489</v>
      </c>
      <c r="C9" s="2" t="s">
        <v>505</v>
      </c>
      <c r="E9" s="2" t="s">
        <v>521</v>
      </c>
      <c r="G9" s="2" t="s">
        <v>539</v>
      </c>
      <c r="I9" s="2" t="s">
        <v>556</v>
      </c>
      <c r="K9" s="2" t="s">
        <v>576</v>
      </c>
    </row>
    <row r="10" spans="1:11" ht="33" thickTop="1" thickBot="1" x14ac:dyDescent="0.3">
      <c r="A10" s="2" t="s">
        <v>217</v>
      </c>
      <c r="C10" s="2" t="s">
        <v>276</v>
      </c>
      <c r="E10" s="2" t="s">
        <v>96</v>
      </c>
      <c r="G10" s="2" t="s">
        <v>133</v>
      </c>
      <c r="I10" s="2" t="s">
        <v>176</v>
      </c>
      <c r="K10" s="2" t="s">
        <v>433</v>
      </c>
    </row>
    <row r="11" spans="1:11" ht="32.25" thickTop="1" thickBot="1" x14ac:dyDescent="0.3">
      <c r="A11" s="2" t="s">
        <v>490</v>
      </c>
      <c r="C11" s="2" t="s">
        <v>506</v>
      </c>
      <c r="E11" s="2" t="s">
        <v>522</v>
      </c>
      <c r="G11" s="2" t="s">
        <v>540</v>
      </c>
      <c r="I11" s="2" t="s">
        <v>557</v>
      </c>
      <c r="K11" s="2" t="s">
        <v>577</v>
      </c>
    </row>
    <row r="12" spans="1:11" ht="17.25" thickTop="1" thickBot="1" x14ac:dyDescent="0.3">
      <c r="A12" s="2" t="s">
        <v>491</v>
      </c>
      <c r="C12" s="2" t="s">
        <v>507</v>
      </c>
      <c r="E12" s="2" t="s">
        <v>523</v>
      </c>
      <c r="G12" s="2" t="s">
        <v>541</v>
      </c>
      <c r="I12" s="2" t="s">
        <v>558</v>
      </c>
      <c r="K12" s="2" t="s">
        <v>578</v>
      </c>
    </row>
    <row r="13" spans="1:11" ht="31.5" thickTop="1" thickBot="1" x14ac:dyDescent="0.3">
      <c r="A13" s="4" t="s">
        <v>492</v>
      </c>
      <c r="C13" s="4" t="s">
        <v>508</v>
      </c>
      <c r="E13" s="4" t="s">
        <v>524</v>
      </c>
      <c r="G13" s="4" t="s">
        <v>542</v>
      </c>
      <c r="I13" s="4" t="s">
        <v>559</v>
      </c>
      <c r="K13" s="4" t="s">
        <v>579</v>
      </c>
    </row>
    <row r="14" spans="1:11" ht="18.75" thickTop="1" x14ac:dyDescent="0.25">
      <c r="A14" s="1" t="s">
        <v>11</v>
      </c>
      <c r="C14" s="1" t="s">
        <v>11</v>
      </c>
      <c r="E14" s="1" t="s">
        <v>11</v>
      </c>
      <c r="G14" s="1" t="s">
        <v>11</v>
      </c>
      <c r="I14" s="1" t="s">
        <v>11</v>
      </c>
      <c r="K14" s="1" t="s">
        <v>11</v>
      </c>
    </row>
    <row r="15" spans="1:11" ht="42" x14ac:dyDescent="0.25">
      <c r="A15" s="6">
        <v>8057</v>
      </c>
      <c r="C15" s="6">
        <v>8614</v>
      </c>
      <c r="E15" s="6">
        <v>13091</v>
      </c>
      <c r="G15" s="6">
        <v>13473</v>
      </c>
      <c r="I15" s="6">
        <v>17229</v>
      </c>
      <c r="K15" s="6">
        <v>20990</v>
      </c>
    </row>
    <row r="16" spans="1:11" x14ac:dyDescent="0.25">
      <c r="A16" s="5"/>
      <c r="C16" s="5"/>
      <c r="E16" s="5"/>
      <c r="G16" s="5"/>
      <c r="I16" s="5"/>
      <c r="K16" s="5"/>
    </row>
    <row r="17" spans="1:12" ht="34.5" x14ac:dyDescent="0.25">
      <c r="A17" s="7" t="s">
        <v>493</v>
      </c>
      <c r="C17" s="7" t="s">
        <v>509</v>
      </c>
      <c r="E17" s="7" t="s">
        <v>525</v>
      </c>
      <c r="G17" s="7" t="s">
        <v>543</v>
      </c>
      <c r="I17" s="7" t="s">
        <v>560</v>
      </c>
      <c r="K17" s="7" t="s">
        <v>580</v>
      </c>
    </row>
    <row r="18" spans="1:12" ht="34.5" x14ac:dyDescent="0.25">
      <c r="A18" s="7" t="s">
        <v>494</v>
      </c>
      <c r="C18" s="7" t="s">
        <v>510</v>
      </c>
      <c r="E18" s="7" t="s">
        <v>526</v>
      </c>
      <c r="G18" s="7" t="s">
        <v>544</v>
      </c>
      <c r="I18" s="7" t="s">
        <v>561</v>
      </c>
      <c r="K18" s="7" t="s">
        <v>581</v>
      </c>
    </row>
    <row r="19" spans="1:12" ht="18" x14ac:dyDescent="0.25">
      <c r="A19" s="7" t="s">
        <v>495</v>
      </c>
      <c r="C19" s="7" t="s">
        <v>511</v>
      </c>
      <c r="E19" s="7" t="s">
        <v>527</v>
      </c>
      <c r="G19" s="7" t="s">
        <v>545</v>
      </c>
      <c r="I19" s="7" t="s">
        <v>562</v>
      </c>
      <c r="K19" s="7" t="s">
        <v>582</v>
      </c>
    </row>
    <row r="20" spans="1:12" ht="15.75" thickBot="1" x14ac:dyDescent="0.3">
      <c r="A20" s="8" t="s">
        <v>15</v>
      </c>
      <c r="C20" s="8" t="s">
        <v>15</v>
      </c>
      <c r="E20" s="8" t="s">
        <v>15</v>
      </c>
      <c r="G20" s="8" t="s">
        <v>15</v>
      </c>
      <c r="I20" s="8" t="s">
        <v>15</v>
      </c>
      <c r="K20" s="8" t="s">
        <v>170</v>
      </c>
    </row>
    <row r="21" spans="1:12" ht="45.75" thickBot="1" x14ac:dyDescent="0.3">
      <c r="A21" s="9" t="s">
        <v>16</v>
      </c>
      <c r="B21" s="10" t="s">
        <v>496</v>
      </c>
      <c r="C21" s="9" t="s">
        <v>16</v>
      </c>
      <c r="D21" s="10" t="s">
        <v>512</v>
      </c>
      <c r="E21" s="9" t="s">
        <v>16</v>
      </c>
      <c r="F21" s="10" t="s">
        <v>528</v>
      </c>
      <c r="G21" s="9" t="s">
        <v>16</v>
      </c>
      <c r="H21" s="10" t="s">
        <v>546</v>
      </c>
      <c r="I21" s="9" t="s">
        <v>16</v>
      </c>
      <c r="J21" s="10" t="s">
        <v>563</v>
      </c>
      <c r="K21" s="9" t="s">
        <v>16</v>
      </c>
      <c r="L21" s="10" t="s">
        <v>583</v>
      </c>
    </row>
    <row r="22" spans="1:12" ht="45.75" thickBot="1" x14ac:dyDescent="0.3">
      <c r="A22" s="11" t="s">
        <v>18</v>
      </c>
      <c r="B22" s="12" t="s">
        <v>497</v>
      </c>
      <c r="C22" s="11" t="s">
        <v>18</v>
      </c>
      <c r="D22" s="12" t="s">
        <v>513</v>
      </c>
      <c r="E22" s="11" t="s">
        <v>18</v>
      </c>
      <c r="F22" s="12" t="s">
        <v>529</v>
      </c>
      <c r="G22" s="11" t="s">
        <v>18</v>
      </c>
      <c r="H22" s="12" t="s">
        <v>547</v>
      </c>
      <c r="I22" s="11" t="s">
        <v>18</v>
      </c>
      <c r="J22" s="12" t="s">
        <v>564</v>
      </c>
      <c r="K22" s="11" t="s">
        <v>18</v>
      </c>
      <c r="L22" s="12" t="s">
        <v>584</v>
      </c>
    </row>
    <row r="23" spans="1:12" ht="60.75" thickBot="1" x14ac:dyDescent="0.3">
      <c r="A23" s="9" t="s">
        <v>20</v>
      </c>
      <c r="B23" s="10" t="s">
        <v>209</v>
      </c>
      <c r="C23" s="9" t="s">
        <v>20</v>
      </c>
      <c r="D23" s="10" t="s">
        <v>105</v>
      </c>
      <c r="E23" s="9" t="s">
        <v>20</v>
      </c>
      <c r="F23" s="10" t="s">
        <v>530</v>
      </c>
      <c r="G23" s="9" t="s">
        <v>20</v>
      </c>
      <c r="H23" s="10" t="s">
        <v>548</v>
      </c>
      <c r="I23" s="9" t="s">
        <v>20</v>
      </c>
      <c r="J23" s="10" t="s">
        <v>565</v>
      </c>
      <c r="K23" s="9" t="s">
        <v>20</v>
      </c>
      <c r="L23" s="10" t="s">
        <v>548</v>
      </c>
    </row>
    <row r="24" spans="1:12" ht="75.75" thickBot="1" x14ac:dyDescent="0.3">
      <c r="A24" s="11" t="s">
        <v>22</v>
      </c>
      <c r="B24" s="12" t="s">
        <v>498</v>
      </c>
      <c r="C24" s="11" t="s">
        <v>22</v>
      </c>
      <c r="D24" s="12" t="s">
        <v>514</v>
      </c>
      <c r="E24" s="11" t="s">
        <v>22</v>
      </c>
      <c r="F24" s="12" t="s">
        <v>410</v>
      </c>
      <c r="G24" s="11" t="s">
        <v>22</v>
      </c>
      <c r="H24" s="12" t="s">
        <v>410</v>
      </c>
      <c r="I24" s="11" t="s">
        <v>22</v>
      </c>
      <c r="J24" s="12" t="s">
        <v>566</v>
      </c>
      <c r="K24" s="11" t="s">
        <v>22</v>
      </c>
      <c r="L24" s="12" t="s">
        <v>566</v>
      </c>
    </row>
    <row r="25" spans="1:12" ht="45.75" thickBot="1" x14ac:dyDescent="0.3">
      <c r="A25" s="9" t="s">
        <v>24</v>
      </c>
      <c r="B25" s="10" t="s">
        <v>499</v>
      </c>
      <c r="C25" s="9" t="s">
        <v>24</v>
      </c>
      <c r="D25" s="10" t="s">
        <v>515</v>
      </c>
      <c r="E25" s="9" t="s">
        <v>24</v>
      </c>
      <c r="F25" s="10" t="s">
        <v>531</v>
      </c>
      <c r="G25" s="9" t="s">
        <v>24</v>
      </c>
      <c r="H25" s="10" t="s">
        <v>549</v>
      </c>
      <c r="I25" s="9" t="s">
        <v>24</v>
      </c>
      <c r="J25" s="10" t="s">
        <v>567</v>
      </c>
      <c r="K25" s="9" t="s">
        <v>24</v>
      </c>
      <c r="L25" s="10" t="s">
        <v>585</v>
      </c>
    </row>
    <row r="26" spans="1:12" ht="45.75" thickBot="1" x14ac:dyDescent="0.3">
      <c r="A26" s="11" t="s">
        <v>26</v>
      </c>
      <c r="B26" s="12" t="s">
        <v>500</v>
      </c>
      <c r="C26" s="11" t="s">
        <v>26</v>
      </c>
      <c r="D26" s="12" t="s">
        <v>516</v>
      </c>
      <c r="E26" s="11" t="s">
        <v>26</v>
      </c>
      <c r="F26" s="12" t="s">
        <v>532</v>
      </c>
      <c r="G26" s="11" t="s">
        <v>26</v>
      </c>
      <c r="H26" s="12" t="s">
        <v>550</v>
      </c>
      <c r="I26" s="11" t="s">
        <v>26</v>
      </c>
      <c r="J26" s="12" t="s">
        <v>568</v>
      </c>
      <c r="K26" s="11" t="s">
        <v>26</v>
      </c>
      <c r="L26" s="12" t="s">
        <v>586</v>
      </c>
    </row>
    <row r="27" spans="1:12" ht="45.75" thickBot="1" x14ac:dyDescent="0.3">
      <c r="A27" s="9" t="s">
        <v>28</v>
      </c>
      <c r="B27" s="10" t="s">
        <v>501</v>
      </c>
      <c r="C27" s="9" t="s">
        <v>28</v>
      </c>
      <c r="D27" s="10" t="s">
        <v>517</v>
      </c>
      <c r="E27" s="9" t="s">
        <v>28</v>
      </c>
      <c r="F27" s="10" t="s">
        <v>533</v>
      </c>
      <c r="G27" s="9" t="s">
        <v>28</v>
      </c>
      <c r="H27" s="10" t="s">
        <v>551</v>
      </c>
      <c r="I27" s="9" t="s">
        <v>28</v>
      </c>
      <c r="J27" s="10" t="s">
        <v>569</v>
      </c>
      <c r="K27" s="9" t="s">
        <v>28</v>
      </c>
      <c r="L27" s="10" t="s">
        <v>587</v>
      </c>
    </row>
    <row r="28" spans="1:12" ht="60.75" thickBot="1" x14ac:dyDescent="0.3">
      <c r="A28" s="11" t="s">
        <v>30</v>
      </c>
      <c r="B28" s="12" t="s">
        <v>502</v>
      </c>
      <c r="C28" s="11" t="s">
        <v>30</v>
      </c>
      <c r="D28" s="12" t="s">
        <v>518</v>
      </c>
      <c r="E28" s="11" t="s">
        <v>30</v>
      </c>
      <c r="F28" s="12" t="s">
        <v>534</v>
      </c>
      <c r="G28" s="11" t="s">
        <v>30</v>
      </c>
      <c r="H28" s="12" t="s">
        <v>552</v>
      </c>
      <c r="I28" s="11" t="s">
        <v>30</v>
      </c>
      <c r="J28" s="12" t="s">
        <v>570</v>
      </c>
      <c r="K28" s="11" t="s">
        <v>30</v>
      </c>
      <c r="L28" s="12" t="s">
        <v>588</v>
      </c>
    </row>
    <row r="29" spans="1:12" ht="45" x14ac:dyDescent="0.25">
      <c r="A29" s="9" t="s">
        <v>32</v>
      </c>
      <c r="B29" s="10" t="s">
        <v>503</v>
      </c>
      <c r="C29" s="9" t="s">
        <v>32</v>
      </c>
      <c r="D29" s="10" t="s">
        <v>519</v>
      </c>
      <c r="E29" s="9" t="s">
        <v>32</v>
      </c>
      <c r="F29" s="10" t="s">
        <v>535</v>
      </c>
      <c r="G29" s="9" t="s">
        <v>32</v>
      </c>
      <c r="H29" s="10" t="s">
        <v>553</v>
      </c>
      <c r="I29" s="9" t="s">
        <v>32</v>
      </c>
      <c r="J29" s="10" t="s">
        <v>571</v>
      </c>
      <c r="K29" s="9" t="s">
        <v>32</v>
      </c>
      <c r="L29" s="10" t="s">
        <v>589</v>
      </c>
    </row>
  </sheetData>
  <hyperlinks>
    <hyperlink ref="A13" r:id="rId1" location="history" display="https://www.cpubenchmark.net/cpu.php?cpu=Intel+Core+i7-6700+%40+3.40GHz&amp;id=2598 - history"/>
    <hyperlink ref="A20" r:id="rId2" location="samples" display="https://www.cpubenchmark.net/graph_notes.html - samples"/>
    <hyperlink ref="C13" r:id="rId3" location="history" display="https://www.cpubenchmark.net/cpu.php?cpu=Intel+Core+i7-7700+%40+3.60GHz&amp;id=2905 - history"/>
    <hyperlink ref="C20" r:id="rId4" location="samples" display="https://www.cpubenchmark.net/graph_notes.html - samples"/>
    <hyperlink ref="E13" r:id="rId5" location="history" display="https://www.cpubenchmark.net/cpu.php?cpu=Intel+Core+i7-8700+%40+3.20GHz&amp;id=3099 - history"/>
    <hyperlink ref="E20" r:id="rId6" location="samples" display="https://www.cpubenchmark.net/graph_notes.html - samples"/>
    <hyperlink ref="G13" r:id="rId7" location="history" display="https://www.cpubenchmark.net/cpu.php?cpu=Intel+Core+i7-9700+%40+3.00GHz&amp;id=3477 - history"/>
    <hyperlink ref="G20" r:id="rId8" location="samples" display="https://www.cpubenchmark.net/graph_notes.html - samples"/>
    <hyperlink ref="I13" r:id="rId9" location="history" display="https://www.cpubenchmark.net/cpu.php?cpu=Intel+Core+i7-10700+%40+2.90GHz&amp;id=3747 - history"/>
    <hyperlink ref="I20" r:id="rId10" location="samples" display="https://www.cpubenchmark.net/graph_notes.html - samples"/>
    <hyperlink ref="K13" r:id="rId11" location="history" display="https://www.cpubenchmark.net/cpu.php?cpu=Intel+Core+i7-11700+%40+2.50GHz&amp;id=3947 - history"/>
    <hyperlink ref="K20" r:id="rId12" location="samples" display="https://www.cpubenchmark.net/graph_notes.html - samples"/>
  </hyperlinks>
  <pageMargins left="0.7" right="0.7" top="0.75" bottom="0.75" header="0.3" footer="0.3"/>
  <drawing r:id="rId1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workbookViewId="0">
      <selection activeCell="B2" sqref="B2"/>
    </sheetView>
  </sheetViews>
  <sheetFormatPr defaultRowHeight="15.75" x14ac:dyDescent="0.25"/>
  <cols>
    <col min="1" max="1" width="20.28515625" bestFit="1" customWidth="1"/>
    <col min="2" max="2" width="14.42578125" bestFit="1" customWidth="1"/>
    <col min="3" max="3" width="15.5703125" bestFit="1" customWidth="1"/>
    <col min="4" max="4" width="9" bestFit="1" customWidth="1"/>
    <col min="5" max="5" width="11.140625" bestFit="1" customWidth="1"/>
    <col min="6" max="6" width="16.28515625" bestFit="1" customWidth="1"/>
    <col min="7" max="7" width="22.5703125" bestFit="1" customWidth="1"/>
    <col min="8" max="8" width="23.140625" bestFit="1" customWidth="1"/>
    <col min="9" max="9" width="25.42578125" bestFit="1" customWidth="1"/>
    <col min="10" max="10" width="19" bestFit="1" customWidth="1"/>
    <col min="11" max="11" width="21.28515625" bestFit="1" customWidth="1"/>
    <col min="12" max="12" width="11.28515625" bestFit="1" customWidth="1"/>
    <col min="13" max="13" width="24.5703125" bestFit="1" customWidth="1"/>
    <col min="14" max="14" width="16.7109375" bestFit="1" customWidth="1"/>
    <col min="15" max="15" width="22.85546875" bestFit="1" customWidth="1"/>
    <col min="16" max="16" width="28" style="15" bestFit="1" customWidth="1"/>
    <col min="17" max="17" width="26.5703125" bestFit="1" customWidth="1"/>
    <col min="18" max="18" width="19.5703125" bestFit="1" customWidth="1"/>
    <col min="19" max="19" width="40.28515625" bestFit="1" customWidth="1"/>
    <col min="21" max="21" width="9.85546875" bestFit="1" customWidth="1"/>
    <col min="23" max="23" width="16" bestFit="1" customWidth="1"/>
  </cols>
  <sheetData>
    <row r="1" spans="1:19" x14ac:dyDescent="0.25">
      <c r="A1" s="29" t="s">
        <v>797</v>
      </c>
      <c r="B1" s="30" t="s">
        <v>590</v>
      </c>
      <c r="C1" s="30" t="s">
        <v>591</v>
      </c>
      <c r="D1" s="30" t="s">
        <v>592</v>
      </c>
      <c r="E1" s="30" t="s">
        <v>593</v>
      </c>
      <c r="F1" s="30" t="s">
        <v>16</v>
      </c>
      <c r="G1" s="30" t="s">
        <v>18</v>
      </c>
      <c r="H1" s="30" t="s">
        <v>20</v>
      </c>
      <c r="I1" s="30" t="s">
        <v>22</v>
      </c>
      <c r="J1" s="30" t="s">
        <v>24</v>
      </c>
      <c r="K1" s="30" t="s">
        <v>26</v>
      </c>
      <c r="L1" s="30" t="s">
        <v>28</v>
      </c>
      <c r="M1" s="30" t="s">
        <v>30</v>
      </c>
      <c r="N1" s="30" t="s">
        <v>32</v>
      </c>
      <c r="O1" s="30" t="s">
        <v>11</v>
      </c>
      <c r="P1" s="30" t="s">
        <v>798</v>
      </c>
      <c r="Q1" s="31" t="s">
        <v>796</v>
      </c>
      <c r="R1" s="35" t="s">
        <v>800</v>
      </c>
      <c r="S1" s="30" t="s">
        <v>799</v>
      </c>
    </row>
    <row r="2" spans="1:19" ht="45.75" customHeight="1" x14ac:dyDescent="0.25">
      <c r="A2" s="24" t="s">
        <v>678</v>
      </c>
      <c r="B2" s="23" t="s">
        <v>713</v>
      </c>
      <c r="C2" s="23" t="s">
        <v>713</v>
      </c>
      <c r="D2" s="23">
        <v>2</v>
      </c>
      <c r="E2" s="23">
        <v>4</v>
      </c>
      <c r="F2" s="23" t="s">
        <v>17</v>
      </c>
      <c r="G2" s="23" t="s">
        <v>19</v>
      </c>
      <c r="H2" s="23" t="s">
        <v>21</v>
      </c>
      <c r="I2" s="23" t="s">
        <v>23</v>
      </c>
      <c r="J2" s="23" t="s">
        <v>25</v>
      </c>
      <c r="K2" s="23" t="s">
        <v>27</v>
      </c>
      <c r="L2" s="23" t="s">
        <v>29</v>
      </c>
      <c r="M2" s="23" t="s">
        <v>31</v>
      </c>
      <c r="N2" s="23" t="s">
        <v>33</v>
      </c>
      <c r="O2" s="23">
        <v>4161</v>
      </c>
      <c r="P2" s="23" t="s">
        <v>795</v>
      </c>
      <c r="Q2" s="27" t="s">
        <v>746</v>
      </c>
      <c r="R2" s="23" t="s">
        <v>833</v>
      </c>
      <c r="S2" s="34">
        <v>117</v>
      </c>
    </row>
    <row r="3" spans="1:19" ht="45.75" customHeight="1" x14ac:dyDescent="0.25">
      <c r="A3" s="24" t="s">
        <v>679</v>
      </c>
      <c r="B3" s="23" t="s">
        <v>714</v>
      </c>
      <c r="C3" s="23" t="s">
        <v>714</v>
      </c>
      <c r="D3" s="23">
        <v>2</v>
      </c>
      <c r="E3" s="23">
        <v>4</v>
      </c>
      <c r="F3" s="23" t="s">
        <v>43</v>
      </c>
      <c r="G3" s="23" t="s">
        <v>44</v>
      </c>
      <c r="H3" s="23" t="s">
        <v>45</v>
      </c>
      <c r="I3" s="23" t="s">
        <v>46</v>
      </c>
      <c r="J3" s="23" t="s">
        <v>47</v>
      </c>
      <c r="K3" s="23" t="s">
        <v>48</v>
      </c>
      <c r="L3" s="23" t="s">
        <v>49</v>
      </c>
      <c r="M3" s="23" t="s">
        <v>50</v>
      </c>
      <c r="N3" s="23" t="s">
        <v>51</v>
      </c>
      <c r="O3" s="23">
        <v>4411</v>
      </c>
      <c r="P3" s="23" t="s">
        <v>763</v>
      </c>
      <c r="Q3" s="27" t="s">
        <v>747</v>
      </c>
      <c r="R3" s="23" t="s">
        <v>834</v>
      </c>
      <c r="S3" s="23">
        <v>138</v>
      </c>
    </row>
    <row r="4" spans="1:19" ht="45.75" customHeight="1" x14ac:dyDescent="0.25">
      <c r="A4" s="24" t="s">
        <v>680</v>
      </c>
      <c r="B4" s="23" t="s">
        <v>715</v>
      </c>
      <c r="C4" s="23" t="s">
        <v>715</v>
      </c>
      <c r="D4" s="23">
        <v>2</v>
      </c>
      <c r="E4" s="23">
        <v>4</v>
      </c>
      <c r="F4" s="23" t="s">
        <v>64</v>
      </c>
      <c r="G4" s="23" t="s">
        <v>65</v>
      </c>
      <c r="H4" s="23" t="s">
        <v>21</v>
      </c>
      <c r="I4" s="23" t="s">
        <v>46</v>
      </c>
      <c r="J4" s="23" t="s">
        <v>66</v>
      </c>
      <c r="K4" s="23" t="s">
        <v>67</v>
      </c>
      <c r="L4" s="23" t="s">
        <v>68</v>
      </c>
      <c r="M4" s="23" t="s">
        <v>69</v>
      </c>
      <c r="N4" s="23" t="s">
        <v>70</v>
      </c>
      <c r="O4" s="23">
        <v>4310</v>
      </c>
      <c r="P4" s="23" t="s">
        <v>764</v>
      </c>
      <c r="Q4" s="27" t="s">
        <v>748</v>
      </c>
      <c r="R4" s="23" t="s">
        <v>835</v>
      </c>
      <c r="S4" s="34"/>
    </row>
    <row r="5" spans="1:19" ht="45.75" customHeight="1" x14ac:dyDescent="0.25">
      <c r="A5" s="24" t="s">
        <v>681</v>
      </c>
      <c r="B5" s="23" t="s">
        <v>716</v>
      </c>
      <c r="C5" s="23" t="s">
        <v>716</v>
      </c>
      <c r="D5" s="23">
        <v>2</v>
      </c>
      <c r="E5" s="23">
        <v>4</v>
      </c>
      <c r="F5" s="23" t="s">
        <v>80</v>
      </c>
      <c r="G5" s="23" t="s">
        <v>81</v>
      </c>
      <c r="H5" s="23" t="s">
        <v>82</v>
      </c>
      <c r="I5" s="23" t="s">
        <v>46</v>
      </c>
      <c r="J5" s="23" t="s">
        <v>83</v>
      </c>
      <c r="K5" s="23" t="s">
        <v>84</v>
      </c>
      <c r="L5" s="23" t="s">
        <v>85</v>
      </c>
      <c r="M5" s="23" t="s">
        <v>86</v>
      </c>
      <c r="N5" s="23" t="s">
        <v>87</v>
      </c>
      <c r="O5" s="23">
        <v>4761</v>
      </c>
      <c r="P5" s="23" t="s">
        <v>765</v>
      </c>
      <c r="Q5" s="27" t="s">
        <v>749</v>
      </c>
      <c r="R5" s="23" t="s">
        <v>801</v>
      </c>
      <c r="S5" s="23"/>
    </row>
    <row r="6" spans="1:19" ht="45.75" customHeight="1" x14ac:dyDescent="0.25">
      <c r="A6" s="24" t="s">
        <v>682</v>
      </c>
      <c r="B6" s="23" t="s">
        <v>717</v>
      </c>
      <c r="C6" s="23" t="s">
        <v>717</v>
      </c>
      <c r="D6" s="23">
        <v>4</v>
      </c>
      <c r="E6" s="23">
        <v>4</v>
      </c>
      <c r="F6" s="23" t="s">
        <v>103</v>
      </c>
      <c r="G6" s="23" t="s">
        <v>104</v>
      </c>
      <c r="H6" s="23" t="s">
        <v>105</v>
      </c>
      <c r="I6" s="23" t="s">
        <v>106</v>
      </c>
      <c r="J6" s="23" t="s">
        <v>107</v>
      </c>
      <c r="K6" s="23" t="s">
        <v>108</v>
      </c>
      <c r="L6" s="23" t="s">
        <v>109</v>
      </c>
      <c r="M6" s="23" t="s">
        <v>110</v>
      </c>
      <c r="N6" s="23" t="s">
        <v>111</v>
      </c>
      <c r="O6" s="23">
        <v>6132</v>
      </c>
      <c r="P6" s="23" t="s">
        <v>766</v>
      </c>
      <c r="Q6" s="27" t="s">
        <v>750</v>
      </c>
      <c r="R6" s="23" t="s">
        <v>802</v>
      </c>
      <c r="S6" s="34">
        <v>117</v>
      </c>
    </row>
    <row r="7" spans="1:19" ht="45.75" customHeight="1" x14ac:dyDescent="0.25">
      <c r="A7" s="24" t="s">
        <v>683</v>
      </c>
      <c r="B7" s="23" t="s">
        <v>713</v>
      </c>
      <c r="C7" s="23" t="s">
        <v>713</v>
      </c>
      <c r="D7" s="23">
        <v>4</v>
      </c>
      <c r="E7" s="23">
        <v>4</v>
      </c>
      <c r="F7" s="23" t="s">
        <v>122</v>
      </c>
      <c r="G7" s="23" t="s">
        <v>123</v>
      </c>
      <c r="H7" s="23" t="s">
        <v>124</v>
      </c>
      <c r="I7" s="23" t="s">
        <v>106</v>
      </c>
      <c r="J7" s="23" t="s">
        <v>125</v>
      </c>
      <c r="K7" s="23" t="s">
        <v>126</v>
      </c>
      <c r="L7" s="23" t="s">
        <v>127</v>
      </c>
      <c r="M7" s="23" t="s">
        <v>128</v>
      </c>
      <c r="N7" s="23" t="s">
        <v>129</v>
      </c>
      <c r="O7" s="23">
        <v>6341</v>
      </c>
      <c r="P7" s="23" t="s">
        <v>767</v>
      </c>
      <c r="Q7" s="27" t="s">
        <v>746</v>
      </c>
      <c r="R7" s="23" t="s">
        <v>803</v>
      </c>
      <c r="S7" s="23">
        <v>138</v>
      </c>
    </row>
    <row r="8" spans="1:19" ht="45.75" customHeight="1" x14ac:dyDescent="0.25">
      <c r="A8" s="24" t="s">
        <v>684</v>
      </c>
      <c r="B8" s="23" t="s">
        <v>717</v>
      </c>
      <c r="C8" s="23" t="s">
        <v>728</v>
      </c>
      <c r="D8" s="23">
        <v>4</v>
      </c>
      <c r="E8" s="23">
        <v>4</v>
      </c>
      <c r="F8" s="23" t="s">
        <v>140</v>
      </c>
      <c r="G8" s="23" t="s">
        <v>141</v>
      </c>
      <c r="H8" s="23" t="s">
        <v>105</v>
      </c>
      <c r="I8" s="23" t="s">
        <v>142</v>
      </c>
      <c r="J8" s="23" t="s">
        <v>143</v>
      </c>
      <c r="K8" s="23" t="s">
        <v>144</v>
      </c>
      <c r="L8" s="23" t="s">
        <v>145</v>
      </c>
      <c r="M8" s="23" t="s">
        <v>146</v>
      </c>
      <c r="N8" s="23" t="s">
        <v>147</v>
      </c>
      <c r="O8" s="23">
        <v>6637</v>
      </c>
      <c r="P8" s="23" t="s">
        <v>768</v>
      </c>
      <c r="Q8" s="27" t="s">
        <v>746</v>
      </c>
      <c r="R8" s="23" t="s">
        <v>804</v>
      </c>
      <c r="S8" s="34">
        <v>122</v>
      </c>
    </row>
    <row r="9" spans="1:19" ht="45.75" customHeight="1" x14ac:dyDescent="0.25">
      <c r="A9" s="24" t="s">
        <v>685</v>
      </c>
      <c r="B9" s="23" t="s">
        <v>713</v>
      </c>
      <c r="C9" s="23" t="s">
        <v>729</v>
      </c>
      <c r="D9" s="23">
        <v>4</v>
      </c>
      <c r="E9" s="23">
        <v>4</v>
      </c>
      <c r="F9" s="23" t="s">
        <v>158</v>
      </c>
      <c r="G9" s="23" t="s">
        <v>159</v>
      </c>
      <c r="H9" s="23" t="s">
        <v>160</v>
      </c>
      <c r="I9" s="23" t="s">
        <v>161</v>
      </c>
      <c r="J9" s="23" t="s">
        <v>162</v>
      </c>
      <c r="K9" s="23" t="s">
        <v>163</v>
      </c>
      <c r="L9" s="23" t="s">
        <v>164</v>
      </c>
      <c r="M9" s="23" t="s">
        <v>165</v>
      </c>
      <c r="N9" s="23" t="s">
        <v>166</v>
      </c>
      <c r="O9" s="23">
        <v>7279</v>
      </c>
      <c r="P9" s="23" t="s">
        <v>769</v>
      </c>
      <c r="Q9" s="27" t="s">
        <v>751</v>
      </c>
      <c r="R9" s="23" t="s">
        <v>805</v>
      </c>
      <c r="S9" s="23" t="s">
        <v>836</v>
      </c>
    </row>
    <row r="10" spans="1:19" ht="45.75" customHeight="1" x14ac:dyDescent="0.25">
      <c r="A10" s="24" t="s">
        <v>686</v>
      </c>
      <c r="B10" s="23" t="s">
        <v>717</v>
      </c>
      <c r="C10" s="23" t="s">
        <v>729</v>
      </c>
      <c r="D10" s="23">
        <v>4</v>
      </c>
      <c r="E10" s="23">
        <v>8</v>
      </c>
      <c r="F10" s="23" t="s">
        <v>183</v>
      </c>
      <c r="G10" s="23" t="s">
        <v>184</v>
      </c>
      <c r="H10" s="23" t="s">
        <v>105</v>
      </c>
      <c r="I10" s="23" t="s">
        <v>171</v>
      </c>
      <c r="J10" s="23" t="s">
        <v>185</v>
      </c>
      <c r="K10" s="23" t="s">
        <v>186</v>
      </c>
      <c r="L10" s="23" t="s">
        <v>187</v>
      </c>
      <c r="M10" s="23" t="s">
        <v>188</v>
      </c>
      <c r="N10" s="23" t="s">
        <v>189</v>
      </c>
      <c r="O10" s="23">
        <v>9161</v>
      </c>
      <c r="P10" s="23" t="s">
        <v>770</v>
      </c>
      <c r="Q10" s="27" t="s">
        <v>752</v>
      </c>
      <c r="R10" s="23" t="s">
        <v>806</v>
      </c>
      <c r="S10" s="34">
        <v>122</v>
      </c>
    </row>
    <row r="11" spans="1:19" ht="45.75" customHeight="1" x14ac:dyDescent="0.25">
      <c r="A11" s="24" t="s">
        <v>687</v>
      </c>
      <c r="B11" s="23" t="s">
        <v>713</v>
      </c>
      <c r="C11" s="23" t="s">
        <v>730</v>
      </c>
      <c r="D11" s="23">
        <v>4</v>
      </c>
      <c r="E11" s="23">
        <v>8</v>
      </c>
      <c r="F11" s="23" t="s">
        <v>480</v>
      </c>
      <c r="G11" s="23" t="s">
        <v>481</v>
      </c>
      <c r="H11" s="23" t="s">
        <v>482</v>
      </c>
      <c r="I11" s="23" t="s">
        <v>171</v>
      </c>
      <c r="J11" s="23" t="s">
        <v>483</v>
      </c>
      <c r="K11" s="23" t="s">
        <v>484</v>
      </c>
      <c r="L11" s="23" t="s">
        <v>485</v>
      </c>
      <c r="M11" s="23" t="s">
        <v>486</v>
      </c>
      <c r="N11" s="23" t="s">
        <v>487</v>
      </c>
      <c r="O11" s="23">
        <v>9344</v>
      </c>
      <c r="P11" s="23" t="s">
        <v>771</v>
      </c>
      <c r="Q11" s="27" t="s">
        <v>750</v>
      </c>
      <c r="R11" s="23" t="s">
        <v>807</v>
      </c>
      <c r="S11" s="23" t="s">
        <v>836</v>
      </c>
    </row>
    <row r="12" spans="1:19" ht="45.75" customHeight="1" x14ac:dyDescent="0.25">
      <c r="A12" s="24" t="s">
        <v>688</v>
      </c>
      <c r="B12" s="23" t="s">
        <v>718</v>
      </c>
      <c r="C12" s="23" t="s">
        <v>731</v>
      </c>
      <c r="D12" s="23">
        <v>2</v>
      </c>
      <c r="E12" s="23">
        <v>4</v>
      </c>
      <c r="F12" s="23" t="s">
        <v>207</v>
      </c>
      <c r="G12" s="23" t="s">
        <v>208</v>
      </c>
      <c r="H12" s="23" t="s">
        <v>209</v>
      </c>
      <c r="I12" s="23" t="s">
        <v>46</v>
      </c>
      <c r="J12" s="23" t="s">
        <v>210</v>
      </c>
      <c r="K12" s="23" t="s">
        <v>211</v>
      </c>
      <c r="L12" s="23" t="s">
        <v>212</v>
      </c>
      <c r="M12" s="23" t="s">
        <v>213</v>
      </c>
      <c r="N12" s="23" t="s">
        <v>214</v>
      </c>
      <c r="O12" s="23">
        <v>6477</v>
      </c>
      <c r="P12" s="23" t="s">
        <v>772</v>
      </c>
      <c r="Q12" s="27" t="s">
        <v>753</v>
      </c>
      <c r="R12" s="23" t="s">
        <v>808</v>
      </c>
      <c r="S12" s="34">
        <v>281</v>
      </c>
    </row>
    <row r="13" spans="1:19" ht="45" customHeight="1" x14ac:dyDescent="0.25">
      <c r="A13" s="24" t="s">
        <v>689</v>
      </c>
      <c r="B13" s="23" t="s">
        <v>719</v>
      </c>
      <c r="C13" s="23" t="s">
        <v>743</v>
      </c>
      <c r="D13" s="23">
        <v>4</v>
      </c>
      <c r="E13" s="23">
        <v>4</v>
      </c>
      <c r="F13" s="23" t="s">
        <v>222</v>
      </c>
      <c r="G13" s="23" t="s">
        <v>223</v>
      </c>
      <c r="H13" s="23" t="s">
        <v>224</v>
      </c>
      <c r="I13" s="23" t="s">
        <v>225</v>
      </c>
      <c r="J13" s="23" t="s">
        <v>226</v>
      </c>
      <c r="K13" s="23" t="s">
        <v>227</v>
      </c>
      <c r="L13" s="23" t="s">
        <v>228</v>
      </c>
      <c r="M13" s="23" t="s">
        <v>229</v>
      </c>
      <c r="N13" s="23" t="s">
        <v>230</v>
      </c>
      <c r="O13" s="23">
        <v>5153</v>
      </c>
      <c r="P13" s="23" t="s">
        <v>773</v>
      </c>
      <c r="Q13" s="27" t="s">
        <v>752</v>
      </c>
      <c r="R13" s="23" t="s">
        <v>809</v>
      </c>
      <c r="S13" s="23">
        <v>182</v>
      </c>
    </row>
    <row r="14" spans="1:19" ht="45" customHeight="1" x14ac:dyDescent="0.25">
      <c r="A14" s="24" t="s">
        <v>690</v>
      </c>
      <c r="B14" s="23" t="s">
        <v>720</v>
      </c>
      <c r="C14" s="23" t="s">
        <v>744</v>
      </c>
      <c r="D14" s="23">
        <v>4</v>
      </c>
      <c r="E14" s="23">
        <v>4</v>
      </c>
      <c r="F14" s="23" t="s">
        <v>238</v>
      </c>
      <c r="G14" s="23" t="s">
        <v>239</v>
      </c>
      <c r="H14" s="23" t="s">
        <v>105</v>
      </c>
      <c r="I14" s="23" t="s">
        <v>240</v>
      </c>
      <c r="J14" s="23" t="s">
        <v>241</v>
      </c>
      <c r="K14" s="23" t="s">
        <v>242</v>
      </c>
      <c r="L14" s="23" t="s">
        <v>243</v>
      </c>
      <c r="M14" s="23" t="s">
        <v>244</v>
      </c>
      <c r="N14" s="23" t="s">
        <v>245</v>
      </c>
      <c r="O14" s="23">
        <v>5641</v>
      </c>
      <c r="P14" s="23" t="s">
        <v>774</v>
      </c>
      <c r="Q14" s="27" t="s">
        <v>754</v>
      </c>
      <c r="R14" s="23" t="s">
        <v>810</v>
      </c>
      <c r="S14" s="34">
        <v>192</v>
      </c>
    </row>
    <row r="15" spans="1:19" ht="45" customHeight="1" x14ac:dyDescent="0.25">
      <c r="A15" s="24" t="s">
        <v>691</v>
      </c>
      <c r="B15" s="23" t="s">
        <v>721</v>
      </c>
      <c r="C15" s="23" t="s">
        <v>745</v>
      </c>
      <c r="D15" s="23">
        <v>4</v>
      </c>
      <c r="E15" s="23">
        <v>4</v>
      </c>
      <c r="F15" s="23" t="s">
        <v>252</v>
      </c>
      <c r="G15" s="23" t="s">
        <v>253</v>
      </c>
      <c r="H15" s="23" t="s">
        <v>172</v>
      </c>
      <c r="I15" s="23" t="s">
        <v>240</v>
      </c>
      <c r="J15" s="23" t="s">
        <v>254</v>
      </c>
      <c r="K15" s="23" t="s">
        <v>255</v>
      </c>
      <c r="L15" s="23" t="s">
        <v>256</v>
      </c>
      <c r="M15" s="23" t="s">
        <v>257</v>
      </c>
      <c r="N15" s="23" t="s">
        <v>258</v>
      </c>
      <c r="O15" s="23">
        <v>6093</v>
      </c>
      <c r="P15" s="23" t="s">
        <v>775</v>
      </c>
      <c r="Q15" s="27" t="s">
        <v>755</v>
      </c>
      <c r="R15" s="23" t="s">
        <v>811</v>
      </c>
      <c r="S15" s="23">
        <v>213</v>
      </c>
    </row>
    <row r="16" spans="1:19" ht="45" customHeight="1" x14ac:dyDescent="0.25">
      <c r="A16" s="24" t="s">
        <v>692</v>
      </c>
      <c r="B16" s="23" t="s">
        <v>718</v>
      </c>
      <c r="C16" s="23" t="s">
        <v>732</v>
      </c>
      <c r="D16" s="23">
        <v>4</v>
      </c>
      <c r="E16" s="23">
        <v>4</v>
      </c>
      <c r="F16" s="23" t="s">
        <v>265</v>
      </c>
      <c r="G16" s="23" t="s">
        <v>266</v>
      </c>
      <c r="H16" s="23" t="s">
        <v>209</v>
      </c>
      <c r="I16" s="23" t="s">
        <v>240</v>
      </c>
      <c r="J16" s="23" t="s">
        <v>267</v>
      </c>
      <c r="K16" s="23" t="s">
        <v>268</v>
      </c>
      <c r="L16" s="23" t="s">
        <v>269</v>
      </c>
      <c r="M16" s="23" t="s">
        <v>270</v>
      </c>
      <c r="N16" s="23" t="s">
        <v>271</v>
      </c>
      <c r="O16" s="23">
        <v>5515</v>
      </c>
      <c r="P16" s="23" t="s">
        <v>776</v>
      </c>
      <c r="Q16" s="27" t="s">
        <v>756</v>
      </c>
      <c r="R16" s="23" t="s">
        <v>812</v>
      </c>
      <c r="S16" s="34">
        <v>182</v>
      </c>
    </row>
    <row r="17" spans="1:22" ht="45" customHeight="1" x14ac:dyDescent="0.25">
      <c r="A17" s="24" t="s">
        <v>693</v>
      </c>
      <c r="B17" s="23" t="s">
        <v>722</v>
      </c>
      <c r="C17" s="23" t="s">
        <v>733</v>
      </c>
      <c r="D17" s="23">
        <v>4</v>
      </c>
      <c r="E17" s="23">
        <v>4</v>
      </c>
      <c r="F17" s="23" t="s">
        <v>281</v>
      </c>
      <c r="G17" s="23" t="s">
        <v>282</v>
      </c>
      <c r="H17" s="23" t="s">
        <v>105</v>
      </c>
      <c r="I17" s="23" t="s">
        <v>240</v>
      </c>
      <c r="J17" s="23" t="s">
        <v>283</v>
      </c>
      <c r="K17" s="23" t="s">
        <v>284</v>
      </c>
      <c r="L17" s="23" t="s">
        <v>109</v>
      </c>
      <c r="M17" s="23" t="s">
        <v>285</v>
      </c>
      <c r="N17" s="23" t="s">
        <v>286</v>
      </c>
      <c r="O17" s="23">
        <v>6064</v>
      </c>
      <c r="P17" s="23" t="s">
        <v>777</v>
      </c>
      <c r="Q17" s="27" t="s">
        <v>757</v>
      </c>
      <c r="R17" s="23" t="s">
        <v>813</v>
      </c>
      <c r="S17" s="23">
        <v>192</v>
      </c>
    </row>
    <row r="18" spans="1:22" ht="45" customHeight="1" x14ac:dyDescent="0.25">
      <c r="A18" s="24" t="s">
        <v>694</v>
      </c>
      <c r="B18" s="23" t="s">
        <v>723</v>
      </c>
      <c r="C18" s="23" t="s">
        <v>734</v>
      </c>
      <c r="D18" s="23">
        <v>4</v>
      </c>
      <c r="E18" s="23">
        <v>4</v>
      </c>
      <c r="F18" s="23" t="s">
        <v>293</v>
      </c>
      <c r="G18" s="23" t="s">
        <v>294</v>
      </c>
      <c r="H18" s="23" t="s">
        <v>295</v>
      </c>
      <c r="I18" s="23" t="s">
        <v>142</v>
      </c>
      <c r="J18" s="23" t="s">
        <v>296</v>
      </c>
      <c r="K18" s="23" t="s">
        <v>297</v>
      </c>
      <c r="L18" s="23" t="s">
        <v>298</v>
      </c>
      <c r="M18" s="23" t="s">
        <v>299</v>
      </c>
      <c r="N18" s="23" t="s">
        <v>300</v>
      </c>
      <c r="O18" s="23">
        <v>6657</v>
      </c>
      <c r="P18" s="23" t="s">
        <v>778</v>
      </c>
      <c r="Q18" s="27" t="s">
        <v>746</v>
      </c>
      <c r="R18" s="23" t="s">
        <v>814</v>
      </c>
      <c r="S18" s="34"/>
    </row>
    <row r="19" spans="1:22" ht="45" customHeight="1" x14ac:dyDescent="0.25">
      <c r="A19" s="24" t="s">
        <v>695</v>
      </c>
      <c r="B19" s="23" t="s">
        <v>724</v>
      </c>
      <c r="C19" s="23" t="s">
        <v>735</v>
      </c>
      <c r="D19" s="23">
        <v>6</v>
      </c>
      <c r="E19" s="23">
        <v>6</v>
      </c>
      <c r="F19" s="23" t="s">
        <v>308</v>
      </c>
      <c r="G19" s="23" t="s">
        <v>309</v>
      </c>
      <c r="H19" s="23" t="s">
        <v>310</v>
      </c>
      <c r="I19" s="23" t="s">
        <v>171</v>
      </c>
      <c r="J19" s="23" t="s">
        <v>311</v>
      </c>
      <c r="K19" s="23" t="s">
        <v>312</v>
      </c>
      <c r="L19" s="23" t="s">
        <v>313</v>
      </c>
      <c r="M19" s="23" t="s">
        <v>314</v>
      </c>
      <c r="N19" s="23" t="s">
        <v>315</v>
      </c>
      <c r="O19" s="23">
        <v>9216</v>
      </c>
      <c r="P19" s="23" t="s">
        <v>779</v>
      </c>
      <c r="Q19" s="27" t="s">
        <v>758</v>
      </c>
      <c r="R19" s="23" t="s">
        <v>815</v>
      </c>
      <c r="S19" s="23">
        <v>182</v>
      </c>
    </row>
    <row r="20" spans="1:22" ht="45" customHeight="1" x14ac:dyDescent="0.25">
      <c r="A20" s="24" t="s">
        <v>696</v>
      </c>
      <c r="B20" s="23" t="s">
        <v>718</v>
      </c>
      <c r="C20" s="23" t="s">
        <v>734</v>
      </c>
      <c r="D20" s="23">
        <v>6</v>
      </c>
      <c r="E20" s="23">
        <v>6</v>
      </c>
      <c r="F20" s="23" t="s">
        <v>322</v>
      </c>
      <c r="G20" s="23" t="s">
        <v>323</v>
      </c>
      <c r="H20" s="23" t="s">
        <v>324</v>
      </c>
      <c r="I20" s="23" t="s">
        <v>171</v>
      </c>
      <c r="J20" s="23" t="s">
        <v>325</v>
      </c>
      <c r="K20" s="23" t="s">
        <v>326</v>
      </c>
      <c r="L20" s="23" t="s">
        <v>327</v>
      </c>
      <c r="M20" s="23" t="s">
        <v>328</v>
      </c>
      <c r="N20" s="23" t="s">
        <v>329</v>
      </c>
      <c r="O20" s="23">
        <v>9591</v>
      </c>
      <c r="P20" s="23" t="s">
        <v>776</v>
      </c>
      <c r="Q20" s="27" t="s">
        <v>757</v>
      </c>
      <c r="R20" s="23" t="s">
        <v>816</v>
      </c>
      <c r="S20" s="34">
        <v>192</v>
      </c>
    </row>
    <row r="21" spans="1:22" ht="45" customHeight="1" x14ac:dyDescent="0.25">
      <c r="A21" s="24" t="s">
        <v>697</v>
      </c>
      <c r="B21" s="23" t="s">
        <v>725</v>
      </c>
      <c r="C21" s="23" t="s">
        <v>736</v>
      </c>
      <c r="D21" s="23">
        <v>6</v>
      </c>
      <c r="E21" s="23">
        <v>6</v>
      </c>
      <c r="F21" s="23" t="s">
        <v>336</v>
      </c>
      <c r="G21" s="23" t="s">
        <v>337</v>
      </c>
      <c r="H21" s="23" t="s">
        <v>338</v>
      </c>
      <c r="I21" s="23" t="s">
        <v>171</v>
      </c>
      <c r="J21" s="23" t="s">
        <v>339</v>
      </c>
      <c r="K21" s="23" t="s">
        <v>340</v>
      </c>
      <c r="L21" s="23" t="s">
        <v>341</v>
      </c>
      <c r="M21" s="23" t="s">
        <v>342</v>
      </c>
      <c r="N21" s="23" t="s">
        <v>343</v>
      </c>
      <c r="O21" s="23">
        <v>9903</v>
      </c>
      <c r="P21" s="23" t="s">
        <v>780</v>
      </c>
      <c r="Q21" s="27" t="s">
        <v>751</v>
      </c>
      <c r="R21" s="23" t="s">
        <v>817</v>
      </c>
      <c r="S21" s="23" t="s">
        <v>837</v>
      </c>
    </row>
    <row r="22" spans="1:22" ht="45" customHeight="1" x14ac:dyDescent="0.25">
      <c r="A22" s="24" t="s">
        <v>698</v>
      </c>
      <c r="B22" s="23" t="s">
        <v>726</v>
      </c>
      <c r="C22" s="23" t="s">
        <v>734</v>
      </c>
      <c r="D22" s="23">
        <v>6</v>
      </c>
      <c r="E22" s="23">
        <v>6</v>
      </c>
      <c r="F22" s="23" t="s">
        <v>351</v>
      </c>
      <c r="G22" s="23" t="s">
        <v>352</v>
      </c>
      <c r="H22" s="23" t="s">
        <v>324</v>
      </c>
      <c r="I22" s="23" t="s">
        <v>171</v>
      </c>
      <c r="J22" s="23" t="s">
        <v>353</v>
      </c>
      <c r="K22" s="23" t="s">
        <v>354</v>
      </c>
      <c r="L22" s="23" t="s">
        <v>355</v>
      </c>
      <c r="M22" s="23" t="s">
        <v>356</v>
      </c>
      <c r="N22" s="23" t="s">
        <v>357</v>
      </c>
      <c r="O22" s="23">
        <v>9502</v>
      </c>
      <c r="P22" s="23" t="s">
        <v>781</v>
      </c>
      <c r="Q22" s="27" t="s">
        <v>751</v>
      </c>
      <c r="R22" s="23" t="s">
        <v>818</v>
      </c>
      <c r="S22" s="34">
        <v>182</v>
      </c>
    </row>
    <row r="23" spans="1:22" ht="45" customHeight="1" x14ac:dyDescent="0.25">
      <c r="A23" s="24" t="s">
        <v>699</v>
      </c>
      <c r="B23" s="23" t="s">
        <v>718</v>
      </c>
      <c r="C23" s="23" t="s">
        <v>737</v>
      </c>
      <c r="D23" s="23">
        <v>6</v>
      </c>
      <c r="E23" s="23">
        <v>6</v>
      </c>
      <c r="F23" s="23" t="s">
        <v>364</v>
      </c>
      <c r="G23" s="23" t="s">
        <v>365</v>
      </c>
      <c r="H23" s="23" t="s">
        <v>366</v>
      </c>
      <c r="I23" s="23" t="s">
        <v>173</v>
      </c>
      <c r="J23" s="23" t="s">
        <v>367</v>
      </c>
      <c r="K23" s="23" t="s">
        <v>368</v>
      </c>
      <c r="L23" s="23" t="s">
        <v>369</v>
      </c>
      <c r="M23" s="23" t="s">
        <v>370</v>
      </c>
      <c r="N23" s="23" t="s">
        <v>371</v>
      </c>
      <c r="O23" s="23">
        <v>9734</v>
      </c>
      <c r="P23" s="23" t="s">
        <v>782</v>
      </c>
      <c r="Q23" s="27" t="s">
        <v>746</v>
      </c>
      <c r="R23" s="23" t="s">
        <v>819</v>
      </c>
      <c r="S23" s="23" t="s">
        <v>838</v>
      </c>
    </row>
    <row r="24" spans="1:22" ht="45" customHeight="1" x14ac:dyDescent="0.25">
      <c r="A24" s="24" t="s">
        <v>700</v>
      </c>
      <c r="B24" s="23" t="s">
        <v>725</v>
      </c>
      <c r="C24" s="23" t="s">
        <v>738</v>
      </c>
      <c r="D24" s="23">
        <v>6</v>
      </c>
      <c r="E24" s="23">
        <v>6</v>
      </c>
      <c r="F24" s="23" t="s">
        <v>378</v>
      </c>
      <c r="G24" s="23" t="s">
        <v>379</v>
      </c>
      <c r="H24" s="23" t="s">
        <v>380</v>
      </c>
      <c r="I24" s="23" t="s">
        <v>381</v>
      </c>
      <c r="J24" s="23" t="s">
        <v>382</v>
      </c>
      <c r="K24" s="23" t="s">
        <v>383</v>
      </c>
      <c r="L24" s="23" t="s">
        <v>384</v>
      </c>
      <c r="M24" s="23" t="s">
        <v>385</v>
      </c>
      <c r="N24" s="23" t="s">
        <v>386</v>
      </c>
      <c r="O24" s="23">
        <v>10626</v>
      </c>
      <c r="P24" s="23" t="s">
        <v>783</v>
      </c>
      <c r="Q24" s="27" t="s">
        <v>759</v>
      </c>
      <c r="R24" s="23" t="s">
        <v>820</v>
      </c>
      <c r="S24" s="34" t="s">
        <v>837</v>
      </c>
    </row>
    <row r="25" spans="1:22" ht="45" customHeight="1" x14ac:dyDescent="0.25">
      <c r="A25" s="24" t="s">
        <v>701</v>
      </c>
      <c r="B25" s="23" t="s">
        <v>726</v>
      </c>
      <c r="C25" s="23" t="s">
        <v>736</v>
      </c>
      <c r="D25" s="23">
        <v>6</v>
      </c>
      <c r="E25" s="23">
        <v>12</v>
      </c>
      <c r="F25" s="23" t="s">
        <v>394</v>
      </c>
      <c r="G25" s="23" t="s">
        <v>395</v>
      </c>
      <c r="H25" s="23" t="s">
        <v>366</v>
      </c>
      <c r="I25" s="23" t="s">
        <v>396</v>
      </c>
      <c r="J25" s="23" t="s">
        <v>397</v>
      </c>
      <c r="K25" s="23" t="s">
        <v>398</v>
      </c>
      <c r="L25" s="23" t="s">
        <v>399</v>
      </c>
      <c r="M25" s="23" t="s">
        <v>400</v>
      </c>
      <c r="N25" s="23" t="s">
        <v>401</v>
      </c>
      <c r="O25" s="23">
        <v>12377</v>
      </c>
      <c r="P25" s="23" t="s">
        <v>784</v>
      </c>
      <c r="Q25" s="27" t="s">
        <v>760</v>
      </c>
      <c r="R25" s="23" t="s">
        <v>821</v>
      </c>
      <c r="S25" s="23">
        <v>182</v>
      </c>
    </row>
    <row r="26" spans="1:22" ht="45" customHeight="1" x14ac:dyDescent="0.25">
      <c r="A26" s="24" t="s">
        <v>702</v>
      </c>
      <c r="B26" s="23" t="s">
        <v>725</v>
      </c>
      <c r="C26" s="23" t="s">
        <v>739</v>
      </c>
      <c r="D26" s="23">
        <v>6</v>
      </c>
      <c r="E26" s="23">
        <v>12</v>
      </c>
      <c r="F26" s="23" t="s">
        <v>408</v>
      </c>
      <c r="G26" s="23" t="s">
        <v>409</v>
      </c>
      <c r="H26" s="23" t="s">
        <v>366</v>
      </c>
      <c r="I26" s="23" t="s">
        <v>410</v>
      </c>
      <c r="J26" s="23" t="s">
        <v>411</v>
      </c>
      <c r="K26" s="23" t="s">
        <v>412</v>
      </c>
      <c r="L26" s="23" t="s">
        <v>413</v>
      </c>
      <c r="M26" s="23" t="s">
        <v>414</v>
      </c>
      <c r="N26" s="23" t="s">
        <v>415</v>
      </c>
      <c r="O26" s="23">
        <v>13215</v>
      </c>
      <c r="P26" s="23" t="s">
        <v>785</v>
      </c>
      <c r="Q26" s="27" t="s">
        <v>758</v>
      </c>
      <c r="R26" s="23" t="s">
        <v>822</v>
      </c>
      <c r="S26" s="34" t="s">
        <v>838</v>
      </c>
    </row>
    <row r="27" spans="1:22" ht="45" customHeight="1" x14ac:dyDescent="0.3">
      <c r="A27" s="24" t="s">
        <v>703</v>
      </c>
      <c r="B27" s="23" t="s">
        <v>721</v>
      </c>
      <c r="C27" s="23" t="s">
        <v>740</v>
      </c>
      <c r="D27" s="23">
        <v>6</v>
      </c>
      <c r="E27" s="23">
        <v>12</v>
      </c>
      <c r="F27" s="23" t="s">
        <v>423</v>
      </c>
      <c r="G27" s="23" t="s">
        <v>424</v>
      </c>
      <c r="H27" s="23" t="s">
        <v>338</v>
      </c>
      <c r="I27" s="23" t="s">
        <v>425</v>
      </c>
      <c r="J27" s="23" t="s">
        <v>426</v>
      </c>
      <c r="K27" s="23" t="s">
        <v>427</v>
      </c>
      <c r="L27" s="23" t="s">
        <v>428</v>
      </c>
      <c r="M27" s="23" t="s">
        <v>429</v>
      </c>
      <c r="N27" s="23" t="s">
        <v>430</v>
      </c>
      <c r="O27" s="23">
        <v>13996</v>
      </c>
      <c r="P27" s="23" t="s">
        <v>786</v>
      </c>
      <c r="Q27" s="27" t="s">
        <v>751</v>
      </c>
      <c r="R27" s="23" t="s">
        <v>823</v>
      </c>
      <c r="S27" s="23" t="s">
        <v>837</v>
      </c>
      <c r="V27" s="14"/>
    </row>
    <row r="28" spans="1:22" ht="45" customHeight="1" x14ac:dyDescent="0.25">
      <c r="A28" s="24" t="s">
        <v>704</v>
      </c>
      <c r="B28" s="23" t="s">
        <v>717</v>
      </c>
      <c r="C28" s="23" t="s">
        <v>737</v>
      </c>
      <c r="D28" s="23">
        <v>6</v>
      </c>
      <c r="E28" s="23">
        <v>12</v>
      </c>
      <c r="F28" s="23" t="s">
        <v>438</v>
      </c>
      <c r="G28" s="23" t="s">
        <v>439</v>
      </c>
      <c r="H28" s="23" t="s">
        <v>440</v>
      </c>
      <c r="I28" s="23" t="s">
        <v>410</v>
      </c>
      <c r="J28" s="23" t="s">
        <v>441</v>
      </c>
      <c r="K28" s="23" t="s">
        <v>442</v>
      </c>
      <c r="L28" s="23" t="s">
        <v>443</v>
      </c>
      <c r="M28" s="23" t="s">
        <v>444</v>
      </c>
      <c r="N28" s="23" t="s">
        <v>445</v>
      </c>
      <c r="O28" s="23">
        <v>17507</v>
      </c>
      <c r="P28" s="23" t="s">
        <v>787</v>
      </c>
      <c r="Q28" s="27" t="s">
        <v>761</v>
      </c>
      <c r="R28" s="23" t="s">
        <v>824</v>
      </c>
      <c r="S28" s="34">
        <v>182</v>
      </c>
    </row>
    <row r="29" spans="1:22" ht="45" customHeight="1" x14ac:dyDescent="0.3">
      <c r="A29" s="24" t="s">
        <v>705</v>
      </c>
      <c r="B29" s="23" t="s">
        <v>719</v>
      </c>
      <c r="C29" s="23" t="s">
        <v>738</v>
      </c>
      <c r="D29" s="23">
        <v>6</v>
      </c>
      <c r="E29" s="23">
        <v>12</v>
      </c>
      <c r="F29" s="23" t="s">
        <v>452</v>
      </c>
      <c r="G29" s="23" t="s">
        <v>453</v>
      </c>
      <c r="H29" s="23" t="s">
        <v>160</v>
      </c>
      <c r="I29" s="23" t="s">
        <v>410</v>
      </c>
      <c r="J29" s="23" t="s">
        <v>454</v>
      </c>
      <c r="K29" s="23" t="s">
        <v>455</v>
      </c>
      <c r="L29" s="23" t="s">
        <v>456</v>
      </c>
      <c r="M29" s="23" t="s">
        <v>457</v>
      </c>
      <c r="N29" s="23" t="s">
        <v>458</v>
      </c>
      <c r="O29" s="23">
        <v>17891</v>
      </c>
      <c r="P29" s="23" t="s">
        <v>788</v>
      </c>
      <c r="Q29" s="27" t="s">
        <v>746</v>
      </c>
      <c r="R29" s="23" t="s">
        <v>825</v>
      </c>
      <c r="S29" s="23" t="s">
        <v>838</v>
      </c>
      <c r="V29" s="14"/>
    </row>
    <row r="30" spans="1:22" ht="45" customHeight="1" x14ac:dyDescent="0.25">
      <c r="A30" s="24" t="s">
        <v>706</v>
      </c>
      <c r="B30" s="23" t="s">
        <v>724</v>
      </c>
      <c r="C30" s="23" t="s">
        <v>740</v>
      </c>
      <c r="D30" s="23">
        <v>6</v>
      </c>
      <c r="E30" s="23">
        <v>12</v>
      </c>
      <c r="F30" s="23" t="s">
        <v>464</v>
      </c>
      <c r="G30" s="23" t="s">
        <v>465</v>
      </c>
      <c r="H30" s="23" t="s">
        <v>466</v>
      </c>
      <c r="I30" s="23" t="s">
        <v>425</v>
      </c>
      <c r="J30" s="23" t="s">
        <v>467</v>
      </c>
      <c r="K30" s="23" t="s">
        <v>468</v>
      </c>
      <c r="L30" s="23" t="s">
        <v>469</v>
      </c>
      <c r="M30" s="23" t="s">
        <v>470</v>
      </c>
      <c r="N30" s="23" t="s">
        <v>471</v>
      </c>
      <c r="O30" s="23">
        <v>18176</v>
      </c>
      <c r="P30" s="23" t="s">
        <v>789</v>
      </c>
      <c r="Q30" s="27" t="s">
        <v>755</v>
      </c>
      <c r="R30" s="23" t="s">
        <v>826</v>
      </c>
      <c r="S30" s="34" t="s">
        <v>837</v>
      </c>
    </row>
    <row r="31" spans="1:22" ht="45" customHeight="1" x14ac:dyDescent="0.3">
      <c r="A31" s="24" t="s">
        <v>707</v>
      </c>
      <c r="B31" s="23" t="s">
        <v>722</v>
      </c>
      <c r="C31" s="23" t="s">
        <v>735</v>
      </c>
      <c r="D31" s="23">
        <v>4</v>
      </c>
      <c r="E31" s="23">
        <v>8</v>
      </c>
      <c r="F31" s="23" t="s">
        <v>496</v>
      </c>
      <c r="G31" s="23" t="s">
        <v>497</v>
      </c>
      <c r="H31" s="23" t="s">
        <v>209</v>
      </c>
      <c r="I31" s="23" t="s">
        <v>498</v>
      </c>
      <c r="J31" s="23" t="s">
        <v>499</v>
      </c>
      <c r="K31" s="23" t="s">
        <v>500</v>
      </c>
      <c r="L31" s="23" t="s">
        <v>501</v>
      </c>
      <c r="M31" s="23" t="s">
        <v>502</v>
      </c>
      <c r="N31" s="23" t="s">
        <v>503</v>
      </c>
      <c r="O31" s="23">
        <v>8057</v>
      </c>
      <c r="P31" s="23" t="s">
        <v>790</v>
      </c>
      <c r="Q31" s="27" t="s">
        <v>746</v>
      </c>
      <c r="R31" s="23" t="s">
        <v>827</v>
      </c>
      <c r="S31" s="23">
        <v>303</v>
      </c>
      <c r="V31" s="14"/>
    </row>
    <row r="32" spans="1:22" ht="45" customHeight="1" x14ac:dyDescent="0.25">
      <c r="A32" s="24" t="s">
        <v>708</v>
      </c>
      <c r="B32" s="23" t="s">
        <v>717</v>
      </c>
      <c r="C32" s="23" t="s">
        <v>741</v>
      </c>
      <c r="D32" s="23">
        <v>4</v>
      </c>
      <c r="E32" s="23">
        <v>8</v>
      </c>
      <c r="F32" s="23" t="s">
        <v>512</v>
      </c>
      <c r="G32" s="23" t="s">
        <v>513</v>
      </c>
      <c r="H32" s="23" t="s">
        <v>105</v>
      </c>
      <c r="I32" s="23" t="s">
        <v>514</v>
      </c>
      <c r="J32" s="23" t="s">
        <v>515</v>
      </c>
      <c r="K32" s="23" t="s">
        <v>516</v>
      </c>
      <c r="L32" s="23" t="s">
        <v>517</v>
      </c>
      <c r="M32" s="23" t="s">
        <v>518</v>
      </c>
      <c r="N32" s="23" t="s">
        <v>519</v>
      </c>
      <c r="O32" s="23">
        <v>8614</v>
      </c>
      <c r="P32" s="23" t="s">
        <v>791</v>
      </c>
      <c r="Q32" s="27" t="s">
        <v>754</v>
      </c>
      <c r="R32" s="23" t="s">
        <v>828</v>
      </c>
      <c r="S32" s="34">
        <v>303</v>
      </c>
    </row>
    <row r="33" spans="1:19" ht="45" customHeight="1" x14ac:dyDescent="0.25">
      <c r="A33" s="24" t="s">
        <v>709</v>
      </c>
      <c r="B33" s="23" t="s">
        <v>720</v>
      </c>
      <c r="C33" s="23" t="s">
        <v>738</v>
      </c>
      <c r="D33" s="23">
        <v>6</v>
      </c>
      <c r="E33" s="23">
        <v>12</v>
      </c>
      <c r="F33" s="23" t="s">
        <v>528</v>
      </c>
      <c r="G33" s="23" t="s">
        <v>529</v>
      </c>
      <c r="H33" s="23" t="s">
        <v>530</v>
      </c>
      <c r="I33" s="23" t="s">
        <v>410</v>
      </c>
      <c r="J33" s="23" t="s">
        <v>531</v>
      </c>
      <c r="K33" s="23" t="s">
        <v>532</v>
      </c>
      <c r="L33" s="23" t="s">
        <v>533</v>
      </c>
      <c r="M33" s="23" t="s">
        <v>534</v>
      </c>
      <c r="N33" s="23" t="s">
        <v>535</v>
      </c>
      <c r="O33" s="23">
        <v>13091</v>
      </c>
      <c r="P33" s="23" t="s">
        <v>792</v>
      </c>
      <c r="Q33" s="27" t="s">
        <v>762</v>
      </c>
      <c r="R33" s="23" t="s">
        <v>829</v>
      </c>
      <c r="S33" s="23">
        <v>303</v>
      </c>
    </row>
    <row r="34" spans="1:19" ht="45" customHeight="1" x14ac:dyDescent="0.25">
      <c r="A34" s="24" t="s">
        <v>710</v>
      </c>
      <c r="B34" s="23" t="s">
        <v>718</v>
      </c>
      <c r="C34" s="23" t="s">
        <v>742</v>
      </c>
      <c r="D34" s="23">
        <v>8</v>
      </c>
      <c r="E34" s="23">
        <v>8</v>
      </c>
      <c r="F34" s="23" t="s">
        <v>546</v>
      </c>
      <c r="G34" s="23" t="s">
        <v>547</v>
      </c>
      <c r="H34" s="23" t="s">
        <v>548</v>
      </c>
      <c r="I34" s="23" t="s">
        <v>410</v>
      </c>
      <c r="J34" s="23" t="s">
        <v>549</v>
      </c>
      <c r="K34" s="23" t="s">
        <v>550</v>
      </c>
      <c r="L34" s="23" t="s">
        <v>551</v>
      </c>
      <c r="M34" s="23" t="s">
        <v>552</v>
      </c>
      <c r="N34" s="23" t="s">
        <v>553</v>
      </c>
      <c r="O34" s="23">
        <v>13473</v>
      </c>
      <c r="P34" s="23" t="s">
        <v>793</v>
      </c>
      <c r="Q34" s="27" t="s">
        <v>746</v>
      </c>
      <c r="R34" s="23" t="s">
        <v>830</v>
      </c>
      <c r="S34" s="34" t="s">
        <v>839</v>
      </c>
    </row>
    <row r="35" spans="1:19" ht="45" customHeight="1" x14ac:dyDescent="0.25">
      <c r="A35" s="24" t="s">
        <v>711</v>
      </c>
      <c r="B35" s="23" t="s">
        <v>726</v>
      </c>
      <c r="C35" s="23" t="s">
        <v>740</v>
      </c>
      <c r="D35" s="23">
        <v>8</v>
      </c>
      <c r="E35" s="23">
        <v>16</v>
      </c>
      <c r="F35" s="23" t="s">
        <v>563</v>
      </c>
      <c r="G35" s="23" t="s">
        <v>564</v>
      </c>
      <c r="H35" s="23" t="s">
        <v>565</v>
      </c>
      <c r="I35" s="23" t="s">
        <v>566</v>
      </c>
      <c r="J35" s="23" t="s">
        <v>567</v>
      </c>
      <c r="K35" s="23" t="s">
        <v>568</v>
      </c>
      <c r="L35" s="23" t="s">
        <v>569</v>
      </c>
      <c r="M35" s="23" t="s">
        <v>570</v>
      </c>
      <c r="N35" s="23" t="s">
        <v>571</v>
      </c>
      <c r="O35" s="23">
        <v>17229</v>
      </c>
      <c r="P35" s="23" t="s">
        <v>794</v>
      </c>
      <c r="Q35" s="27" t="s">
        <v>751</v>
      </c>
      <c r="R35" s="23" t="s">
        <v>831</v>
      </c>
      <c r="S35" s="23" t="s">
        <v>839</v>
      </c>
    </row>
    <row r="36" spans="1:19" ht="45" customHeight="1" x14ac:dyDescent="0.25">
      <c r="A36" s="25" t="s">
        <v>712</v>
      </c>
      <c r="B36" s="26" t="s">
        <v>727</v>
      </c>
      <c r="C36" s="26" t="s">
        <v>737</v>
      </c>
      <c r="D36" s="26">
        <v>8</v>
      </c>
      <c r="E36" s="26">
        <v>16</v>
      </c>
      <c r="F36" s="26" t="s">
        <v>583</v>
      </c>
      <c r="G36" s="26" t="s">
        <v>584</v>
      </c>
      <c r="H36" s="26" t="s">
        <v>548</v>
      </c>
      <c r="I36" s="26" t="s">
        <v>566</v>
      </c>
      <c r="J36" s="26" t="s">
        <v>585</v>
      </c>
      <c r="K36" s="26" t="s">
        <v>586</v>
      </c>
      <c r="L36" s="26" t="s">
        <v>587</v>
      </c>
      <c r="M36" s="26" t="s">
        <v>588</v>
      </c>
      <c r="N36" s="26" t="s">
        <v>589</v>
      </c>
      <c r="O36" s="26">
        <v>20990</v>
      </c>
      <c r="P36" s="26" t="s">
        <v>794</v>
      </c>
      <c r="Q36" s="28" t="s">
        <v>754</v>
      </c>
      <c r="R36" s="23" t="s">
        <v>832</v>
      </c>
      <c r="S36" s="34" t="s">
        <v>839</v>
      </c>
    </row>
    <row r="37" spans="1:19" ht="45" customHeight="1" x14ac:dyDescent="0.25"/>
    <row r="38" spans="1:19" ht="45" customHeight="1" x14ac:dyDescent="0.25"/>
    <row r="39" spans="1:19" ht="45" customHeight="1" x14ac:dyDescent="0.25"/>
    <row r="40" spans="1:19" ht="45" customHeight="1" x14ac:dyDescent="0.25"/>
    <row r="41" spans="1:19" ht="45" customHeight="1" x14ac:dyDescent="0.25"/>
    <row r="42" spans="1:19" ht="45" customHeight="1" x14ac:dyDescent="0.25"/>
    <row r="43" spans="1:19" ht="45" customHeight="1" x14ac:dyDescent="0.25"/>
    <row r="44" spans="1:19" ht="45" customHeight="1" x14ac:dyDescent="0.25"/>
    <row r="45" spans="1:19" ht="45" customHeight="1" x14ac:dyDescent="0.25"/>
    <row r="46" spans="1:19" ht="45" customHeight="1" x14ac:dyDescent="0.25"/>
    <row r="47" spans="1:19" ht="45" customHeight="1" x14ac:dyDescent="0.25"/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opLeftCell="J1" workbookViewId="0">
      <selection activeCell="P4" sqref="P4"/>
    </sheetView>
  </sheetViews>
  <sheetFormatPr defaultRowHeight="15.75" x14ac:dyDescent="0.25"/>
  <cols>
    <col min="1" max="1" width="20.28515625" bestFit="1" customWidth="1"/>
    <col min="2" max="2" width="20.28515625" customWidth="1"/>
    <col min="3" max="3" width="14.42578125" bestFit="1" customWidth="1"/>
    <col min="4" max="4" width="15.5703125" bestFit="1" customWidth="1"/>
    <col min="5" max="5" width="9" bestFit="1" customWidth="1"/>
    <col min="6" max="6" width="11.140625" bestFit="1" customWidth="1"/>
    <col min="7" max="7" width="16.28515625" bestFit="1" customWidth="1"/>
    <col min="8" max="8" width="22.5703125" bestFit="1" customWidth="1"/>
    <col min="9" max="9" width="23.140625" bestFit="1" customWidth="1"/>
    <col min="10" max="10" width="25.42578125" bestFit="1" customWidth="1"/>
    <col min="11" max="11" width="19" bestFit="1" customWidth="1"/>
    <col min="12" max="12" width="21.28515625" bestFit="1" customWidth="1"/>
    <col min="13" max="13" width="11.28515625" bestFit="1" customWidth="1"/>
    <col min="14" max="14" width="24.5703125" bestFit="1" customWidth="1"/>
    <col min="15" max="15" width="16.7109375" bestFit="1" customWidth="1"/>
    <col min="16" max="16" width="22.85546875" bestFit="1" customWidth="1"/>
    <col min="17" max="17" width="28" style="15" bestFit="1" customWidth="1"/>
    <col min="18" max="18" width="26.5703125" bestFit="1" customWidth="1"/>
    <col min="19" max="19" width="19.5703125" bestFit="1" customWidth="1"/>
    <col min="20" max="20" width="40.28515625" bestFit="1" customWidth="1"/>
    <col min="22" max="22" width="9.85546875" bestFit="1" customWidth="1"/>
    <col min="24" max="24" width="16" bestFit="1" customWidth="1"/>
  </cols>
  <sheetData>
    <row r="1" spans="1:20" ht="45" x14ac:dyDescent="0.25">
      <c r="A1" t="s">
        <v>894</v>
      </c>
      <c r="B1" t="s">
        <v>891</v>
      </c>
      <c r="C1" s="37" t="s">
        <v>889</v>
      </c>
    </row>
    <row r="2" spans="1:20" x14ac:dyDescent="0.25">
      <c r="A2" t="s">
        <v>876</v>
      </c>
      <c r="B2" t="s">
        <v>892</v>
      </c>
      <c r="C2" t="s">
        <v>887</v>
      </c>
      <c r="D2" t="s">
        <v>888</v>
      </c>
      <c r="E2" t="s">
        <v>881</v>
      </c>
      <c r="I2">
        <f>LEN(Táblázat4[[#This Row],[Find Prime Numbers]])</f>
        <v>21</v>
      </c>
      <c r="P2" t="s">
        <v>882</v>
      </c>
      <c r="Q2" s="15" t="s">
        <v>883</v>
      </c>
      <c r="R2" t="s">
        <v>884</v>
      </c>
      <c r="S2" s="15" t="s">
        <v>885</v>
      </c>
      <c r="T2" t="s">
        <v>886</v>
      </c>
    </row>
    <row r="3" spans="1:20" ht="15" x14ac:dyDescent="0.25">
      <c r="A3" t="s">
        <v>875</v>
      </c>
      <c r="B3" t="s">
        <v>893</v>
      </c>
      <c r="C3" t="s">
        <v>878</v>
      </c>
      <c r="D3" t="s">
        <v>878</v>
      </c>
      <c r="E3" t="s">
        <v>880</v>
      </c>
      <c r="F3" t="s">
        <v>880</v>
      </c>
      <c r="G3" t="s">
        <v>879</v>
      </c>
      <c r="H3" t="s">
        <v>879</v>
      </c>
      <c r="I3" t="str">
        <f>RIGHT('db1'!H2,18)</f>
        <v>Million Primes/Sec</v>
      </c>
      <c r="J3" t="str">
        <f>RIGHT('db1'!I2,20)</f>
        <v>Thousand Strings/Sec</v>
      </c>
      <c r="K3" t="str">
        <f>RIGHT('db1'!J2,10)</f>
        <v>MBytes/Sec</v>
      </c>
      <c r="L3" t="str">
        <f>RIGHT('db1'!K2,10)</f>
        <v>MBytes/Sec</v>
      </c>
      <c r="M3" t="str">
        <f>RIGHT('db1'!L2,10)</f>
        <v>Frames/Sec</v>
      </c>
      <c r="N3" t="str">
        <f>RIGHT('db1'!M2,20)</f>
        <v>Million Matrices/Sec</v>
      </c>
      <c r="O3" t="str">
        <f>RIGHT('db1'!N2,8)</f>
        <v>MOps/Sec</v>
      </c>
      <c r="P3" t="s">
        <v>891</v>
      </c>
      <c r="Q3" t="s">
        <v>898</v>
      </c>
      <c r="R3" t="s">
        <v>891</v>
      </c>
      <c r="S3" t="s">
        <v>891</v>
      </c>
    </row>
    <row r="4" spans="1:20" x14ac:dyDescent="0.25">
      <c r="A4" s="29" t="s">
        <v>797</v>
      </c>
      <c r="B4" s="46" t="s">
        <v>890</v>
      </c>
      <c r="C4" s="36" t="s">
        <v>590</v>
      </c>
      <c r="D4" s="36" t="s">
        <v>591</v>
      </c>
      <c r="E4" s="36" t="s">
        <v>592</v>
      </c>
      <c r="F4" s="36" t="s">
        <v>593</v>
      </c>
      <c r="G4" s="36" t="s">
        <v>16</v>
      </c>
      <c r="H4" s="36" t="s">
        <v>18</v>
      </c>
      <c r="I4" s="36" t="s">
        <v>20</v>
      </c>
      <c r="J4" s="36" t="s">
        <v>22</v>
      </c>
      <c r="K4" s="36" t="s">
        <v>24</v>
      </c>
      <c r="L4" s="36" t="s">
        <v>26</v>
      </c>
      <c r="M4" s="36" t="s">
        <v>28</v>
      </c>
      <c r="N4" s="36" t="s">
        <v>30</v>
      </c>
      <c r="O4" s="36" t="s">
        <v>32</v>
      </c>
      <c r="P4" s="36" t="s">
        <v>11</v>
      </c>
      <c r="Q4" s="36" t="s">
        <v>798</v>
      </c>
      <c r="R4" s="38" t="s">
        <v>796</v>
      </c>
      <c r="S4" s="36" t="s">
        <v>800</v>
      </c>
      <c r="T4" s="36" t="s">
        <v>799</v>
      </c>
    </row>
    <row r="5" spans="1:20" ht="45.75" customHeight="1" x14ac:dyDescent="0.25">
      <c r="A5" s="24" t="s">
        <v>678</v>
      </c>
      <c r="B5" s="24">
        <v>3</v>
      </c>
      <c r="C5" s="39">
        <v>3.7</v>
      </c>
      <c r="D5" s="39">
        <v>3.7</v>
      </c>
      <c r="E5" s="39">
        <v>2</v>
      </c>
      <c r="F5" s="39">
        <v>4</v>
      </c>
      <c r="G5" s="39">
        <v>12779</v>
      </c>
      <c r="H5" s="39">
        <v>7953</v>
      </c>
      <c r="I5" s="39">
        <v>14</v>
      </c>
      <c r="J5" s="39">
        <v>7</v>
      </c>
      <c r="K5" s="39">
        <v>1332</v>
      </c>
      <c r="L5" s="39">
        <v>55.1</v>
      </c>
      <c r="M5" s="39">
        <v>319</v>
      </c>
      <c r="N5" s="39">
        <v>3834</v>
      </c>
      <c r="O5" s="39" t="s">
        <v>840</v>
      </c>
      <c r="P5" s="39">
        <v>4161</v>
      </c>
      <c r="Q5" s="39" t="s">
        <v>795</v>
      </c>
      <c r="R5" s="41" t="s">
        <v>746</v>
      </c>
      <c r="S5" s="39" t="s">
        <v>833</v>
      </c>
      <c r="T5" s="40">
        <v>117</v>
      </c>
    </row>
    <row r="6" spans="1:20" ht="45.75" customHeight="1" x14ac:dyDescent="0.25">
      <c r="A6" s="24" t="s">
        <v>679</v>
      </c>
      <c r="B6" s="24">
        <v>3</v>
      </c>
      <c r="C6" s="39">
        <v>3.8</v>
      </c>
      <c r="D6" s="39">
        <v>3.8</v>
      </c>
      <c r="E6" s="39">
        <v>2</v>
      </c>
      <c r="F6" s="39">
        <v>4</v>
      </c>
      <c r="G6" s="39">
        <v>13375</v>
      </c>
      <c r="H6" s="39">
        <v>8366</v>
      </c>
      <c r="I6" s="39">
        <v>18</v>
      </c>
      <c r="J6" s="39">
        <v>8</v>
      </c>
      <c r="K6" s="39">
        <v>1359</v>
      </c>
      <c r="L6" s="39">
        <v>58.5</v>
      </c>
      <c r="M6" s="39">
        <v>381</v>
      </c>
      <c r="N6" s="39">
        <v>4030</v>
      </c>
      <c r="O6" s="39" t="s">
        <v>841</v>
      </c>
      <c r="P6" s="39">
        <v>4411</v>
      </c>
      <c r="Q6" s="39" t="s">
        <v>763</v>
      </c>
      <c r="R6" s="41" t="s">
        <v>747</v>
      </c>
      <c r="S6" s="39" t="s">
        <v>834</v>
      </c>
      <c r="T6" s="39">
        <v>138</v>
      </c>
    </row>
    <row r="7" spans="1:20" ht="45.75" customHeight="1" x14ac:dyDescent="0.25">
      <c r="A7" s="24" t="s">
        <v>680</v>
      </c>
      <c r="B7" s="24">
        <v>3</v>
      </c>
      <c r="C7" s="39">
        <v>3.9</v>
      </c>
      <c r="D7" s="39">
        <v>3.9</v>
      </c>
      <c r="E7" s="39">
        <v>2</v>
      </c>
      <c r="F7" s="39">
        <v>4</v>
      </c>
      <c r="G7" s="39">
        <v>13356</v>
      </c>
      <c r="H7" s="39">
        <v>8338</v>
      </c>
      <c r="I7" s="39">
        <v>14</v>
      </c>
      <c r="J7" s="39">
        <v>8</v>
      </c>
      <c r="K7" s="39">
        <v>1391</v>
      </c>
      <c r="L7" s="39">
        <v>57.5</v>
      </c>
      <c r="M7" s="39">
        <v>312</v>
      </c>
      <c r="N7" s="39">
        <v>4005</v>
      </c>
      <c r="O7" s="39" t="s">
        <v>842</v>
      </c>
      <c r="P7" s="39">
        <v>4310</v>
      </c>
      <c r="Q7" s="39" t="s">
        <v>764</v>
      </c>
      <c r="R7" s="41" t="s">
        <v>748</v>
      </c>
      <c r="S7" s="39" t="s">
        <v>835</v>
      </c>
      <c r="T7" s="45"/>
    </row>
    <row r="8" spans="1:20" ht="45.75" customHeight="1" x14ac:dyDescent="0.25">
      <c r="A8" s="24" t="s">
        <v>681</v>
      </c>
      <c r="B8" s="24">
        <v>3</v>
      </c>
      <c r="C8" s="39">
        <v>4</v>
      </c>
      <c r="D8" s="39">
        <v>4</v>
      </c>
      <c r="E8" s="39">
        <v>2</v>
      </c>
      <c r="F8" s="39">
        <v>4</v>
      </c>
      <c r="G8" s="39">
        <v>14186</v>
      </c>
      <c r="H8" s="39">
        <v>8772</v>
      </c>
      <c r="I8" s="39">
        <v>19</v>
      </c>
      <c r="J8" s="39">
        <v>8</v>
      </c>
      <c r="K8" s="39">
        <v>1491</v>
      </c>
      <c r="L8" s="39">
        <v>61.2</v>
      </c>
      <c r="M8" s="39">
        <v>406</v>
      </c>
      <c r="N8" s="39">
        <v>4267</v>
      </c>
      <c r="O8" s="39" t="s">
        <v>843</v>
      </c>
      <c r="P8" s="39">
        <v>4761</v>
      </c>
      <c r="Q8" s="39" t="s">
        <v>765</v>
      </c>
      <c r="R8" s="41" t="s">
        <v>749</v>
      </c>
      <c r="S8" s="39" t="s">
        <v>801</v>
      </c>
      <c r="T8" s="39"/>
    </row>
    <row r="9" spans="1:20" ht="45.75" customHeight="1" x14ac:dyDescent="0.25">
      <c r="A9" s="24" t="s">
        <v>682</v>
      </c>
      <c r="B9" s="24">
        <v>3</v>
      </c>
      <c r="C9" s="39">
        <v>3.6</v>
      </c>
      <c r="D9" s="39">
        <v>3.6</v>
      </c>
      <c r="E9" s="39">
        <v>4</v>
      </c>
      <c r="F9" s="39">
        <v>4</v>
      </c>
      <c r="G9" s="39">
        <v>16576</v>
      </c>
      <c r="H9" s="39">
        <v>14043</v>
      </c>
      <c r="I9" s="39">
        <v>28</v>
      </c>
      <c r="J9" s="39">
        <v>11</v>
      </c>
      <c r="K9" s="39">
        <v>1741</v>
      </c>
      <c r="L9" s="39">
        <v>82.7</v>
      </c>
      <c r="M9" s="39">
        <v>469</v>
      </c>
      <c r="N9" s="39">
        <v>7381</v>
      </c>
      <c r="O9" s="39" t="s">
        <v>844</v>
      </c>
      <c r="P9" s="39">
        <v>6132</v>
      </c>
      <c r="Q9" s="39" t="s">
        <v>766</v>
      </c>
      <c r="R9" s="41" t="s">
        <v>750</v>
      </c>
      <c r="S9" s="39" t="s">
        <v>802</v>
      </c>
      <c r="T9" s="40">
        <v>117</v>
      </c>
    </row>
    <row r="10" spans="1:20" ht="45.75" customHeight="1" x14ac:dyDescent="0.25">
      <c r="A10" s="24" t="s">
        <v>683</v>
      </c>
      <c r="B10" s="24">
        <v>3</v>
      </c>
      <c r="C10" s="39">
        <v>3.7</v>
      </c>
      <c r="D10" s="39">
        <v>3.7</v>
      </c>
      <c r="E10" s="39">
        <v>4</v>
      </c>
      <c r="F10" s="39">
        <v>4</v>
      </c>
      <c r="G10" s="39">
        <v>16762</v>
      </c>
      <c r="H10" s="39">
        <v>14268</v>
      </c>
      <c r="I10" s="39">
        <v>35</v>
      </c>
      <c r="J10" s="39">
        <v>11</v>
      </c>
      <c r="K10" s="39">
        <v>1766</v>
      </c>
      <c r="L10" s="39">
        <v>83.6</v>
      </c>
      <c r="M10" s="39">
        <v>531</v>
      </c>
      <c r="N10" s="39">
        <v>7720</v>
      </c>
      <c r="O10" s="39" t="s">
        <v>845</v>
      </c>
      <c r="P10" s="39">
        <v>6341</v>
      </c>
      <c r="Q10" s="39" t="s">
        <v>767</v>
      </c>
      <c r="R10" s="41" t="s">
        <v>746</v>
      </c>
      <c r="S10" s="39" t="s">
        <v>803</v>
      </c>
      <c r="T10" s="39">
        <v>138</v>
      </c>
    </row>
    <row r="11" spans="1:20" ht="45.75" customHeight="1" x14ac:dyDescent="0.25">
      <c r="A11" s="24" t="s">
        <v>684</v>
      </c>
      <c r="B11" s="24">
        <v>3</v>
      </c>
      <c r="C11" s="39">
        <v>3.6</v>
      </c>
      <c r="D11" s="39">
        <v>4.2</v>
      </c>
      <c r="E11" s="39">
        <v>4</v>
      </c>
      <c r="F11" s="39">
        <v>4</v>
      </c>
      <c r="G11" s="39">
        <v>18415</v>
      </c>
      <c r="H11" s="39">
        <v>15609</v>
      </c>
      <c r="I11" s="39">
        <v>28</v>
      </c>
      <c r="J11" s="39">
        <v>12</v>
      </c>
      <c r="K11" s="39">
        <v>1880</v>
      </c>
      <c r="L11" s="39">
        <v>91.3</v>
      </c>
      <c r="M11" s="39">
        <v>449</v>
      </c>
      <c r="N11" s="39">
        <v>8156</v>
      </c>
      <c r="O11" s="39" t="s">
        <v>846</v>
      </c>
      <c r="P11" s="39">
        <v>6637</v>
      </c>
      <c r="Q11" s="39" t="s">
        <v>768</v>
      </c>
      <c r="R11" s="41" t="s">
        <v>746</v>
      </c>
      <c r="S11" s="39" t="s">
        <v>804</v>
      </c>
      <c r="T11" s="40">
        <v>122</v>
      </c>
    </row>
    <row r="12" spans="1:20" ht="45.75" customHeight="1" x14ac:dyDescent="0.25">
      <c r="A12" s="24" t="s">
        <v>685</v>
      </c>
      <c r="B12" s="24">
        <v>3</v>
      </c>
      <c r="C12" s="39">
        <v>3.7</v>
      </c>
      <c r="D12" s="39">
        <v>4.3</v>
      </c>
      <c r="E12" s="39">
        <v>4</v>
      </c>
      <c r="F12" s="39">
        <v>4</v>
      </c>
      <c r="G12" s="39">
        <v>19725</v>
      </c>
      <c r="H12" s="39">
        <v>15227</v>
      </c>
      <c r="I12" s="39">
        <v>54</v>
      </c>
      <c r="J12" s="39">
        <v>13</v>
      </c>
      <c r="K12" s="39">
        <v>1913</v>
      </c>
      <c r="L12" s="39">
        <v>93.6</v>
      </c>
      <c r="M12" s="39">
        <v>722</v>
      </c>
      <c r="N12" s="39">
        <v>8608</v>
      </c>
      <c r="O12" s="39" t="s">
        <v>847</v>
      </c>
      <c r="P12" s="39">
        <v>7279</v>
      </c>
      <c r="Q12" s="39" t="s">
        <v>769</v>
      </c>
      <c r="R12" s="41" t="s">
        <v>751</v>
      </c>
      <c r="S12" s="39" t="s">
        <v>805</v>
      </c>
      <c r="T12" s="44" t="s">
        <v>836</v>
      </c>
    </row>
    <row r="13" spans="1:20" ht="45.75" customHeight="1" x14ac:dyDescent="0.25">
      <c r="A13" s="24" t="s">
        <v>686</v>
      </c>
      <c r="B13" s="24">
        <v>3</v>
      </c>
      <c r="C13" s="39">
        <v>3.6</v>
      </c>
      <c r="D13" s="39">
        <v>4.3</v>
      </c>
      <c r="E13" s="39">
        <v>4</v>
      </c>
      <c r="F13" s="39">
        <v>8</v>
      </c>
      <c r="G13" s="39">
        <v>29329</v>
      </c>
      <c r="H13" s="39">
        <v>18264</v>
      </c>
      <c r="I13" s="39">
        <v>28</v>
      </c>
      <c r="J13" s="39">
        <v>17</v>
      </c>
      <c r="K13" s="39">
        <v>3061</v>
      </c>
      <c r="L13" s="39">
        <v>127.6</v>
      </c>
      <c r="M13" s="39">
        <v>636</v>
      </c>
      <c r="N13" s="39">
        <v>8839</v>
      </c>
      <c r="O13" s="39" t="s">
        <v>848</v>
      </c>
      <c r="P13" s="39">
        <v>9161</v>
      </c>
      <c r="Q13" s="39" t="s">
        <v>770</v>
      </c>
      <c r="R13" s="41" t="s">
        <v>752</v>
      </c>
      <c r="S13" s="39" t="s">
        <v>806</v>
      </c>
      <c r="T13" s="40">
        <v>122</v>
      </c>
    </row>
    <row r="14" spans="1:20" ht="45.75" customHeight="1" x14ac:dyDescent="0.25">
      <c r="A14" s="24" t="s">
        <v>687</v>
      </c>
      <c r="B14" s="24">
        <v>3</v>
      </c>
      <c r="C14" s="39">
        <v>3.7</v>
      </c>
      <c r="D14" s="39">
        <v>4.4000000000000004</v>
      </c>
      <c r="E14" s="39">
        <v>4</v>
      </c>
      <c r="F14" s="39">
        <v>8</v>
      </c>
      <c r="G14" s="39">
        <v>29847</v>
      </c>
      <c r="H14" s="39">
        <v>18494</v>
      </c>
      <c r="I14" s="39">
        <v>30</v>
      </c>
      <c r="J14" s="39">
        <v>17</v>
      </c>
      <c r="K14" s="39">
        <v>3118</v>
      </c>
      <c r="L14" s="39">
        <v>129.80000000000001</v>
      </c>
      <c r="M14" s="39">
        <v>631</v>
      </c>
      <c r="N14" s="39">
        <v>8957</v>
      </c>
      <c r="O14" s="39" t="s">
        <v>849</v>
      </c>
      <c r="P14" s="39">
        <v>9344</v>
      </c>
      <c r="Q14" s="39" t="s">
        <v>771</v>
      </c>
      <c r="R14" s="41" t="s">
        <v>750</v>
      </c>
      <c r="S14" s="39" t="s">
        <v>807</v>
      </c>
      <c r="T14" s="39" t="s">
        <v>836</v>
      </c>
    </row>
    <row r="15" spans="1:20" ht="45.75" customHeight="1" x14ac:dyDescent="0.25">
      <c r="A15" s="24" t="s">
        <v>688</v>
      </c>
      <c r="B15" s="24">
        <v>3</v>
      </c>
      <c r="C15" s="39">
        <v>3</v>
      </c>
      <c r="D15" s="39">
        <v>4.0999999999999996</v>
      </c>
      <c r="E15" s="39">
        <v>2</v>
      </c>
      <c r="F15" s="39">
        <v>4</v>
      </c>
      <c r="G15" s="39">
        <v>18901</v>
      </c>
      <c r="H15" s="39">
        <v>11434</v>
      </c>
      <c r="I15" s="39">
        <v>27</v>
      </c>
      <c r="J15" s="39">
        <v>8</v>
      </c>
      <c r="K15" s="39">
        <v>3695</v>
      </c>
      <c r="L15" s="39">
        <v>66.7</v>
      </c>
      <c r="M15" s="39">
        <v>463</v>
      </c>
      <c r="N15" s="39">
        <v>5045</v>
      </c>
      <c r="O15" s="39" t="s">
        <v>850</v>
      </c>
      <c r="P15" s="39">
        <v>6477</v>
      </c>
      <c r="Q15" s="39" t="s">
        <v>772</v>
      </c>
      <c r="R15" s="41" t="s">
        <v>753</v>
      </c>
      <c r="S15" s="39" t="s">
        <v>808</v>
      </c>
      <c r="T15" s="40">
        <v>281</v>
      </c>
    </row>
    <row r="16" spans="1:20" ht="45" customHeight="1" x14ac:dyDescent="0.25">
      <c r="A16" s="24" t="s">
        <v>689</v>
      </c>
      <c r="B16" s="24">
        <v>5</v>
      </c>
      <c r="C16" s="39">
        <v>2.7</v>
      </c>
      <c r="D16" s="39">
        <v>3.3</v>
      </c>
      <c r="E16" s="39">
        <v>4</v>
      </c>
      <c r="F16" s="39">
        <v>4</v>
      </c>
      <c r="G16" s="39">
        <v>13950</v>
      </c>
      <c r="H16" s="39">
        <v>11841</v>
      </c>
      <c r="I16" s="39">
        <v>26</v>
      </c>
      <c r="J16" s="39">
        <v>9</v>
      </c>
      <c r="K16" s="39">
        <v>1419</v>
      </c>
      <c r="L16" s="39">
        <v>70.2</v>
      </c>
      <c r="M16" s="39">
        <v>414</v>
      </c>
      <c r="N16" s="39">
        <v>6282</v>
      </c>
      <c r="O16" s="39" t="s">
        <v>851</v>
      </c>
      <c r="P16" s="39">
        <v>5153</v>
      </c>
      <c r="Q16" s="39" t="s">
        <v>773</v>
      </c>
      <c r="R16" s="41" t="s">
        <v>752</v>
      </c>
      <c r="S16" s="39" t="s">
        <v>809</v>
      </c>
      <c r="T16" s="39">
        <v>182</v>
      </c>
    </row>
    <row r="17" spans="1:23" ht="45" customHeight="1" x14ac:dyDescent="0.25">
      <c r="A17" s="24" t="s">
        <v>690</v>
      </c>
      <c r="B17" s="24">
        <v>5</v>
      </c>
      <c r="C17" s="39">
        <v>3.2</v>
      </c>
      <c r="D17" s="39">
        <v>3.6</v>
      </c>
      <c r="E17" s="39">
        <v>4</v>
      </c>
      <c r="F17" s="39">
        <v>4</v>
      </c>
      <c r="G17" s="39">
        <v>15091</v>
      </c>
      <c r="H17" s="39">
        <v>12780</v>
      </c>
      <c r="I17" s="39">
        <v>28</v>
      </c>
      <c r="J17" s="39">
        <v>10</v>
      </c>
      <c r="K17" s="39">
        <v>1581</v>
      </c>
      <c r="L17" s="39">
        <v>75.8</v>
      </c>
      <c r="M17" s="39">
        <v>458</v>
      </c>
      <c r="N17" s="39">
        <v>6707</v>
      </c>
      <c r="O17" s="39" t="s">
        <v>852</v>
      </c>
      <c r="P17" s="39">
        <v>5641</v>
      </c>
      <c r="Q17" s="39" t="s">
        <v>774</v>
      </c>
      <c r="R17" s="41" t="s">
        <v>754</v>
      </c>
      <c r="S17" s="39" t="s">
        <v>810</v>
      </c>
      <c r="T17" s="40">
        <v>192</v>
      </c>
    </row>
    <row r="18" spans="1:23" ht="45" customHeight="1" x14ac:dyDescent="0.25">
      <c r="A18" s="24" t="s">
        <v>691</v>
      </c>
      <c r="B18" s="24">
        <v>5</v>
      </c>
      <c r="C18" s="39">
        <v>3.3</v>
      </c>
      <c r="D18" s="39">
        <v>3.9</v>
      </c>
      <c r="E18" s="39">
        <v>4</v>
      </c>
      <c r="F18" s="39">
        <v>4</v>
      </c>
      <c r="G18" s="39">
        <v>16387</v>
      </c>
      <c r="H18" s="39">
        <v>13810</v>
      </c>
      <c r="I18" s="39">
        <v>29</v>
      </c>
      <c r="J18" s="39">
        <v>10</v>
      </c>
      <c r="K18" s="39">
        <v>1723</v>
      </c>
      <c r="L18" s="39">
        <v>81.900000000000006</v>
      </c>
      <c r="M18" s="39">
        <v>483</v>
      </c>
      <c r="N18" s="39">
        <v>7190</v>
      </c>
      <c r="O18" s="39" t="s">
        <v>853</v>
      </c>
      <c r="P18" s="39">
        <v>6093</v>
      </c>
      <c r="Q18" s="39" t="s">
        <v>775</v>
      </c>
      <c r="R18" s="41" t="s">
        <v>755</v>
      </c>
      <c r="S18" s="39" t="s">
        <v>811</v>
      </c>
      <c r="T18" s="39">
        <v>213</v>
      </c>
    </row>
    <row r="19" spans="1:23" ht="45" customHeight="1" x14ac:dyDescent="0.25">
      <c r="A19" s="24" t="s">
        <v>692</v>
      </c>
      <c r="B19" s="24">
        <v>5</v>
      </c>
      <c r="C19" s="39">
        <v>3</v>
      </c>
      <c r="D19" s="39">
        <v>3.5</v>
      </c>
      <c r="E19" s="39">
        <v>4</v>
      </c>
      <c r="F19" s="39">
        <v>4</v>
      </c>
      <c r="G19" s="39">
        <v>14943</v>
      </c>
      <c r="H19" s="39">
        <v>12643</v>
      </c>
      <c r="I19" s="39">
        <v>27</v>
      </c>
      <c r="J19" s="39">
        <v>10</v>
      </c>
      <c r="K19" s="39">
        <v>1528</v>
      </c>
      <c r="L19" s="39">
        <v>75</v>
      </c>
      <c r="M19" s="39">
        <v>436</v>
      </c>
      <c r="N19" s="39">
        <v>6682</v>
      </c>
      <c r="O19" s="39" t="s">
        <v>854</v>
      </c>
      <c r="P19" s="39">
        <v>5515</v>
      </c>
      <c r="Q19" s="39" t="s">
        <v>776</v>
      </c>
      <c r="R19" s="41" t="s">
        <v>756</v>
      </c>
      <c r="S19" s="39" t="s">
        <v>812</v>
      </c>
      <c r="T19" s="40">
        <v>182</v>
      </c>
    </row>
    <row r="20" spans="1:23" ht="45" customHeight="1" x14ac:dyDescent="0.25">
      <c r="A20" s="24" t="s">
        <v>693</v>
      </c>
      <c r="B20" s="24">
        <v>5</v>
      </c>
      <c r="C20" s="39">
        <v>3.4</v>
      </c>
      <c r="D20" s="39">
        <v>3.8</v>
      </c>
      <c r="E20" s="39">
        <v>4</v>
      </c>
      <c r="F20" s="39">
        <v>4</v>
      </c>
      <c r="G20" s="39">
        <v>16346</v>
      </c>
      <c r="H20" s="39">
        <v>13752</v>
      </c>
      <c r="I20" s="39">
        <v>28</v>
      </c>
      <c r="J20" s="39">
        <v>10</v>
      </c>
      <c r="K20" s="39">
        <v>1713</v>
      </c>
      <c r="L20" s="39">
        <v>81.5</v>
      </c>
      <c r="M20" s="39">
        <v>469</v>
      </c>
      <c r="N20" s="39">
        <v>7221</v>
      </c>
      <c r="O20" s="39" t="s">
        <v>855</v>
      </c>
      <c r="P20" s="39">
        <v>6064</v>
      </c>
      <c r="Q20" s="39" t="s">
        <v>777</v>
      </c>
      <c r="R20" s="41" t="s">
        <v>757</v>
      </c>
      <c r="S20" s="39" t="s">
        <v>813</v>
      </c>
      <c r="T20" s="39">
        <v>192</v>
      </c>
    </row>
    <row r="21" spans="1:23" ht="45" customHeight="1" x14ac:dyDescent="0.25">
      <c r="A21" s="24" t="s">
        <v>694</v>
      </c>
      <c r="B21" s="24">
        <v>5</v>
      </c>
      <c r="C21" s="39">
        <v>3.5</v>
      </c>
      <c r="D21" s="39">
        <v>4.0999999999999996</v>
      </c>
      <c r="E21" s="39">
        <v>4</v>
      </c>
      <c r="F21" s="39">
        <v>4</v>
      </c>
      <c r="G21" s="39">
        <v>17823</v>
      </c>
      <c r="H21" s="39">
        <v>15115</v>
      </c>
      <c r="I21" s="39">
        <v>32</v>
      </c>
      <c r="J21" s="39">
        <v>12</v>
      </c>
      <c r="K21" s="39">
        <v>1876</v>
      </c>
      <c r="L21" s="39">
        <v>89.6</v>
      </c>
      <c r="M21" s="39">
        <v>521</v>
      </c>
      <c r="N21" s="39">
        <v>7949</v>
      </c>
      <c r="O21" s="39" t="s">
        <v>856</v>
      </c>
      <c r="P21" s="39">
        <v>6657</v>
      </c>
      <c r="Q21" s="39" t="s">
        <v>778</v>
      </c>
      <c r="R21" s="41" t="s">
        <v>746</v>
      </c>
      <c r="S21" s="39" t="s">
        <v>814</v>
      </c>
      <c r="T21" s="40"/>
    </row>
    <row r="22" spans="1:23" ht="45" customHeight="1" x14ac:dyDescent="0.25">
      <c r="A22" s="24" t="s">
        <v>695</v>
      </c>
      <c r="B22" s="24">
        <v>5</v>
      </c>
      <c r="C22" s="39">
        <v>2.8</v>
      </c>
      <c r="D22" s="39">
        <v>4</v>
      </c>
      <c r="E22" s="39">
        <v>6</v>
      </c>
      <c r="F22" s="39">
        <v>6</v>
      </c>
      <c r="G22" s="39">
        <v>26088</v>
      </c>
      <c r="H22" s="39">
        <v>22114</v>
      </c>
      <c r="I22" s="39">
        <v>38</v>
      </c>
      <c r="J22" s="39">
        <v>17</v>
      </c>
      <c r="K22" s="39">
        <v>2658</v>
      </c>
      <c r="L22" s="39">
        <v>129.5</v>
      </c>
      <c r="M22" s="39">
        <v>632</v>
      </c>
      <c r="N22" s="39">
        <v>11671</v>
      </c>
      <c r="O22" s="39" t="s">
        <v>857</v>
      </c>
      <c r="P22" s="39">
        <v>9216</v>
      </c>
      <c r="Q22" s="39" t="s">
        <v>779</v>
      </c>
      <c r="R22" s="41" t="s">
        <v>758</v>
      </c>
      <c r="S22" s="39" t="s">
        <v>815</v>
      </c>
      <c r="T22" s="39">
        <v>182</v>
      </c>
    </row>
    <row r="23" spans="1:23" ht="45" customHeight="1" x14ac:dyDescent="0.25">
      <c r="A23" s="24" t="s">
        <v>696</v>
      </c>
      <c r="B23" s="24">
        <v>5</v>
      </c>
      <c r="C23" s="39">
        <v>3</v>
      </c>
      <c r="D23" s="39">
        <v>4.0999999999999996</v>
      </c>
      <c r="E23" s="39">
        <v>6</v>
      </c>
      <c r="F23" s="39">
        <v>6</v>
      </c>
      <c r="G23" s="39">
        <v>27330</v>
      </c>
      <c r="H23" s="39">
        <v>22924</v>
      </c>
      <c r="I23" s="39">
        <v>37</v>
      </c>
      <c r="J23" s="39">
        <v>17</v>
      </c>
      <c r="K23" s="39">
        <v>2856</v>
      </c>
      <c r="L23" s="39">
        <v>135</v>
      </c>
      <c r="M23" s="39">
        <v>621</v>
      </c>
      <c r="N23" s="39">
        <v>11679</v>
      </c>
      <c r="O23" s="39" t="s">
        <v>858</v>
      </c>
      <c r="P23" s="39">
        <v>9591</v>
      </c>
      <c r="Q23" s="39" t="s">
        <v>776</v>
      </c>
      <c r="R23" s="41" t="s">
        <v>757</v>
      </c>
      <c r="S23" s="39" t="s">
        <v>816</v>
      </c>
      <c r="T23" s="40">
        <v>192</v>
      </c>
    </row>
    <row r="24" spans="1:23" ht="45" customHeight="1" x14ac:dyDescent="0.25">
      <c r="A24" s="24" t="s">
        <v>697</v>
      </c>
      <c r="B24" s="24">
        <v>5</v>
      </c>
      <c r="C24" s="39">
        <v>3.1</v>
      </c>
      <c r="D24" s="39">
        <v>4.3</v>
      </c>
      <c r="E24" s="39">
        <v>6</v>
      </c>
      <c r="F24" s="39">
        <v>6</v>
      </c>
      <c r="G24" s="39">
        <v>28017</v>
      </c>
      <c r="H24" s="39">
        <v>23481</v>
      </c>
      <c r="I24" s="39">
        <v>40</v>
      </c>
      <c r="J24" s="39">
        <v>17</v>
      </c>
      <c r="K24" s="39">
        <v>2942</v>
      </c>
      <c r="L24" s="39">
        <v>139.5</v>
      </c>
      <c r="M24" s="39">
        <v>682</v>
      </c>
      <c r="N24" s="39">
        <v>11496</v>
      </c>
      <c r="O24" s="39" t="s">
        <v>859</v>
      </c>
      <c r="P24" s="39">
        <v>9903</v>
      </c>
      <c r="Q24" s="39" t="s">
        <v>780</v>
      </c>
      <c r="R24" s="41" t="s">
        <v>751</v>
      </c>
      <c r="S24" s="39" t="s">
        <v>817</v>
      </c>
      <c r="T24" s="39" t="s">
        <v>837</v>
      </c>
    </row>
    <row r="25" spans="1:23" ht="45" customHeight="1" x14ac:dyDescent="0.25">
      <c r="A25" s="24" t="s">
        <v>698</v>
      </c>
      <c r="B25" s="24">
        <v>5</v>
      </c>
      <c r="C25" s="39">
        <v>2.9</v>
      </c>
      <c r="D25" s="39">
        <v>4.0999999999999996</v>
      </c>
      <c r="E25" s="39">
        <v>6</v>
      </c>
      <c r="F25" s="39">
        <v>6</v>
      </c>
      <c r="G25" s="39">
        <v>27263</v>
      </c>
      <c r="H25" s="39">
        <v>23139</v>
      </c>
      <c r="I25" s="39">
        <v>37</v>
      </c>
      <c r="J25" s="39">
        <v>17</v>
      </c>
      <c r="K25" s="39">
        <v>2747</v>
      </c>
      <c r="L25" s="39">
        <v>133.1</v>
      </c>
      <c r="M25" s="39">
        <v>619</v>
      </c>
      <c r="N25" s="39">
        <v>11905</v>
      </c>
      <c r="O25" s="39" t="s">
        <v>860</v>
      </c>
      <c r="P25" s="39">
        <v>9502</v>
      </c>
      <c r="Q25" s="39" t="s">
        <v>781</v>
      </c>
      <c r="R25" s="41" t="s">
        <v>751</v>
      </c>
      <c r="S25" s="39" t="s">
        <v>818</v>
      </c>
      <c r="T25" s="40">
        <v>182</v>
      </c>
    </row>
    <row r="26" spans="1:23" ht="45" customHeight="1" x14ac:dyDescent="0.25">
      <c r="A26" s="24" t="s">
        <v>699</v>
      </c>
      <c r="B26" s="24">
        <v>5</v>
      </c>
      <c r="C26" s="39">
        <v>3</v>
      </c>
      <c r="D26" s="39">
        <v>4.4000000000000004</v>
      </c>
      <c r="E26" s="39">
        <v>6</v>
      </c>
      <c r="F26" s="39">
        <v>6</v>
      </c>
      <c r="G26" s="39">
        <v>28283</v>
      </c>
      <c r="H26" s="39">
        <v>23917</v>
      </c>
      <c r="I26" s="39">
        <v>34</v>
      </c>
      <c r="J26" s="39">
        <v>18</v>
      </c>
      <c r="K26" s="39">
        <v>2927</v>
      </c>
      <c r="L26" s="39">
        <v>136.6</v>
      </c>
      <c r="M26" s="39">
        <v>576</v>
      </c>
      <c r="N26" s="39">
        <v>12033</v>
      </c>
      <c r="O26" s="39" t="s">
        <v>861</v>
      </c>
      <c r="P26" s="39">
        <v>9734</v>
      </c>
      <c r="Q26" s="39" t="s">
        <v>782</v>
      </c>
      <c r="R26" s="41" t="s">
        <v>746</v>
      </c>
      <c r="S26" s="39" t="s">
        <v>819</v>
      </c>
      <c r="T26" s="39" t="s">
        <v>838</v>
      </c>
    </row>
    <row r="27" spans="1:23" ht="45" customHeight="1" x14ac:dyDescent="0.25">
      <c r="A27" s="24" t="s">
        <v>700</v>
      </c>
      <c r="B27" s="24">
        <v>5</v>
      </c>
      <c r="C27" s="39">
        <v>3.1</v>
      </c>
      <c r="D27" s="39">
        <v>4.5999999999999996</v>
      </c>
      <c r="E27" s="39">
        <v>6</v>
      </c>
      <c r="F27" s="39">
        <v>6</v>
      </c>
      <c r="G27" s="39">
        <v>30258</v>
      </c>
      <c r="H27" s="39">
        <v>25765</v>
      </c>
      <c r="I27" s="39">
        <v>42</v>
      </c>
      <c r="J27" s="39">
        <v>19</v>
      </c>
      <c r="K27" s="39">
        <v>3174</v>
      </c>
      <c r="L27" s="39">
        <v>144.69999999999999</v>
      </c>
      <c r="M27" s="39">
        <v>700</v>
      </c>
      <c r="N27" s="39">
        <v>12649</v>
      </c>
      <c r="O27" s="39" t="s">
        <v>862</v>
      </c>
      <c r="P27" s="39">
        <v>10626</v>
      </c>
      <c r="Q27" s="39" t="s">
        <v>783</v>
      </c>
      <c r="R27" s="41" t="s">
        <v>759</v>
      </c>
      <c r="S27" s="39" t="s">
        <v>820</v>
      </c>
      <c r="T27" s="40" t="s">
        <v>837</v>
      </c>
    </row>
    <row r="28" spans="1:23" ht="45" customHeight="1" x14ac:dyDescent="0.25">
      <c r="A28" s="24" t="s">
        <v>701</v>
      </c>
      <c r="B28" s="24">
        <v>5</v>
      </c>
      <c r="C28" s="39">
        <v>2.9</v>
      </c>
      <c r="D28" s="39">
        <v>4.3</v>
      </c>
      <c r="E28" s="39">
        <v>6</v>
      </c>
      <c r="F28" s="39">
        <v>12</v>
      </c>
      <c r="G28" s="39">
        <v>42597</v>
      </c>
      <c r="H28" s="39">
        <v>26546</v>
      </c>
      <c r="I28" s="39">
        <v>34</v>
      </c>
      <c r="J28" s="39">
        <v>24</v>
      </c>
      <c r="K28" s="39">
        <v>4375</v>
      </c>
      <c r="L28" s="39">
        <v>182.7</v>
      </c>
      <c r="M28" s="39">
        <v>658</v>
      </c>
      <c r="N28" s="39">
        <v>12756</v>
      </c>
      <c r="O28" s="39" t="s">
        <v>863</v>
      </c>
      <c r="P28" s="39">
        <v>12377</v>
      </c>
      <c r="Q28" s="39" t="s">
        <v>784</v>
      </c>
      <c r="R28" s="41" t="s">
        <v>760</v>
      </c>
      <c r="S28" s="39" t="s">
        <v>821</v>
      </c>
      <c r="T28" s="39">
        <v>182</v>
      </c>
    </row>
    <row r="29" spans="1:23" ht="45" customHeight="1" x14ac:dyDescent="0.25">
      <c r="A29" s="24" t="s">
        <v>702</v>
      </c>
      <c r="B29" s="24">
        <v>5</v>
      </c>
      <c r="C29" s="39">
        <v>3.1</v>
      </c>
      <c r="D29" s="39">
        <v>4.5</v>
      </c>
      <c r="E29" s="39">
        <v>6</v>
      </c>
      <c r="F29" s="39">
        <v>12</v>
      </c>
      <c r="G29" s="39">
        <v>45262</v>
      </c>
      <c r="H29" s="39">
        <v>28097</v>
      </c>
      <c r="I29" s="39">
        <v>34</v>
      </c>
      <c r="J29" s="39">
        <v>25</v>
      </c>
      <c r="K29" s="39">
        <v>4812</v>
      </c>
      <c r="L29" s="39">
        <v>197.6</v>
      </c>
      <c r="M29" s="39">
        <v>697</v>
      </c>
      <c r="N29" s="39">
        <v>13268</v>
      </c>
      <c r="O29" s="39" t="s">
        <v>864</v>
      </c>
      <c r="P29" s="39">
        <v>13215</v>
      </c>
      <c r="Q29" s="39" t="s">
        <v>785</v>
      </c>
      <c r="R29" s="41" t="s">
        <v>758</v>
      </c>
      <c r="S29" s="39" t="s">
        <v>822</v>
      </c>
      <c r="T29" s="40" t="s">
        <v>838</v>
      </c>
    </row>
    <row r="30" spans="1:23" ht="45" customHeight="1" x14ac:dyDescent="0.3">
      <c r="A30" s="24" t="s">
        <v>703</v>
      </c>
      <c r="B30" s="24">
        <v>5</v>
      </c>
      <c r="C30" s="39">
        <v>3.3</v>
      </c>
      <c r="D30" s="39">
        <v>4.8</v>
      </c>
      <c r="E30" s="39">
        <v>6</v>
      </c>
      <c r="F30" s="39">
        <v>12</v>
      </c>
      <c r="G30" s="39">
        <v>47389</v>
      </c>
      <c r="H30" s="39">
        <v>28807</v>
      </c>
      <c r="I30" s="39">
        <v>40</v>
      </c>
      <c r="J30" s="39">
        <v>26</v>
      </c>
      <c r="K30" s="39">
        <v>5122</v>
      </c>
      <c r="L30" s="39">
        <v>209.5</v>
      </c>
      <c r="M30" s="39">
        <v>809</v>
      </c>
      <c r="N30" s="39">
        <v>13263</v>
      </c>
      <c r="O30" s="39" t="s">
        <v>865</v>
      </c>
      <c r="P30" s="39">
        <v>13996</v>
      </c>
      <c r="Q30" s="39" t="s">
        <v>786</v>
      </c>
      <c r="R30" s="41" t="s">
        <v>751</v>
      </c>
      <c r="S30" s="39" t="s">
        <v>823</v>
      </c>
      <c r="T30" s="39" t="s">
        <v>837</v>
      </c>
      <c r="W30" s="14"/>
    </row>
    <row r="31" spans="1:23" ht="45" customHeight="1" x14ac:dyDescent="0.25">
      <c r="A31" s="24" t="s">
        <v>704</v>
      </c>
      <c r="B31" s="24">
        <v>5</v>
      </c>
      <c r="C31" s="39">
        <v>3.6</v>
      </c>
      <c r="D31" s="39">
        <v>4.4000000000000004</v>
      </c>
      <c r="E31" s="39">
        <v>6</v>
      </c>
      <c r="F31" s="39">
        <v>12</v>
      </c>
      <c r="G31" s="39">
        <v>61249</v>
      </c>
      <c r="H31" s="39">
        <v>35076</v>
      </c>
      <c r="I31" s="39">
        <v>51</v>
      </c>
      <c r="J31" s="39">
        <v>25</v>
      </c>
      <c r="K31" s="39">
        <v>11268</v>
      </c>
      <c r="L31" s="39">
        <v>209.6</v>
      </c>
      <c r="M31" s="39">
        <v>810</v>
      </c>
      <c r="N31" s="39">
        <v>15561</v>
      </c>
      <c r="O31" s="39" t="s">
        <v>866</v>
      </c>
      <c r="P31" s="39">
        <v>17507</v>
      </c>
      <c r="Q31" s="39" t="s">
        <v>787</v>
      </c>
      <c r="R31" s="41" t="s">
        <v>761</v>
      </c>
      <c r="S31" s="39" t="s">
        <v>824</v>
      </c>
      <c r="T31" s="40">
        <v>182</v>
      </c>
    </row>
    <row r="32" spans="1:23" ht="45" customHeight="1" x14ac:dyDescent="0.3">
      <c r="A32" s="24" t="s">
        <v>705</v>
      </c>
      <c r="B32" s="24">
        <v>5</v>
      </c>
      <c r="C32" s="39">
        <v>2.7</v>
      </c>
      <c r="D32" s="39">
        <v>4.5999999999999996</v>
      </c>
      <c r="E32" s="39">
        <v>6</v>
      </c>
      <c r="F32" s="39">
        <v>12</v>
      </c>
      <c r="G32" s="39">
        <v>61323</v>
      </c>
      <c r="H32" s="39">
        <v>35374</v>
      </c>
      <c r="I32" s="39">
        <v>54</v>
      </c>
      <c r="J32" s="39">
        <v>25</v>
      </c>
      <c r="K32" s="39">
        <v>11321</v>
      </c>
      <c r="L32" s="39">
        <v>209.3</v>
      </c>
      <c r="M32" s="39">
        <v>1796</v>
      </c>
      <c r="N32" s="39">
        <v>15984</v>
      </c>
      <c r="O32" s="39" t="s">
        <v>867</v>
      </c>
      <c r="P32" s="39">
        <v>17891</v>
      </c>
      <c r="Q32" s="39" t="s">
        <v>788</v>
      </c>
      <c r="R32" s="41" t="s">
        <v>746</v>
      </c>
      <c r="S32" s="39" t="s">
        <v>825</v>
      </c>
      <c r="T32" s="39" t="s">
        <v>838</v>
      </c>
      <c r="W32" s="14"/>
    </row>
    <row r="33" spans="1:23" ht="45" customHeight="1" x14ac:dyDescent="0.25">
      <c r="A33" s="24" t="s">
        <v>706</v>
      </c>
      <c r="B33" s="24">
        <v>5</v>
      </c>
      <c r="C33" s="39">
        <v>2.8</v>
      </c>
      <c r="D33" s="39">
        <v>4.8</v>
      </c>
      <c r="E33" s="39">
        <v>6</v>
      </c>
      <c r="F33" s="39">
        <v>12</v>
      </c>
      <c r="G33" s="39">
        <v>61187</v>
      </c>
      <c r="H33" s="39">
        <v>35086</v>
      </c>
      <c r="I33" s="39">
        <v>58</v>
      </c>
      <c r="J33" s="39">
        <v>26</v>
      </c>
      <c r="K33" s="39">
        <v>11692</v>
      </c>
      <c r="L33" s="39">
        <v>217.3</v>
      </c>
      <c r="M33" s="39">
        <v>912</v>
      </c>
      <c r="N33" s="39">
        <v>15950</v>
      </c>
      <c r="O33" s="39" t="s">
        <v>868</v>
      </c>
      <c r="P33" s="39">
        <v>18176</v>
      </c>
      <c r="Q33" s="39" t="s">
        <v>789</v>
      </c>
      <c r="R33" s="41" t="s">
        <v>755</v>
      </c>
      <c r="S33" s="39" t="s">
        <v>826</v>
      </c>
      <c r="T33" s="40" t="s">
        <v>837</v>
      </c>
    </row>
    <row r="34" spans="1:23" ht="45" customHeight="1" x14ac:dyDescent="0.3">
      <c r="A34" s="24" t="s">
        <v>707</v>
      </c>
      <c r="B34" s="24">
        <v>7</v>
      </c>
      <c r="C34" s="39">
        <v>3.4</v>
      </c>
      <c r="D34" s="39">
        <v>4</v>
      </c>
      <c r="E34" s="39">
        <v>4</v>
      </c>
      <c r="F34" s="39">
        <v>8</v>
      </c>
      <c r="G34" s="39">
        <v>25740</v>
      </c>
      <c r="H34" s="39">
        <v>16085</v>
      </c>
      <c r="I34" s="39">
        <v>27</v>
      </c>
      <c r="J34" s="39">
        <v>15</v>
      </c>
      <c r="K34" s="39">
        <v>2676</v>
      </c>
      <c r="L34" s="39">
        <v>111.4</v>
      </c>
      <c r="M34" s="39">
        <v>565</v>
      </c>
      <c r="N34" s="39">
        <v>7534</v>
      </c>
      <c r="O34" s="39" t="s">
        <v>869</v>
      </c>
      <c r="P34" s="39">
        <v>8057</v>
      </c>
      <c r="Q34" s="39" t="s">
        <v>790</v>
      </c>
      <c r="R34" s="41" t="s">
        <v>746</v>
      </c>
      <c r="S34" s="39" t="s">
        <v>827</v>
      </c>
      <c r="T34" s="39">
        <v>303</v>
      </c>
      <c r="W34" s="14"/>
    </row>
    <row r="35" spans="1:23" ht="45" customHeight="1" x14ac:dyDescent="0.25">
      <c r="A35" s="24" t="s">
        <v>708</v>
      </c>
      <c r="B35" s="24">
        <v>7</v>
      </c>
      <c r="C35" s="39">
        <v>3.6</v>
      </c>
      <c r="D35" s="39">
        <v>4.2</v>
      </c>
      <c r="E35" s="39">
        <v>4</v>
      </c>
      <c r="F35" s="39">
        <v>8</v>
      </c>
      <c r="G35" s="39">
        <v>27724</v>
      </c>
      <c r="H35" s="39">
        <v>17257</v>
      </c>
      <c r="I35" s="39">
        <v>28</v>
      </c>
      <c r="J35" s="39">
        <v>16</v>
      </c>
      <c r="K35" s="39">
        <v>2867</v>
      </c>
      <c r="L35" s="39">
        <v>119.3</v>
      </c>
      <c r="M35" s="39">
        <v>590</v>
      </c>
      <c r="N35" s="39">
        <v>8160</v>
      </c>
      <c r="O35" s="39" t="s">
        <v>870</v>
      </c>
      <c r="P35" s="39">
        <v>8614</v>
      </c>
      <c r="Q35" s="39" t="s">
        <v>791</v>
      </c>
      <c r="R35" s="41" t="s">
        <v>754</v>
      </c>
      <c r="S35" s="39" t="s">
        <v>828</v>
      </c>
      <c r="T35" s="40">
        <v>303</v>
      </c>
    </row>
    <row r="36" spans="1:23" ht="45" customHeight="1" x14ac:dyDescent="0.25">
      <c r="A36" s="24" t="s">
        <v>709</v>
      </c>
      <c r="B36" s="24">
        <v>7</v>
      </c>
      <c r="C36" s="39">
        <v>3.2</v>
      </c>
      <c r="D36" s="39">
        <v>4.5999999999999996</v>
      </c>
      <c r="E36" s="39">
        <v>6</v>
      </c>
      <c r="F36" s="39">
        <v>12</v>
      </c>
      <c r="G36" s="39">
        <v>45165</v>
      </c>
      <c r="H36" s="39">
        <v>28171</v>
      </c>
      <c r="I36" s="39">
        <v>36</v>
      </c>
      <c r="J36" s="39">
        <v>25</v>
      </c>
      <c r="K36" s="39">
        <v>4639</v>
      </c>
      <c r="L36" s="39">
        <v>189.4</v>
      </c>
      <c r="M36" s="39">
        <v>741</v>
      </c>
      <c r="N36" s="39">
        <v>12665</v>
      </c>
      <c r="O36" s="39" t="s">
        <v>871</v>
      </c>
      <c r="P36" s="39">
        <v>13091</v>
      </c>
      <c r="Q36" s="39" t="s">
        <v>792</v>
      </c>
      <c r="R36" s="41" t="s">
        <v>762</v>
      </c>
      <c r="S36" s="39" t="s">
        <v>829</v>
      </c>
      <c r="T36" s="39">
        <v>303</v>
      </c>
    </row>
    <row r="37" spans="1:23" ht="45" customHeight="1" x14ac:dyDescent="0.25">
      <c r="A37" s="24" t="s">
        <v>710</v>
      </c>
      <c r="B37" s="24">
        <v>7</v>
      </c>
      <c r="C37" s="39">
        <v>3</v>
      </c>
      <c r="D37" s="39">
        <v>4.7</v>
      </c>
      <c r="E37" s="39">
        <v>8</v>
      </c>
      <c r="F37" s="39">
        <v>8</v>
      </c>
      <c r="G37" s="39">
        <v>41149</v>
      </c>
      <c r="H37" s="39">
        <v>34629</v>
      </c>
      <c r="I37" s="39">
        <v>48</v>
      </c>
      <c r="J37" s="39">
        <v>25</v>
      </c>
      <c r="K37" s="39">
        <v>4105</v>
      </c>
      <c r="L37" s="39">
        <v>190</v>
      </c>
      <c r="M37" s="39">
        <v>792</v>
      </c>
      <c r="N37" s="39">
        <v>15788</v>
      </c>
      <c r="O37" s="39" t="s">
        <v>872</v>
      </c>
      <c r="P37" s="39">
        <v>13473</v>
      </c>
      <c r="Q37" s="39" t="s">
        <v>793</v>
      </c>
      <c r="R37" s="41" t="s">
        <v>746</v>
      </c>
      <c r="S37" s="39" t="s">
        <v>830</v>
      </c>
      <c r="T37" s="40" t="s">
        <v>839</v>
      </c>
    </row>
    <row r="38" spans="1:23" ht="45" customHeight="1" x14ac:dyDescent="0.25">
      <c r="A38" s="24" t="s">
        <v>711</v>
      </c>
      <c r="B38" s="24">
        <v>7</v>
      </c>
      <c r="C38" s="39">
        <v>2.9</v>
      </c>
      <c r="D38" s="39">
        <v>4.8</v>
      </c>
      <c r="E38" s="39">
        <v>8</v>
      </c>
      <c r="F38" s="39">
        <v>16</v>
      </c>
      <c r="G38" s="39">
        <v>64277</v>
      </c>
      <c r="H38" s="39">
        <v>39863</v>
      </c>
      <c r="I38" s="39">
        <v>50</v>
      </c>
      <c r="J38" s="39">
        <v>33</v>
      </c>
      <c r="K38" s="39">
        <v>6254</v>
      </c>
      <c r="L38" s="39">
        <v>255.6</v>
      </c>
      <c r="M38" s="39">
        <v>831</v>
      </c>
      <c r="N38" s="39">
        <v>16700</v>
      </c>
      <c r="O38" s="39" t="s">
        <v>873</v>
      </c>
      <c r="P38" s="39">
        <v>17229</v>
      </c>
      <c r="Q38" s="39" t="s">
        <v>794</v>
      </c>
      <c r="R38" s="41" t="s">
        <v>751</v>
      </c>
      <c r="S38" s="39" t="s">
        <v>831</v>
      </c>
      <c r="T38" s="39" t="s">
        <v>839</v>
      </c>
    </row>
    <row r="39" spans="1:23" ht="45" customHeight="1" x14ac:dyDescent="0.25">
      <c r="A39" s="25" t="s">
        <v>712</v>
      </c>
      <c r="B39" s="24">
        <v>7</v>
      </c>
      <c r="C39" s="42">
        <v>2.5</v>
      </c>
      <c r="D39" s="42">
        <v>4.4000000000000004</v>
      </c>
      <c r="E39" s="42">
        <v>8</v>
      </c>
      <c r="F39" s="42">
        <v>16</v>
      </c>
      <c r="G39" s="42">
        <v>82719</v>
      </c>
      <c r="H39" s="42">
        <v>47749</v>
      </c>
      <c r="I39" s="42">
        <v>48</v>
      </c>
      <c r="J39" s="42">
        <v>33</v>
      </c>
      <c r="K39" s="42">
        <v>15057</v>
      </c>
      <c r="L39" s="42">
        <v>283.7</v>
      </c>
      <c r="M39" s="42">
        <v>757</v>
      </c>
      <c r="N39" s="42">
        <v>20375</v>
      </c>
      <c r="O39" s="42" t="s">
        <v>874</v>
      </c>
      <c r="P39" s="42">
        <v>20990</v>
      </c>
      <c r="Q39" s="42" t="s">
        <v>794</v>
      </c>
      <c r="R39" s="43" t="s">
        <v>754</v>
      </c>
      <c r="S39" s="39" t="s">
        <v>832</v>
      </c>
      <c r="T39" s="40" t="s">
        <v>839</v>
      </c>
    </row>
    <row r="40" spans="1:23" ht="45" customHeight="1" x14ac:dyDescent="0.25"/>
    <row r="41" spans="1:23" ht="45" customHeight="1" x14ac:dyDescent="0.25"/>
    <row r="42" spans="1:23" ht="45" customHeight="1" x14ac:dyDescent="0.25"/>
    <row r="43" spans="1:23" ht="45" customHeight="1" x14ac:dyDescent="0.25"/>
    <row r="44" spans="1:23" ht="45" customHeight="1" x14ac:dyDescent="0.25"/>
    <row r="45" spans="1:23" ht="45" customHeight="1" x14ac:dyDescent="0.25"/>
    <row r="46" spans="1:23" ht="45" customHeight="1" x14ac:dyDescent="0.25"/>
    <row r="47" spans="1:23" ht="45" customHeight="1" x14ac:dyDescent="0.25"/>
    <row r="48" spans="1:23" ht="45" customHeight="1" x14ac:dyDescent="0.25"/>
    <row r="49" ht="45" customHeight="1" x14ac:dyDescent="0.25"/>
    <row r="50" ht="45" customHeight="1" x14ac:dyDescent="0.25"/>
  </sheetData>
  <phoneticPr fontId="22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>
      <selection activeCell="P6" sqref="P6"/>
    </sheetView>
  </sheetViews>
  <sheetFormatPr defaultRowHeight="15" x14ac:dyDescent="0.25"/>
  <cols>
    <col min="1" max="1" width="19" bestFit="1" customWidth="1"/>
    <col min="2" max="2" width="14.28515625" bestFit="1" customWidth="1"/>
  </cols>
  <sheetData>
    <row r="1" spans="1:17" x14ac:dyDescent="0.25">
      <c r="C1" s="53">
        <f>CORREL(C6:C40,$D$6:$D$40)</f>
        <v>-0.2681144246850547</v>
      </c>
    </row>
    <row r="2" spans="1:17" x14ac:dyDescent="0.25">
      <c r="A2" s="47"/>
      <c r="B2" s="47" t="s">
        <v>900</v>
      </c>
      <c r="C2" s="51" t="s">
        <v>901</v>
      </c>
      <c r="D2" s="51" t="s">
        <v>902</v>
      </c>
      <c r="E2" s="47" t="s">
        <v>903</v>
      </c>
      <c r="F2" s="47" t="s">
        <v>904</v>
      </c>
      <c r="G2" s="47" t="s">
        <v>905</v>
      </c>
      <c r="H2" s="47" t="s">
        <v>906</v>
      </c>
      <c r="I2" s="47" t="s">
        <v>907</v>
      </c>
      <c r="J2" s="47" t="s">
        <v>908</v>
      </c>
      <c r="K2" s="47" t="s">
        <v>909</v>
      </c>
      <c r="L2" s="47" t="s">
        <v>910</v>
      </c>
      <c r="M2" s="47" t="s">
        <v>911</v>
      </c>
      <c r="N2" s="47" t="s">
        <v>912</v>
      </c>
      <c r="O2" s="47" t="s">
        <v>913</v>
      </c>
      <c r="P2" s="47" t="s">
        <v>914</v>
      </c>
      <c r="Q2" s="47" t="s">
        <v>899</v>
      </c>
    </row>
    <row r="3" spans="1:17" x14ac:dyDescent="0.25">
      <c r="A3" s="47" t="s">
        <v>916</v>
      </c>
      <c r="B3" s="49">
        <f>CORREL(B6:B40,$Q$6:$Q$40)</f>
        <v>0.67839467249735685</v>
      </c>
      <c r="C3" s="50">
        <f t="shared" ref="C3:Q3" si="0">CORREL(C6:C40,$Q$6:$Q$40)</f>
        <v>-0.38195785944062904</v>
      </c>
      <c r="D3" s="49">
        <f t="shared" si="0"/>
        <v>0.63477463319443339</v>
      </c>
      <c r="E3" s="49">
        <f t="shared" si="0"/>
        <v>0.52518587349326262</v>
      </c>
      <c r="F3" s="49">
        <f t="shared" si="0"/>
        <v>0.7226975843026916</v>
      </c>
      <c r="G3" s="49">
        <f t="shared" si="0"/>
        <v>0.71593383051953863</v>
      </c>
      <c r="H3" s="49">
        <f t="shared" si="0"/>
        <v>0.67678966769253901</v>
      </c>
      <c r="I3" s="49">
        <f t="shared" si="0"/>
        <v>0.51042473777308006</v>
      </c>
      <c r="J3" s="49">
        <f t="shared" si="0"/>
        <v>0.69385331236232639</v>
      </c>
      <c r="K3" s="49">
        <f t="shared" si="0"/>
        <v>0.63405440443626759</v>
      </c>
      <c r="L3" s="49">
        <f t="shared" si="0"/>
        <v>0.69522575110659379</v>
      </c>
      <c r="M3" s="49">
        <f t="shared" si="0"/>
        <v>0.57020686207963189</v>
      </c>
      <c r="N3" s="49">
        <f t="shared" si="0"/>
        <v>0.62035098396990473</v>
      </c>
      <c r="O3" s="49">
        <f t="shared" si="0"/>
        <v>0.63946121267274814</v>
      </c>
      <c r="P3" s="49">
        <f t="shared" si="0"/>
        <v>0.70511023336516532</v>
      </c>
      <c r="Q3" s="49">
        <f t="shared" si="0"/>
        <v>0.99999999999999989</v>
      </c>
    </row>
    <row r="4" spans="1:17" x14ac:dyDescent="0.25">
      <c r="A4" s="47" t="s">
        <v>877</v>
      </c>
      <c r="B4" s="47">
        <v>0</v>
      </c>
      <c r="C4" s="51">
        <v>0</v>
      </c>
      <c r="D4" s="47">
        <v>0</v>
      </c>
      <c r="E4" s="47">
        <v>0</v>
      </c>
      <c r="F4" s="47">
        <v>0</v>
      </c>
      <c r="G4" s="47">
        <v>0</v>
      </c>
      <c r="H4" s="47">
        <v>0</v>
      </c>
      <c r="I4" s="47">
        <v>0</v>
      </c>
      <c r="J4" s="47">
        <v>0</v>
      </c>
      <c r="K4" s="47">
        <v>0</v>
      </c>
      <c r="L4" s="47">
        <v>0</v>
      </c>
      <c r="M4" s="47">
        <v>0</v>
      </c>
      <c r="N4" s="47">
        <v>0</v>
      </c>
      <c r="O4" s="47">
        <v>0</v>
      </c>
      <c r="P4" s="47">
        <v>0</v>
      </c>
      <c r="Q4" s="47" t="s">
        <v>915</v>
      </c>
    </row>
    <row r="5" spans="1:17" s="37" customFormat="1" ht="60" x14ac:dyDescent="0.25">
      <c r="A5" s="48" t="s">
        <v>895</v>
      </c>
      <c r="B5" s="48" t="str">
        <f>'db2'!B4</f>
        <v>Típus (i3_i5_i7)</v>
      </c>
      <c r="C5" s="52" t="str">
        <f>'db2'!C4</f>
        <v>Clockspeed</v>
      </c>
      <c r="D5" s="52" t="str">
        <f>'db2'!D4</f>
        <v>Turbo Speed</v>
      </c>
      <c r="E5" s="48" t="str">
        <f>'db2'!E4</f>
        <v>Cores</v>
      </c>
      <c r="F5" s="48" t="str">
        <f>'db2'!F4</f>
        <v>Threads</v>
      </c>
      <c r="G5" s="48" t="str">
        <f>'db2'!G4</f>
        <v>Integer Math</v>
      </c>
      <c r="H5" s="48" t="str">
        <f>'db2'!H4</f>
        <v>Floating Point Math</v>
      </c>
      <c r="I5" s="48" t="str">
        <f>'db2'!I4</f>
        <v>Find Prime Numbers</v>
      </c>
      <c r="J5" s="48" t="str">
        <f>'db2'!J4</f>
        <v>Random String Sorting</v>
      </c>
      <c r="K5" s="48" t="str">
        <f>'db2'!K4</f>
        <v>Data Encryption</v>
      </c>
      <c r="L5" s="48" t="str">
        <f>'db2'!L4</f>
        <v>Data Compression</v>
      </c>
      <c r="M5" s="48" t="str">
        <f>'db2'!M4</f>
        <v>Physics</v>
      </c>
      <c r="N5" s="48" t="str">
        <f>'db2'!N4</f>
        <v>Extended Instructions</v>
      </c>
      <c r="O5" s="48" t="str">
        <f>'db2'!O4</f>
        <v>Single Thread</v>
      </c>
      <c r="P5" s="48" t="str">
        <f>'db2'!P4</f>
        <v>Average CPU Mark</v>
      </c>
      <c r="Q5" s="48" t="str">
        <f>'db2'!Q4</f>
        <v>Last Price Change (USD)</v>
      </c>
    </row>
    <row r="6" spans="1:17" x14ac:dyDescent="0.25">
      <c r="A6" s="47" t="str">
        <f>'db2'!A5</f>
        <v>Intel Core i3-6100</v>
      </c>
      <c r="B6" s="47">
        <f>VALUE('db2'!B5)</f>
        <v>3</v>
      </c>
      <c r="C6" s="47">
        <f>VALUE('db2'!C5)</f>
        <v>3.7</v>
      </c>
      <c r="D6" s="47">
        <f>VALUE('db2'!D5)</f>
        <v>3.7</v>
      </c>
      <c r="E6" s="47">
        <f>VALUE('db2'!E5)</f>
        <v>2</v>
      </c>
      <c r="F6" s="47">
        <f>VALUE('db2'!F5)</f>
        <v>4</v>
      </c>
      <c r="G6" s="47">
        <f>VALUE('db2'!G5)</f>
        <v>12779</v>
      </c>
      <c r="H6" s="47">
        <f>VALUE('db2'!H5)</f>
        <v>7953</v>
      </c>
      <c r="I6" s="47">
        <f>VALUE('db2'!I5)</f>
        <v>14</v>
      </c>
      <c r="J6" s="47">
        <f>VALUE('db2'!J5)</f>
        <v>7</v>
      </c>
      <c r="K6" s="47">
        <f>VALUE('db2'!K5)</f>
        <v>1332</v>
      </c>
      <c r="L6" s="47">
        <f>VALUE('db2'!L5)</f>
        <v>55.1</v>
      </c>
      <c r="M6" s="47">
        <f>VALUE('db2'!M5)</f>
        <v>319</v>
      </c>
      <c r="N6" s="47">
        <f>VALUE('db2'!N5)</f>
        <v>3834</v>
      </c>
      <c r="O6" s="47">
        <f>VALUE('db2'!O5)</f>
        <v>2219</v>
      </c>
      <c r="P6" s="47">
        <f>VALUE('db2'!P5)</f>
        <v>4161</v>
      </c>
      <c r="Q6" s="47">
        <f>VALUE('db2'!Q5)*100</f>
        <v>17381</v>
      </c>
    </row>
    <row r="7" spans="1:17" x14ac:dyDescent="0.25">
      <c r="A7" s="47" t="str">
        <f>'db2'!A6</f>
        <v>Intel Core i3-6300</v>
      </c>
      <c r="B7" s="47">
        <f>VALUE('db2'!B6)</f>
        <v>3</v>
      </c>
      <c r="C7" s="47">
        <f>VALUE('db2'!C6)</f>
        <v>3.8</v>
      </c>
      <c r="D7" s="47">
        <f>VALUE('db2'!D6)</f>
        <v>3.8</v>
      </c>
      <c r="E7" s="47">
        <f>VALUE('db2'!E6)</f>
        <v>2</v>
      </c>
      <c r="F7" s="47">
        <f>VALUE('db2'!F6)</f>
        <v>4</v>
      </c>
      <c r="G7" s="47">
        <f>VALUE('db2'!G6)</f>
        <v>13375</v>
      </c>
      <c r="H7" s="47">
        <f>VALUE('db2'!H6)</f>
        <v>8366</v>
      </c>
      <c r="I7" s="47">
        <f>VALUE('db2'!I6)</f>
        <v>18</v>
      </c>
      <c r="J7" s="47">
        <f>VALUE('db2'!J6)</f>
        <v>8</v>
      </c>
      <c r="K7" s="47">
        <f>VALUE('db2'!K6)</f>
        <v>1359</v>
      </c>
      <c r="L7" s="47">
        <f>VALUE('db2'!L6)</f>
        <v>58.5</v>
      </c>
      <c r="M7" s="47">
        <f>VALUE('db2'!M6)</f>
        <v>381</v>
      </c>
      <c r="N7" s="47">
        <f>VALUE('db2'!N6)</f>
        <v>4030</v>
      </c>
      <c r="O7" s="47">
        <f>VALUE('db2'!O6)</f>
        <v>2356</v>
      </c>
      <c r="P7" s="47">
        <f>VALUE('db2'!P6)</f>
        <v>4411</v>
      </c>
      <c r="Q7" s="47">
        <f>VALUE('db2'!Q6)*100</f>
        <v>16988</v>
      </c>
    </row>
    <row r="8" spans="1:17" x14ac:dyDescent="0.25">
      <c r="A8" s="47" t="str">
        <f>'db2'!A7</f>
        <v>Intel Core i3-7100</v>
      </c>
      <c r="B8" s="47">
        <f>VALUE('db2'!B7)</f>
        <v>3</v>
      </c>
      <c r="C8" s="47">
        <f>VALUE('db2'!C7)</f>
        <v>3.9</v>
      </c>
      <c r="D8" s="47">
        <f>VALUE('db2'!D7)</f>
        <v>3.9</v>
      </c>
      <c r="E8" s="47">
        <f>VALUE('db2'!E7)</f>
        <v>2</v>
      </c>
      <c r="F8" s="47">
        <f>VALUE('db2'!F7)</f>
        <v>4</v>
      </c>
      <c r="G8" s="47">
        <f>VALUE('db2'!G7)</f>
        <v>13356</v>
      </c>
      <c r="H8" s="47">
        <f>VALUE('db2'!H7)</f>
        <v>8338</v>
      </c>
      <c r="I8" s="47">
        <f>VALUE('db2'!I7)</f>
        <v>14</v>
      </c>
      <c r="J8" s="47">
        <f>VALUE('db2'!J7)</f>
        <v>8</v>
      </c>
      <c r="K8" s="47">
        <f>VALUE('db2'!K7)</f>
        <v>1391</v>
      </c>
      <c r="L8" s="47">
        <f>VALUE('db2'!L7)</f>
        <v>57.5</v>
      </c>
      <c r="M8" s="47">
        <f>VALUE('db2'!M7)</f>
        <v>312</v>
      </c>
      <c r="N8" s="47">
        <f>VALUE('db2'!N7)</f>
        <v>4005</v>
      </c>
      <c r="O8" s="47">
        <f>VALUE('db2'!O7)</f>
        <v>2330</v>
      </c>
      <c r="P8" s="47">
        <f>VALUE('db2'!P7)</f>
        <v>4310</v>
      </c>
      <c r="Q8" s="47">
        <f>VALUE('db2'!Q7)*100</f>
        <v>18738</v>
      </c>
    </row>
    <row r="9" spans="1:17" x14ac:dyDescent="0.25">
      <c r="A9" s="47" t="str">
        <f>'db2'!A8</f>
        <v>Intel Core i3-7300</v>
      </c>
      <c r="B9" s="47">
        <f>VALUE('db2'!B8)</f>
        <v>3</v>
      </c>
      <c r="C9" s="47">
        <f>VALUE('db2'!C8)</f>
        <v>4</v>
      </c>
      <c r="D9" s="47">
        <f>VALUE('db2'!D8)</f>
        <v>4</v>
      </c>
      <c r="E9" s="47">
        <f>VALUE('db2'!E8)</f>
        <v>2</v>
      </c>
      <c r="F9" s="47">
        <f>VALUE('db2'!F8)</f>
        <v>4</v>
      </c>
      <c r="G9" s="47">
        <f>VALUE('db2'!G8)</f>
        <v>14186</v>
      </c>
      <c r="H9" s="47">
        <f>VALUE('db2'!H8)</f>
        <v>8772</v>
      </c>
      <c r="I9" s="47">
        <f>VALUE('db2'!I8)</f>
        <v>19</v>
      </c>
      <c r="J9" s="47">
        <f>VALUE('db2'!J8)</f>
        <v>8</v>
      </c>
      <c r="K9" s="47">
        <f>VALUE('db2'!K8)</f>
        <v>1491</v>
      </c>
      <c r="L9" s="47">
        <f>VALUE('db2'!L8)</f>
        <v>61.2</v>
      </c>
      <c r="M9" s="47">
        <f>VALUE('db2'!M8)</f>
        <v>406</v>
      </c>
      <c r="N9" s="47">
        <f>VALUE('db2'!N8)</f>
        <v>4267</v>
      </c>
      <c r="O9" s="47">
        <f>VALUE('db2'!O8)</f>
        <v>2378</v>
      </c>
      <c r="P9" s="47">
        <f>VALUE('db2'!P8)</f>
        <v>4761</v>
      </c>
      <c r="Q9" s="47">
        <f>VALUE('db2'!Q8)*100</f>
        <v>19585</v>
      </c>
    </row>
    <row r="10" spans="1:17" x14ac:dyDescent="0.25">
      <c r="A10" s="47" t="str">
        <f>'db2'!A9</f>
        <v>Intel Core i3-8100</v>
      </c>
      <c r="B10" s="47">
        <f>VALUE('db2'!B9)</f>
        <v>3</v>
      </c>
      <c r="C10" s="47">
        <f>VALUE('db2'!C9)</f>
        <v>3.6</v>
      </c>
      <c r="D10" s="47">
        <f>VALUE('db2'!D9)</f>
        <v>3.6</v>
      </c>
      <c r="E10" s="47">
        <f>VALUE('db2'!E9)</f>
        <v>4</v>
      </c>
      <c r="F10" s="47">
        <f>VALUE('db2'!F9)</f>
        <v>4</v>
      </c>
      <c r="G10" s="47">
        <f>VALUE('db2'!G9)</f>
        <v>16576</v>
      </c>
      <c r="H10" s="47">
        <f>VALUE('db2'!H9)</f>
        <v>14043</v>
      </c>
      <c r="I10" s="47">
        <f>VALUE('db2'!I9)</f>
        <v>28</v>
      </c>
      <c r="J10" s="47">
        <f>VALUE('db2'!J9)</f>
        <v>11</v>
      </c>
      <c r="K10" s="47">
        <f>VALUE('db2'!K9)</f>
        <v>1741</v>
      </c>
      <c r="L10" s="47">
        <f>VALUE('db2'!L9)</f>
        <v>82.7</v>
      </c>
      <c r="M10" s="47">
        <f>VALUE('db2'!M9)</f>
        <v>469</v>
      </c>
      <c r="N10" s="47">
        <f>VALUE('db2'!N9)</f>
        <v>7381</v>
      </c>
      <c r="O10" s="47">
        <f>VALUE('db2'!O9)</f>
        <v>2243</v>
      </c>
      <c r="P10" s="47">
        <f>VALUE('db2'!P9)</f>
        <v>6132</v>
      </c>
      <c r="Q10" s="47">
        <f>VALUE('db2'!Q9)*100</f>
        <v>17498</v>
      </c>
    </row>
    <row r="11" spans="1:17" x14ac:dyDescent="0.25">
      <c r="A11" s="47" t="str">
        <f>'db2'!A10</f>
        <v>Intel Core i3-8300</v>
      </c>
      <c r="B11" s="47">
        <f>VALUE('db2'!B10)</f>
        <v>3</v>
      </c>
      <c r="C11" s="47">
        <f>VALUE('db2'!C10)</f>
        <v>3.7</v>
      </c>
      <c r="D11" s="47">
        <f>VALUE('db2'!D10)</f>
        <v>3.7</v>
      </c>
      <c r="E11" s="47">
        <f>VALUE('db2'!E10)</f>
        <v>4</v>
      </c>
      <c r="F11" s="47">
        <f>VALUE('db2'!F10)</f>
        <v>4</v>
      </c>
      <c r="G11" s="47">
        <f>VALUE('db2'!G10)</f>
        <v>16762</v>
      </c>
      <c r="H11" s="47">
        <f>VALUE('db2'!H10)</f>
        <v>14268</v>
      </c>
      <c r="I11" s="47">
        <f>VALUE('db2'!I10)</f>
        <v>35</v>
      </c>
      <c r="J11" s="47">
        <f>VALUE('db2'!J10)</f>
        <v>11</v>
      </c>
      <c r="K11" s="47">
        <f>VALUE('db2'!K10)</f>
        <v>1766</v>
      </c>
      <c r="L11" s="47">
        <f>VALUE('db2'!L10)</f>
        <v>83.6</v>
      </c>
      <c r="M11" s="47">
        <f>VALUE('db2'!M10)</f>
        <v>531</v>
      </c>
      <c r="N11" s="47">
        <f>VALUE('db2'!N10)</f>
        <v>7720</v>
      </c>
      <c r="O11" s="47">
        <f>VALUE('db2'!O10)</f>
        <v>2309</v>
      </c>
      <c r="P11" s="47">
        <f>VALUE('db2'!P10)</f>
        <v>6341</v>
      </c>
      <c r="Q11" s="47">
        <f>VALUE('db2'!Q10)*100</f>
        <v>16998</v>
      </c>
    </row>
    <row r="12" spans="1:17" x14ac:dyDescent="0.25">
      <c r="A12" s="47" t="str">
        <f>'db2'!A11</f>
        <v>Intel Core i3-9100</v>
      </c>
      <c r="B12" s="47">
        <f>VALUE('db2'!B11)</f>
        <v>3</v>
      </c>
      <c r="C12" s="47">
        <f>VALUE('db2'!C11)</f>
        <v>3.6</v>
      </c>
      <c r="D12" s="47">
        <f>VALUE('db2'!D11)</f>
        <v>4.2</v>
      </c>
      <c r="E12" s="47">
        <f>VALUE('db2'!E11)</f>
        <v>4</v>
      </c>
      <c r="F12" s="47">
        <f>VALUE('db2'!F11)</f>
        <v>4</v>
      </c>
      <c r="G12" s="47">
        <f>VALUE('db2'!G11)</f>
        <v>18415</v>
      </c>
      <c r="H12" s="47">
        <f>VALUE('db2'!H11)</f>
        <v>15609</v>
      </c>
      <c r="I12" s="47">
        <f>VALUE('db2'!I11)</f>
        <v>28</v>
      </c>
      <c r="J12" s="47">
        <f>VALUE('db2'!J11)</f>
        <v>12</v>
      </c>
      <c r="K12" s="47">
        <f>VALUE('db2'!K11)</f>
        <v>1880</v>
      </c>
      <c r="L12" s="47">
        <f>VALUE('db2'!L11)</f>
        <v>91.3</v>
      </c>
      <c r="M12" s="47">
        <f>VALUE('db2'!M11)</f>
        <v>449</v>
      </c>
      <c r="N12" s="47">
        <f>VALUE('db2'!N11)</f>
        <v>8156</v>
      </c>
      <c r="O12" s="47">
        <f>VALUE('db2'!O11)</f>
        <v>2526</v>
      </c>
      <c r="P12" s="47">
        <f>VALUE('db2'!P11)</f>
        <v>6637</v>
      </c>
      <c r="Q12" s="47">
        <f>VALUE('db2'!Q11)*100</f>
        <v>15950</v>
      </c>
    </row>
    <row r="13" spans="1:17" x14ac:dyDescent="0.25">
      <c r="A13" s="47" t="str">
        <f>'db2'!A12</f>
        <v>Intel Core i3-9300</v>
      </c>
      <c r="B13" s="47">
        <f>VALUE('db2'!B12)</f>
        <v>3</v>
      </c>
      <c r="C13" s="47">
        <f>VALUE('db2'!C12)</f>
        <v>3.7</v>
      </c>
      <c r="D13" s="47">
        <f>VALUE('db2'!D12)</f>
        <v>4.3</v>
      </c>
      <c r="E13" s="47">
        <f>VALUE('db2'!E12)</f>
        <v>4</v>
      </c>
      <c r="F13" s="47">
        <f>VALUE('db2'!F12)</f>
        <v>4</v>
      </c>
      <c r="G13" s="47">
        <f>VALUE('db2'!G12)</f>
        <v>19725</v>
      </c>
      <c r="H13" s="47">
        <f>VALUE('db2'!H12)</f>
        <v>15227</v>
      </c>
      <c r="I13" s="47">
        <f>VALUE('db2'!I12)</f>
        <v>54</v>
      </c>
      <c r="J13" s="47">
        <f>VALUE('db2'!J12)</f>
        <v>13</v>
      </c>
      <c r="K13" s="47">
        <f>VALUE('db2'!K12)</f>
        <v>1913</v>
      </c>
      <c r="L13" s="47">
        <f>VALUE('db2'!L12)</f>
        <v>93.6</v>
      </c>
      <c r="M13" s="47">
        <f>VALUE('db2'!M12)</f>
        <v>722</v>
      </c>
      <c r="N13" s="47">
        <f>VALUE('db2'!N12)</f>
        <v>8608</v>
      </c>
      <c r="O13" s="47">
        <f>VALUE('db2'!O12)</f>
        <v>2666</v>
      </c>
      <c r="P13" s="47">
        <f>VALUE('db2'!P12)</f>
        <v>7279</v>
      </c>
      <c r="Q13" s="47">
        <f>VALUE('db2'!Q12)*100</f>
        <v>17798</v>
      </c>
    </row>
    <row r="14" spans="1:17" x14ac:dyDescent="0.25">
      <c r="A14" s="47" t="str">
        <f>'db2'!A13</f>
        <v>Intel Core i3-10100</v>
      </c>
      <c r="B14" s="47">
        <f>VALUE('db2'!B13)</f>
        <v>3</v>
      </c>
      <c r="C14" s="47">
        <f>VALUE('db2'!C13)</f>
        <v>3.6</v>
      </c>
      <c r="D14" s="47">
        <f>VALUE('db2'!D13)</f>
        <v>4.3</v>
      </c>
      <c r="E14" s="47">
        <f>VALUE('db2'!E13)</f>
        <v>4</v>
      </c>
      <c r="F14" s="47">
        <f>VALUE('db2'!F13)</f>
        <v>8</v>
      </c>
      <c r="G14" s="47">
        <f>VALUE('db2'!G13)</f>
        <v>29329</v>
      </c>
      <c r="H14" s="47">
        <f>VALUE('db2'!H13)</f>
        <v>18264</v>
      </c>
      <c r="I14" s="47">
        <f>VALUE('db2'!I13)</f>
        <v>28</v>
      </c>
      <c r="J14" s="47">
        <f>VALUE('db2'!J13)</f>
        <v>17</v>
      </c>
      <c r="K14" s="47">
        <f>VALUE('db2'!K13)</f>
        <v>3061</v>
      </c>
      <c r="L14" s="47">
        <f>VALUE('db2'!L13)</f>
        <v>127.6</v>
      </c>
      <c r="M14" s="47">
        <f>VALUE('db2'!M13)</f>
        <v>636</v>
      </c>
      <c r="N14" s="47">
        <f>VALUE('db2'!N13)</f>
        <v>8839</v>
      </c>
      <c r="O14" s="47">
        <f>VALUE('db2'!O13)</f>
        <v>2670</v>
      </c>
      <c r="P14" s="47">
        <f>VALUE('db2'!P13)</f>
        <v>9161</v>
      </c>
      <c r="Q14" s="47">
        <f>VALUE('db2'!Q13)*100</f>
        <v>16889</v>
      </c>
    </row>
    <row r="15" spans="1:17" x14ac:dyDescent="0.25">
      <c r="A15" s="47" t="str">
        <f>'db2'!A14</f>
        <v>Intel Core i3-10300</v>
      </c>
      <c r="B15" s="47">
        <f>VALUE('db2'!B14)</f>
        <v>3</v>
      </c>
      <c r="C15" s="47">
        <f>VALUE('db2'!C14)</f>
        <v>3.7</v>
      </c>
      <c r="D15" s="47">
        <f>VALUE('db2'!D14)</f>
        <v>4.4000000000000004</v>
      </c>
      <c r="E15" s="47">
        <f>VALUE('db2'!E14)</f>
        <v>4</v>
      </c>
      <c r="F15" s="47">
        <f>VALUE('db2'!F14)</f>
        <v>8</v>
      </c>
      <c r="G15" s="47">
        <f>VALUE('db2'!G14)</f>
        <v>29847</v>
      </c>
      <c r="H15" s="47">
        <f>VALUE('db2'!H14)</f>
        <v>18494</v>
      </c>
      <c r="I15" s="47">
        <f>VALUE('db2'!I14)</f>
        <v>30</v>
      </c>
      <c r="J15" s="47">
        <f>VALUE('db2'!J14)</f>
        <v>17</v>
      </c>
      <c r="K15" s="47">
        <f>VALUE('db2'!K14)</f>
        <v>3118</v>
      </c>
      <c r="L15" s="47">
        <f>VALUE('db2'!L14)</f>
        <v>129.80000000000001</v>
      </c>
      <c r="M15" s="47">
        <f>VALUE('db2'!M14)</f>
        <v>631</v>
      </c>
      <c r="N15" s="47">
        <f>VALUE('db2'!N14)</f>
        <v>8957</v>
      </c>
      <c r="O15" s="47">
        <f>VALUE('db2'!O14)</f>
        <v>2680</v>
      </c>
      <c r="P15" s="47">
        <f>VALUE('db2'!P14)</f>
        <v>9344</v>
      </c>
      <c r="Q15" s="47">
        <f>VALUE('db2'!Q14)*100</f>
        <v>17764</v>
      </c>
    </row>
    <row r="16" spans="1:17" x14ac:dyDescent="0.25">
      <c r="A16" s="47" t="str">
        <f>'db2'!A15</f>
        <v>Intel Core i3-1115G4</v>
      </c>
      <c r="B16" s="47">
        <f>VALUE('db2'!B15)</f>
        <v>3</v>
      </c>
      <c r="C16" s="47">
        <f>VALUE('db2'!C15)</f>
        <v>3</v>
      </c>
      <c r="D16" s="47">
        <f>VALUE('db2'!D15)</f>
        <v>4.0999999999999996</v>
      </c>
      <c r="E16" s="47">
        <f>VALUE('db2'!E15)</f>
        <v>2</v>
      </c>
      <c r="F16" s="47">
        <f>VALUE('db2'!F15)</f>
        <v>4</v>
      </c>
      <c r="G16" s="47">
        <f>VALUE('db2'!G15)</f>
        <v>18901</v>
      </c>
      <c r="H16" s="47">
        <f>VALUE('db2'!H15)</f>
        <v>11434</v>
      </c>
      <c r="I16" s="47">
        <f>VALUE('db2'!I15)</f>
        <v>27</v>
      </c>
      <c r="J16" s="47">
        <f>VALUE('db2'!J15)</f>
        <v>8</v>
      </c>
      <c r="K16" s="47">
        <f>VALUE('db2'!K15)</f>
        <v>3695</v>
      </c>
      <c r="L16" s="47">
        <f>VALUE('db2'!L15)</f>
        <v>66.7</v>
      </c>
      <c r="M16" s="47">
        <f>VALUE('db2'!M15)</f>
        <v>463</v>
      </c>
      <c r="N16" s="47">
        <f>VALUE('db2'!N15)</f>
        <v>5045</v>
      </c>
      <c r="O16" s="47">
        <f>VALUE('db2'!O15)</f>
        <v>2751</v>
      </c>
      <c r="P16" s="47">
        <f>VALUE('db2'!P15)</f>
        <v>6477</v>
      </c>
      <c r="Q16" s="47">
        <f>VALUE('db2'!Q15)*100</f>
        <v>28100</v>
      </c>
    </row>
    <row r="17" spans="1:17" x14ac:dyDescent="0.25">
      <c r="A17" s="47" t="str">
        <f>'db2'!A16</f>
        <v>Intel Core i5-6400</v>
      </c>
      <c r="B17" s="47">
        <f>VALUE('db2'!B16)</f>
        <v>5</v>
      </c>
      <c r="C17" s="47">
        <f>VALUE('db2'!C16)</f>
        <v>2.7</v>
      </c>
      <c r="D17" s="47">
        <f>VALUE('db2'!D16)</f>
        <v>3.3</v>
      </c>
      <c r="E17" s="47">
        <f>VALUE('db2'!E16)</f>
        <v>4</v>
      </c>
      <c r="F17" s="47">
        <f>VALUE('db2'!F16)</f>
        <v>4</v>
      </c>
      <c r="G17" s="47">
        <f>VALUE('db2'!G16)</f>
        <v>13950</v>
      </c>
      <c r="H17" s="47">
        <f>VALUE('db2'!H16)</f>
        <v>11841</v>
      </c>
      <c r="I17" s="47">
        <f>VALUE('db2'!I16)</f>
        <v>26</v>
      </c>
      <c r="J17" s="47">
        <f>VALUE('db2'!J16)</f>
        <v>9</v>
      </c>
      <c r="K17" s="47">
        <f>VALUE('db2'!K16)</f>
        <v>1419</v>
      </c>
      <c r="L17" s="47">
        <f>VALUE('db2'!L16)</f>
        <v>70.2</v>
      </c>
      <c r="M17" s="47">
        <f>VALUE('db2'!M16)</f>
        <v>414</v>
      </c>
      <c r="N17" s="47">
        <f>VALUE('db2'!N16)</f>
        <v>6282</v>
      </c>
      <c r="O17" s="47">
        <f>VALUE('db2'!O16)</f>
        <v>1967</v>
      </c>
      <c r="P17" s="47">
        <f>VALUE('db2'!P16)</f>
        <v>5153</v>
      </c>
      <c r="Q17" s="47">
        <f>VALUE('db2'!Q16)*100</f>
        <v>12999</v>
      </c>
    </row>
    <row r="18" spans="1:17" x14ac:dyDescent="0.25">
      <c r="A18" s="47" t="str">
        <f>'db2'!A17</f>
        <v>Intel Core i5-6500</v>
      </c>
      <c r="B18" s="47">
        <f>VALUE('db2'!B17)</f>
        <v>5</v>
      </c>
      <c r="C18" s="47">
        <f>VALUE('db2'!C17)</f>
        <v>3.2</v>
      </c>
      <c r="D18" s="47">
        <f>VALUE('db2'!D17)</f>
        <v>3.6</v>
      </c>
      <c r="E18" s="47">
        <f>VALUE('db2'!E17)</f>
        <v>4</v>
      </c>
      <c r="F18" s="47">
        <f>VALUE('db2'!F17)</f>
        <v>4</v>
      </c>
      <c r="G18" s="47">
        <f>VALUE('db2'!G17)</f>
        <v>15091</v>
      </c>
      <c r="H18" s="47">
        <f>VALUE('db2'!H17)</f>
        <v>12780</v>
      </c>
      <c r="I18" s="47">
        <f>VALUE('db2'!I17)</f>
        <v>28</v>
      </c>
      <c r="J18" s="47">
        <f>VALUE('db2'!J17)</f>
        <v>10</v>
      </c>
      <c r="K18" s="47">
        <f>VALUE('db2'!K17)</f>
        <v>1581</v>
      </c>
      <c r="L18" s="47">
        <f>VALUE('db2'!L17)</f>
        <v>75.8</v>
      </c>
      <c r="M18" s="47">
        <f>VALUE('db2'!M17)</f>
        <v>458</v>
      </c>
      <c r="N18" s="47">
        <f>VALUE('db2'!N17)</f>
        <v>6707</v>
      </c>
      <c r="O18" s="47">
        <f>VALUE('db2'!O17)</f>
        <v>2124</v>
      </c>
      <c r="P18" s="47">
        <f>VALUE('db2'!P17)</f>
        <v>5641</v>
      </c>
      <c r="Q18" s="47">
        <f>VALUE('db2'!Q17)*100</f>
        <v>12988.999999999998</v>
      </c>
    </row>
    <row r="19" spans="1:17" x14ac:dyDescent="0.25">
      <c r="A19" s="47" t="str">
        <f>'db2'!A18</f>
        <v>Intel Core i5-6600</v>
      </c>
      <c r="B19" s="47">
        <f>VALUE('db2'!B18)</f>
        <v>5</v>
      </c>
      <c r="C19" s="47">
        <f>VALUE('db2'!C18)</f>
        <v>3.3</v>
      </c>
      <c r="D19" s="47">
        <f>VALUE('db2'!D18)</f>
        <v>3.9</v>
      </c>
      <c r="E19" s="47">
        <f>VALUE('db2'!E18)</f>
        <v>4</v>
      </c>
      <c r="F19" s="47">
        <f>VALUE('db2'!F18)</f>
        <v>4</v>
      </c>
      <c r="G19" s="47">
        <f>VALUE('db2'!G18)</f>
        <v>16387</v>
      </c>
      <c r="H19" s="47">
        <f>VALUE('db2'!H18)</f>
        <v>13810</v>
      </c>
      <c r="I19" s="47">
        <f>VALUE('db2'!I18)</f>
        <v>29</v>
      </c>
      <c r="J19" s="47">
        <f>VALUE('db2'!J18)</f>
        <v>10</v>
      </c>
      <c r="K19" s="47">
        <f>VALUE('db2'!K18)</f>
        <v>1723</v>
      </c>
      <c r="L19" s="47">
        <f>VALUE('db2'!L18)</f>
        <v>81.900000000000006</v>
      </c>
      <c r="M19" s="47">
        <f>VALUE('db2'!M18)</f>
        <v>483</v>
      </c>
      <c r="N19" s="47">
        <f>VALUE('db2'!N18)</f>
        <v>7190</v>
      </c>
      <c r="O19" s="47">
        <f>VALUE('db2'!O18)</f>
        <v>2278</v>
      </c>
      <c r="P19" s="47">
        <f>VALUE('db2'!P18)</f>
        <v>6093</v>
      </c>
      <c r="Q19" s="47">
        <f>VALUE('db2'!Q18)*100</f>
        <v>13499</v>
      </c>
    </row>
    <row r="20" spans="1:17" x14ac:dyDescent="0.25">
      <c r="A20" s="47" t="str">
        <f>'db2'!A19</f>
        <v>Intel Core i5-7400</v>
      </c>
      <c r="B20" s="47">
        <f>VALUE('db2'!B19)</f>
        <v>5</v>
      </c>
      <c r="C20" s="47">
        <f>VALUE('db2'!C19)</f>
        <v>3</v>
      </c>
      <c r="D20" s="47">
        <f>VALUE('db2'!D19)</f>
        <v>3.5</v>
      </c>
      <c r="E20" s="47">
        <f>VALUE('db2'!E19)</f>
        <v>4</v>
      </c>
      <c r="F20" s="47">
        <f>VALUE('db2'!F19)</f>
        <v>4</v>
      </c>
      <c r="G20" s="47">
        <f>VALUE('db2'!G19)</f>
        <v>14943</v>
      </c>
      <c r="H20" s="47">
        <f>VALUE('db2'!H19)</f>
        <v>12643</v>
      </c>
      <c r="I20" s="47">
        <f>VALUE('db2'!I19)</f>
        <v>27</v>
      </c>
      <c r="J20" s="47">
        <f>VALUE('db2'!J19)</f>
        <v>10</v>
      </c>
      <c r="K20" s="47">
        <f>VALUE('db2'!K19)</f>
        <v>1528</v>
      </c>
      <c r="L20" s="47">
        <f>VALUE('db2'!L19)</f>
        <v>75</v>
      </c>
      <c r="M20" s="47">
        <f>VALUE('db2'!M19)</f>
        <v>436</v>
      </c>
      <c r="N20" s="47">
        <f>VALUE('db2'!N19)</f>
        <v>6682</v>
      </c>
      <c r="O20" s="47">
        <f>VALUE('db2'!O19)</f>
        <v>2110</v>
      </c>
      <c r="P20" s="47">
        <f>VALUE('db2'!P19)</f>
        <v>5515</v>
      </c>
      <c r="Q20" s="47">
        <f>VALUE('db2'!Q19)*100</f>
        <v>19000</v>
      </c>
    </row>
    <row r="21" spans="1:17" x14ac:dyDescent="0.25">
      <c r="A21" s="47" t="str">
        <f>'db2'!A20</f>
        <v>Intel Core i5-7500</v>
      </c>
      <c r="B21" s="47">
        <f>VALUE('db2'!B20)</f>
        <v>5</v>
      </c>
      <c r="C21" s="47">
        <f>VALUE('db2'!C20)</f>
        <v>3.4</v>
      </c>
      <c r="D21" s="47">
        <f>VALUE('db2'!D20)</f>
        <v>3.8</v>
      </c>
      <c r="E21" s="47">
        <f>VALUE('db2'!E20)</f>
        <v>4</v>
      </c>
      <c r="F21" s="47">
        <f>VALUE('db2'!F20)</f>
        <v>4</v>
      </c>
      <c r="G21" s="47">
        <f>VALUE('db2'!G20)</f>
        <v>16346</v>
      </c>
      <c r="H21" s="47">
        <f>VALUE('db2'!H20)</f>
        <v>13752</v>
      </c>
      <c r="I21" s="47">
        <f>VALUE('db2'!I20)</f>
        <v>28</v>
      </c>
      <c r="J21" s="47">
        <f>VALUE('db2'!J20)</f>
        <v>10</v>
      </c>
      <c r="K21" s="47">
        <f>VALUE('db2'!K20)</f>
        <v>1713</v>
      </c>
      <c r="L21" s="47">
        <f>VALUE('db2'!L20)</f>
        <v>81.5</v>
      </c>
      <c r="M21" s="47">
        <f>VALUE('db2'!M20)</f>
        <v>469</v>
      </c>
      <c r="N21" s="47">
        <f>VALUE('db2'!N20)</f>
        <v>7221</v>
      </c>
      <c r="O21" s="47">
        <f>VALUE('db2'!O20)</f>
        <v>2284</v>
      </c>
      <c r="P21" s="47">
        <f>VALUE('db2'!P20)</f>
        <v>6064</v>
      </c>
      <c r="Q21" s="47">
        <f>VALUE('db2'!Q20)*100</f>
        <v>16696</v>
      </c>
    </row>
    <row r="22" spans="1:17" x14ac:dyDescent="0.25">
      <c r="A22" s="47" t="str">
        <f>'db2'!A21</f>
        <v>Intel Core i5-7600</v>
      </c>
      <c r="B22" s="47">
        <f>VALUE('db2'!B21)</f>
        <v>5</v>
      </c>
      <c r="C22" s="47">
        <f>VALUE('db2'!C21)</f>
        <v>3.5</v>
      </c>
      <c r="D22" s="47">
        <f>VALUE('db2'!D21)</f>
        <v>4.0999999999999996</v>
      </c>
      <c r="E22" s="47">
        <f>VALUE('db2'!E21)</f>
        <v>4</v>
      </c>
      <c r="F22" s="47">
        <f>VALUE('db2'!F21)</f>
        <v>4</v>
      </c>
      <c r="G22" s="47">
        <f>VALUE('db2'!G21)</f>
        <v>17823</v>
      </c>
      <c r="H22" s="47">
        <f>VALUE('db2'!H21)</f>
        <v>15115</v>
      </c>
      <c r="I22" s="47">
        <f>VALUE('db2'!I21)</f>
        <v>32</v>
      </c>
      <c r="J22" s="47">
        <f>VALUE('db2'!J21)</f>
        <v>12</v>
      </c>
      <c r="K22" s="47">
        <f>VALUE('db2'!K21)</f>
        <v>1876</v>
      </c>
      <c r="L22" s="47">
        <f>VALUE('db2'!L21)</f>
        <v>89.6</v>
      </c>
      <c r="M22" s="47">
        <f>VALUE('db2'!M21)</f>
        <v>521</v>
      </c>
      <c r="N22" s="47">
        <f>VALUE('db2'!N21)</f>
        <v>7949</v>
      </c>
      <c r="O22" s="47">
        <f>VALUE('db2'!O21)</f>
        <v>2478</v>
      </c>
      <c r="P22" s="47">
        <f>VALUE('db2'!P21)</f>
        <v>6657</v>
      </c>
      <c r="Q22" s="47">
        <f>VALUE('db2'!Q21)*100</f>
        <v>19999</v>
      </c>
    </row>
    <row r="23" spans="1:17" x14ac:dyDescent="0.25">
      <c r="A23" s="47" t="str">
        <f>'db2'!A22</f>
        <v>Intel Core i5-8400</v>
      </c>
      <c r="B23" s="47">
        <f>VALUE('db2'!B22)</f>
        <v>5</v>
      </c>
      <c r="C23" s="47">
        <f>VALUE('db2'!C22)</f>
        <v>2.8</v>
      </c>
      <c r="D23" s="47">
        <f>VALUE('db2'!D22)</f>
        <v>4</v>
      </c>
      <c r="E23" s="47">
        <f>VALUE('db2'!E22)</f>
        <v>6</v>
      </c>
      <c r="F23" s="47">
        <f>VALUE('db2'!F22)</f>
        <v>6</v>
      </c>
      <c r="G23" s="47">
        <f>VALUE('db2'!G22)</f>
        <v>26088</v>
      </c>
      <c r="H23" s="47">
        <f>VALUE('db2'!H22)</f>
        <v>22114</v>
      </c>
      <c r="I23" s="47">
        <f>VALUE('db2'!I22)</f>
        <v>38</v>
      </c>
      <c r="J23" s="47">
        <f>VALUE('db2'!J22)</f>
        <v>17</v>
      </c>
      <c r="K23" s="47">
        <f>VALUE('db2'!K22)</f>
        <v>2658</v>
      </c>
      <c r="L23" s="47">
        <f>VALUE('db2'!L22)</f>
        <v>129.5</v>
      </c>
      <c r="M23" s="47">
        <f>VALUE('db2'!M22)</f>
        <v>632</v>
      </c>
      <c r="N23" s="47">
        <f>VALUE('db2'!N22)</f>
        <v>11671</v>
      </c>
      <c r="O23" s="47">
        <f>VALUE('db2'!O22)</f>
        <v>2409</v>
      </c>
      <c r="P23" s="47">
        <f>VALUE('db2'!P22)</f>
        <v>9216</v>
      </c>
      <c r="Q23" s="47">
        <f>VALUE('db2'!Q22)*100</f>
        <v>23000</v>
      </c>
    </row>
    <row r="24" spans="1:17" x14ac:dyDescent="0.25">
      <c r="A24" s="47" t="str">
        <f>'db2'!A23</f>
        <v>Intel Core i5-8500</v>
      </c>
      <c r="B24" s="47">
        <f>VALUE('db2'!B23)</f>
        <v>5</v>
      </c>
      <c r="C24" s="47">
        <f>VALUE('db2'!C23)</f>
        <v>3</v>
      </c>
      <c r="D24" s="47">
        <f>VALUE('db2'!D23)</f>
        <v>4.0999999999999996</v>
      </c>
      <c r="E24" s="47">
        <f>VALUE('db2'!E23)</f>
        <v>6</v>
      </c>
      <c r="F24" s="47">
        <f>VALUE('db2'!F23)</f>
        <v>6</v>
      </c>
      <c r="G24" s="47">
        <f>VALUE('db2'!G23)</f>
        <v>27330</v>
      </c>
      <c r="H24" s="47">
        <f>VALUE('db2'!H23)</f>
        <v>22924</v>
      </c>
      <c r="I24" s="47">
        <f>VALUE('db2'!I23)</f>
        <v>37</v>
      </c>
      <c r="J24" s="47">
        <f>VALUE('db2'!J23)</f>
        <v>17</v>
      </c>
      <c r="K24" s="47">
        <f>VALUE('db2'!K23)</f>
        <v>2856</v>
      </c>
      <c r="L24" s="47">
        <f>VALUE('db2'!L23)</f>
        <v>135</v>
      </c>
      <c r="M24" s="47">
        <f>VALUE('db2'!M23)</f>
        <v>621</v>
      </c>
      <c r="N24" s="47">
        <f>VALUE('db2'!N23)</f>
        <v>11679</v>
      </c>
      <c r="O24" s="47">
        <f>VALUE('db2'!O23)</f>
        <v>2494</v>
      </c>
      <c r="P24" s="47">
        <f>VALUE('db2'!P23)</f>
        <v>9591</v>
      </c>
      <c r="Q24" s="47">
        <f>VALUE('db2'!Q23)*100</f>
        <v>19000</v>
      </c>
    </row>
    <row r="25" spans="1:17" x14ac:dyDescent="0.25">
      <c r="A25" s="47" t="str">
        <f>'db2'!A24</f>
        <v>Intel Core i5-8600</v>
      </c>
      <c r="B25" s="47">
        <f>VALUE('db2'!B24)</f>
        <v>5</v>
      </c>
      <c r="C25" s="47">
        <f>VALUE('db2'!C24)</f>
        <v>3.1</v>
      </c>
      <c r="D25" s="47">
        <f>VALUE('db2'!D24)</f>
        <v>4.3</v>
      </c>
      <c r="E25" s="47">
        <f>VALUE('db2'!E24)</f>
        <v>6</v>
      </c>
      <c r="F25" s="47">
        <f>VALUE('db2'!F24)</f>
        <v>6</v>
      </c>
      <c r="G25" s="47">
        <f>VALUE('db2'!G24)</f>
        <v>28017</v>
      </c>
      <c r="H25" s="47">
        <f>VALUE('db2'!H24)</f>
        <v>23481</v>
      </c>
      <c r="I25" s="47">
        <f>VALUE('db2'!I24)</f>
        <v>40</v>
      </c>
      <c r="J25" s="47">
        <f>VALUE('db2'!J24)</f>
        <v>17</v>
      </c>
      <c r="K25" s="47">
        <f>VALUE('db2'!K24)</f>
        <v>2942</v>
      </c>
      <c r="L25" s="47">
        <f>VALUE('db2'!L24)</f>
        <v>139.5</v>
      </c>
      <c r="M25" s="47">
        <f>VALUE('db2'!M24)</f>
        <v>682</v>
      </c>
      <c r="N25" s="47">
        <f>VALUE('db2'!N24)</f>
        <v>11496</v>
      </c>
      <c r="O25" s="47">
        <f>VALUE('db2'!O24)</f>
        <v>2585</v>
      </c>
      <c r="P25" s="47">
        <f>VALUE('db2'!P24)</f>
        <v>9903</v>
      </c>
      <c r="Q25" s="47">
        <f>VALUE('db2'!Q24)*100</f>
        <v>27732</v>
      </c>
    </row>
    <row r="26" spans="1:17" x14ac:dyDescent="0.25">
      <c r="A26" s="47" t="str">
        <f>'db2'!A25</f>
        <v>Intel Core i5-9400</v>
      </c>
      <c r="B26" s="47">
        <f>VALUE('db2'!B25)</f>
        <v>5</v>
      </c>
      <c r="C26" s="47">
        <f>VALUE('db2'!C25)</f>
        <v>2.9</v>
      </c>
      <c r="D26" s="47">
        <f>VALUE('db2'!D25)</f>
        <v>4.0999999999999996</v>
      </c>
      <c r="E26" s="47">
        <f>VALUE('db2'!E25)</f>
        <v>6</v>
      </c>
      <c r="F26" s="47">
        <f>VALUE('db2'!F25)</f>
        <v>6</v>
      </c>
      <c r="G26" s="47">
        <f>VALUE('db2'!G25)</f>
        <v>27263</v>
      </c>
      <c r="H26" s="47">
        <f>VALUE('db2'!H25)</f>
        <v>23139</v>
      </c>
      <c r="I26" s="47">
        <f>VALUE('db2'!I25)</f>
        <v>37</v>
      </c>
      <c r="J26" s="47">
        <f>VALUE('db2'!J25)</f>
        <v>17</v>
      </c>
      <c r="K26" s="47">
        <f>VALUE('db2'!K25)</f>
        <v>2747</v>
      </c>
      <c r="L26" s="47">
        <f>VALUE('db2'!L25)</f>
        <v>133.1</v>
      </c>
      <c r="M26" s="47">
        <f>VALUE('db2'!M25)</f>
        <v>619</v>
      </c>
      <c r="N26" s="47">
        <f>VALUE('db2'!N25)</f>
        <v>11905</v>
      </c>
      <c r="O26" s="47">
        <f>VALUE('db2'!O25)</f>
        <v>2490</v>
      </c>
      <c r="P26" s="47">
        <f>VALUE('db2'!P25)</f>
        <v>9502</v>
      </c>
      <c r="Q26" s="47">
        <f>VALUE('db2'!Q25)*100</f>
        <v>21475</v>
      </c>
    </row>
    <row r="27" spans="1:17" x14ac:dyDescent="0.25">
      <c r="A27" s="47" t="str">
        <f>'db2'!A26</f>
        <v>Intel Core i5-9500</v>
      </c>
      <c r="B27" s="47">
        <f>VALUE('db2'!B26)</f>
        <v>5</v>
      </c>
      <c r="C27" s="47">
        <f>VALUE('db2'!C26)</f>
        <v>3</v>
      </c>
      <c r="D27" s="47">
        <f>VALUE('db2'!D26)</f>
        <v>4.4000000000000004</v>
      </c>
      <c r="E27" s="47">
        <f>VALUE('db2'!E26)</f>
        <v>6</v>
      </c>
      <c r="F27" s="47">
        <f>VALUE('db2'!F26)</f>
        <v>6</v>
      </c>
      <c r="G27" s="47">
        <f>VALUE('db2'!G26)</f>
        <v>28283</v>
      </c>
      <c r="H27" s="47">
        <f>VALUE('db2'!H26)</f>
        <v>23917</v>
      </c>
      <c r="I27" s="47">
        <f>VALUE('db2'!I26)</f>
        <v>34</v>
      </c>
      <c r="J27" s="47">
        <f>VALUE('db2'!J26)</f>
        <v>18</v>
      </c>
      <c r="K27" s="47">
        <f>VALUE('db2'!K26)</f>
        <v>2927</v>
      </c>
      <c r="L27" s="47">
        <f>VALUE('db2'!L26)</f>
        <v>136.6</v>
      </c>
      <c r="M27" s="47">
        <f>VALUE('db2'!M26)</f>
        <v>576</v>
      </c>
      <c r="N27" s="47">
        <f>VALUE('db2'!N26)</f>
        <v>12033</v>
      </c>
      <c r="O27" s="47">
        <f>VALUE('db2'!O26)</f>
        <v>2605</v>
      </c>
      <c r="P27" s="47">
        <f>VALUE('db2'!P26)</f>
        <v>9734</v>
      </c>
      <c r="Q27" s="47">
        <f>VALUE('db2'!Q26)*100</f>
        <v>17200</v>
      </c>
    </row>
    <row r="28" spans="1:17" x14ac:dyDescent="0.25">
      <c r="A28" s="47" t="str">
        <f>'db2'!A27</f>
        <v>Intel Core i5-9600</v>
      </c>
      <c r="B28" s="47">
        <f>VALUE('db2'!B27)</f>
        <v>5</v>
      </c>
      <c r="C28" s="47">
        <f>VALUE('db2'!C27)</f>
        <v>3.1</v>
      </c>
      <c r="D28" s="47">
        <f>VALUE('db2'!D27)</f>
        <v>4.5999999999999996</v>
      </c>
      <c r="E28" s="47">
        <f>VALUE('db2'!E27)</f>
        <v>6</v>
      </c>
      <c r="F28" s="47">
        <f>VALUE('db2'!F27)</f>
        <v>6</v>
      </c>
      <c r="G28" s="47">
        <f>VALUE('db2'!G27)</f>
        <v>30258</v>
      </c>
      <c r="H28" s="47">
        <f>VALUE('db2'!H27)</f>
        <v>25765</v>
      </c>
      <c r="I28" s="47">
        <f>VALUE('db2'!I27)</f>
        <v>42</v>
      </c>
      <c r="J28" s="47">
        <f>VALUE('db2'!J27)</f>
        <v>19</v>
      </c>
      <c r="K28" s="47">
        <f>VALUE('db2'!K27)</f>
        <v>3174</v>
      </c>
      <c r="L28" s="47">
        <f>VALUE('db2'!L27)</f>
        <v>144.69999999999999</v>
      </c>
      <c r="M28" s="47">
        <f>VALUE('db2'!M27)</f>
        <v>700</v>
      </c>
      <c r="N28" s="47">
        <f>VALUE('db2'!N27)</f>
        <v>12649</v>
      </c>
      <c r="O28" s="47">
        <f>VALUE('db2'!O27)</f>
        <v>2741</v>
      </c>
      <c r="P28" s="47">
        <f>VALUE('db2'!P27)</f>
        <v>10626</v>
      </c>
      <c r="Q28" s="47">
        <f>VALUE('db2'!Q27)*100</f>
        <v>25970.999999999996</v>
      </c>
    </row>
    <row r="29" spans="1:17" x14ac:dyDescent="0.25">
      <c r="A29" s="47" t="str">
        <f>'db2'!A28</f>
        <v>Intel Core i5-10400</v>
      </c>
      <c r="B29" s="47">
        <f>VALUE('db2'!B28)</f>
        <v>5</v>
      </c>
      <c r="C29" s="47">
        <f>VALUE('db2'!C28)</f>
        <v>2.9</v>
      </c>
      <c r="D29" s="47">
        <f>VALUE('db2'!D28)</f>
        <v>4.3</v>
      </c>
      <c r="E29" s="47">
        <f>VALUE('db2'!E28)</f>
        <v>6</v>
      </c>
      <c r="F29" s="47">
        <f>VALUE('db2'!F28)</f>
        <v>12</v>
      </c>
      <c r="G29" s="47">
        <f>VALUE('db2'!G28)</f>
        <v>42597</v>
      </c>
      <c r="H29" s="47">
        <f>VALUE('db2'!H28)</f>
        <v>26546</v>
      </c>
      <c r="I29" s="47">
        <f>VALUE('db2'!I28)</f>
        <v>34</v>
      </c>
      <c r="J29" s="47">
        <f>VALUE('db2'!J28)</f>
        <v>24</v>
      </c>
      <c r="K29" s="47">
        <f>VALUE('db2'!K28)</f>
        <v>4375</v>
      </c>
      <c r="L29" s="47">
        <f>VALUE('db2'!L28)</f>
        <v>182.7</v>
      </c>
      <c r="M29" s="47">
        <f>VALUE('db2'!M28)</f>
        <v>658</v>
      </c>
      <c r="N29" s="47">
        <f>VALUE('db2'!N28)</f>
        <v>12756</v>
      </c>
      <c r="O29" s="47">
        <f>VALUE('db2'!O28)</f>
        <v>2595</v>
      </c>
      <c r="P29" s="47">
        <f>VALUE('db2'!P28)</f>
        <v>12377</v>
      </c>
      <c r="Q29" s="47">
        <f>VALUE('db2'!Q28)*100</f>
        <v>20999</v>
      </c>
    </row>
    <row r="30" spans="1:17" x14ac:dyDescent="0.25">
      <c r="A30" s="47" t="str">
        <f>'db2'!A29</f>
        <v>Intel Core i5-10500</v>
      </c>
      <c r="B30" s="47">
        <f>VALUE('db2'!B29)</f>
        <v>5</v>
      </c>
      <c r="C30" s="47">
        <f>VALUE('db2'!C29)</f>
        <v>3.1</v>
      </c>
      <c r="D30" s="47">
        <f>VALUE('db2'!D29)</f>
        <v>4.5</v>
      </c>
      <c r="E30" s="47">
        <f>VALUE('db2'!E29)</f>
        <v>6</v>
      </c>
      <c r="F30" s="47">
        <f>VALUE('db2'!F29)</f>
        <v>12</v>
      </c>
      <c r="G30" s="47">
        <f>VALUE('db2'!G29)</f>
        <v>45262</v>
      </c>
      <c r="H30" s="47">
        <f>VALUE('db2'!H29)</f>
        <v>28097</v>
      </c>
      <c r="I30" s="47">
        <f>VALUE('db2'!I29)</f>
        <v>34</v>
      </c>
      <c r="J30" s="47">
        <f>VALUE('db2'!J29)</f>
        <v>25</v>
      </c>
      <c r="K30" s="47">
        <f>VALUE('db2'!K29)</f>
        <v>4812</v>
      </c>
      <c r="L30" s="47">
        <f>VALUE('db2'!L29)</f>
        <v>197.6</v>
      </c>
      <c r="M30" s="47">
        <f>VALUE('db2'!M29)</f>
        <v>697</v>
      </c>
      <c r="N30" s="47">
        <f>VALUE('db2'!N29)</f>
        <v>13268</v>
      </c>
      <c r="O30" s="47">
        <f>VALUE('db2'!O29)</f>
        <v>2778</v>
      </c>
      <c r="P30" s="47">
        <f>VALUE('db2'!P29)</f>
        <v>13215</v>
      </c>
      <c r="Q30" s="47">
        <f>VALUE('db2'!Q29)*100</f>
        <v>25998</v>
      </c>
    </row>
    <row r="31" spans="1:17" x14ac:dyDescent="0.25">
      <c r="A31" s="47" t="str">
        <f>'db2'!A30</f>
        <v>Intel Core i5-10600</v>
      </c>
      <c r="B31" s="47">
        <f>VALUE('db2'!B30)</f>
        <v>5</v>
      </c>
      <c r="C31" s="47">
        <f>VALUE('db2'!C30)</f>
        <v>3.3</v>
      </c>
      <c r="D31" s="47">
        <f>VALUE('db2'!D30)</f>
        <v>4.8</v>
      </c>
      <c r="E31" s="47">
        <f>VALUE('db2'!E30)</f>
        <v>6</v>
      </c>
      <c r="F31" s="47">
        <f>VALUE('db2'!F30)</f>
        <v>12</v>
      </c>
      <c r="G31" s="47">
        <f>VALUE('db2'!G30)</f>
        <v>47389</v>
      </c>
      <c r="H31" s="47">
        <f>VALUE('db2'!H30)</f>
        <v>28807</v>
      </c>
      <c r="I31" s="47">
        <f>VALUE('db2'!I30)</f>
        <v>40</v>
      </c>
      <c r="J31" s="47">
        <f>VALUE('db2'!J30)</f>
        <v>26</v>
      </c>
      <c r="K31" s="47">
        <f>VALUE('db2'!K30)</f>
        <v>5122</v>
      </c>
      <c r="L31" s="47">
        <f>VALUE('db2'!L30)</f>
        <v>209.5</v>
      </c>
      <c r="M31" s="47">
        <f>VALUE('db2'!M30)</f>
        <v>809</v>
      </c>
      <c r="N31" s="47">
        <f>VALUE('db2'!N30)</f>
        <v>13263</v>
      </c>
      <c r="O31" s="47">
        <f>VALUE('db2'!O30)</f>
        <v>2902</v>
      </c>
      <c r="P31" s="47">
        <f>VALUE('db2'!P30)</f>
        <v>13996</v>
      </c>
      <c r="Q31" s="47">
        <f>VALUE('db2'!Q30)*100</f>
        <v>25824</v>
      </c>
    </row>
    <row r="32" spans="1:17" x14ac:dyDescent="0.25">
      <c r="A32" s="47" t="str">
        <f>'db2'!A31</f>
        <v>Intel Core i5-11400</v>
      </c>
      <c r="B32" s="47">
        <f>VALUE('db2'!B31)</f>
        <v>5</v>
      </c>
      <c r="C32" s="47">
        <f>VALUE('db2'!C31)</f>
        <v>3.6</v>
      </c>
      <c r="D32" s="47">
        <f>VALUE('db2'!D31)</f>
        <v>4.4000000000000004</v>
      </c>
      <c r="E32" s="47">
        <f>VALUE('db2'!E31)</f>
        <v>6</v>
      </c>
      <c r="F32" s="47">
        <f>VALUE('db2'!F31)</f>
        <v>12</v>
      </c>
      <c r="G32" s="47">
        <f>VALUE('db2'!G31)</f>
        <v>61249</v>
      </c>
      <c r="H32" s="47">
        <f>VALUE('db2'!H31)</f>
        <v>35076</v>
      </c>
      <c r="I32" s="47">
        <f>VALUE('db2'!I31)</f>
        <v>51</v>
      </c>
      <c r="J32" s="47">
        <f>VALUE('db2'!J31)</f>
        <v>25</v>
      </c>
      <c r="K32" s="47">
        <f>VALUE('db2'!K31)</f>
        <v>11268</v>
      </c>
      <c r="L32" s="47">
        <f>VALUE('db2'!L31)</f>
        <v>209.6</v>
      </c>
      <c r="M32" s="47">
        <f>VALUE('db2'!M31)</f>
        <v>810</v>
      </c>
      <c r="N32" s="47">
        <f>VALUE('db2'!N31)</f>
        <v>15561</v>
      </c>
      <c r="O32" s="47">
        <f>VALUE('db2'!O31)</f>
        <v>3061</v>
      </c>
      <c r="P32" s="47">
        <f>VALUE('db2'!P31)</f>
        <v>17507</v>
      </c>
      <c r="Q32" s="47">
        <f>VALUE('db2'!Q31)*100</f>
        <v>25995</v>
      </c>
    </row>
    <row r="33" spans="1:17" x14ac:dyDescent="0.25">
      <c r="A33" s="47" t="str">
        <f>'db2'!A32</f>
        <v>Intel Core i5-11500</v>
      </c>
      <c r="B33" s="47">
        <f>VALUE('db2'!B32)</f>
        <v>5</v>
      </c>
      <c r="C33" s="47">
        <f>VALUE('db2'!C32)</f>
        <v>2.7</v>
      </c>
      <c r="D33" s="47">
        <f>VALUE('db2'!D32)</f>
        <v>4.5999999999999996</v>
      </c>
      <c r="E33" s="47">
        <f>VALUE('db2'!E32)</f>
        <v>6</v>
      </c>
      <c r="F33" s="47">
        <f>VALUE('db2'!F32)</f>
        <v>12</v>
      </c>
      <c r="G33" s="47">
        <f>VALUE('db2'!G32)</f>
        <v>61323</v>
      </c>
      <c r="H33" s="47">
        <f>VALUE('db2'!H32)</f>
        <v>35374</v>
      </c>
      <c r="I33" s="47">
        <f>VALUE('db2'!I32)</f>
        <v>54</v>
      </c>
      <c r="J33" s="47">
        <f>VALUE('db2'!J32)</f>
        <v>25</v>
      </c>
      <c r="K33" s="47">
        <f>VALUE('db2'!K32)</f>
        <v>11321</v>
      </c>
      <c r="L33" s="47">
        <f>VALUE('db2'!L32)</f>
        <v>209.3</v>
      </c>
      <c r="M33" s="47">
        <f>VALUE('db2'!M32)</f>
        <v>1796</v>
      </c>
      <c r="N33" s="47">
        <f>VALUE('db2'!N32)</f>
        <v>15984</v>
      </c>
      <c r="O33" s="47">
        <f>VALUE('db2'!O32)</f>
        <v>3142</v>
      </c>
      <c r="P33" s="47">
        <f>VALUE('db2'!P32)</f>
        <v>17891</v>
      </c>
      <c r="Q33" s="47">
        <f>VALUE('db2'!Q32)*100</f>
        <v>33897</v>
      </c>
    </row>
    <row r="34" spans="1:17" x14ac:dyDescent="0.25">
      <c r="A34" s="47" t="str">
        <f>'db2'!A33</f>
        <v>Intel Core i5-11600</v>
      </c>
      <c r="B34" s="47">
        <f>VALUE('db2'!B33)</f>
        <v>5</v>
      </c>
      <c r="C34" s="47">
        <f>VALUE('db2'!C33)</f>
        <v>2.8</v>
      </c>
      <c r="D34" s="47">
        <f>VALUE('db2'!D33)</f>
        <v>4.8</v>
      </c>
      <c r="E34" s="47">
        <f>VALUE('db2'!E33)</f>
        <v>6</v>
      </c>
      <c r="F34" s="47">
        <f>VALUE('db2'!F33)</f>
        <v>12</v>
      </c>
      <c r="G34" s="47">
        <f>VALUE('db2'!G33)</f>
        <v>61187</v>
      </c>
      <c r="H34" s="47">
        <f>VALUE('db2'!H33)</f>
        <v>35086</v>
      </c>
      <c r="I34" s="47">
        <f>VALUE('db2'!I33)</f>
        <v>58</v>
      </c>
      <c r="J34" s="47">
        <f>VALUE('db2'!J33)</f>
        <v>26</v>
      </c>
      <c r="K34" s="47">
        <f>VALUE('db2'!K33)</f>
        <v>11692</v>
      </c>
      <c r="L34" s="47">
        <f>VALUE('db2'!L33)</f>
        <v>217.3</v>
      </c>
      <c r="M34" s="47">
        <f>VALUE('db2'!M33)</f>
        <v>912</v>
      </c>
      <c r="N34" s="47">
        <f>VALUE('db2'!N33)</f>
        <v>15950</v>
      </c>
      <c r="O34" s="47">
        <f>VALUE('db2'!O33)</f>
        <v>3267</v>
      </c>
      <c r="P34" s="47">
        <f>VALUE('db2'!P33)</f>
        <v>18176</v>
      </c>
      <c r="Q34" s="47">
        <f>VALUE('db2'!Q33)*100</f>
        <v>29599</v>
      </c>
    </row>
    <row r="35" spans="1:17" x14ac:dyDescent="0.25">
      <c r="A35" s="47" t="str">
        <f>'db2'!A34</f>
        <v>Intel Core i7-6700</v>
      </c>
      <c r="B35" s="47">
        <f>VALUE('db2'!B34)</f>
        <v>7</v>
      </c>
      <c r="C35" s="47">
        <f>VALUE('db2'!C34)</f>
        <v>3.4</v>
      </c>
      <c r="D35" s="47">
        <f>VALUE('db2'!D34)</f>
        <v>4</v>
      </c>
      <c r="E35" s="47">
        <f>VALUE('db2'!E34)</f>
        <v>4</v>
      </c>
      <c r="F35" s="47">
        <f>VALUE('db2'!F34)</f>
        <v>8</v>
      </c>
      <c r="G35" s="47">
        <f>VALUE('db2'!G34)</f>
        <v>25740</v>
      </c>
      <c r="H35" s="47">
        <f>VALUE('db2'!H34)</f>
        <v>16085</v>
      </c>
      <c r="I35" s="47">
        <f>VALUE('db2'!I34)</f>
        <v>27</v>
      </c>
      <c r="J35" s="47">
        <f>VALUE('db2'!J34)</f>
        <v>15</v>
      </c>
      <c r="K35" s="47">
        <f>VALUE('db2'!K34)</f>
        <v>2676</v>
      </c>
      <c r="L35" s="47">
        <f>VALUE('db2'!L34)</f>
        <v>111.4</v>
      </c>
      <c r="M35" s="47">
        <f>VALUE('db2'!M34)</f>
        <v>565</v>
      </c>
      <c r="N35" s="47">
        <f>VALUE('db2'!N34)</f>
        <v>7534</v>
      </c>
      <c r="O35" s="47">
        <f>VALUE('db2'!O34)</f>
        <v>2302</v>
      </c>
      <c r="P35" s="47">
        <f>VALUE('db2'!P34)</f>
        <v>8057</v>
      </c>
      <c r="Q35" s="47">
        <f>VALUE('db2'!Q34)*100</f>
        <v>33700</v>
      </c>
    </row>
    <row r="36" spans="1:17" x14ac:dyDescent="0.25">
      <c r="A36" s="47" t="str">
        <f>'db2'!A35</f>
        <v>Intel Core i7-7700</v>
      </c>
      <c r="B36" s="47">
        <f>VALUE('db2'!B35)</f>
        <v>7</v>
      </c>
      <c r="C36" s="47">
        <f>VALUE('db2'!C35)</f>
        <v>3.6</v>
      </c>
      <c r="D36" s="47">
        <f>VALUE('db2'!D35)</f>
        <v>4.2</v>
      </c>
      <c r="E36" s="47">
        <f>VALUE('db2'!E35)</f>
        <v>4</v>
      </c>
      <c r="F36" s="47">
        <f>VALUE('db2'!F35)</f>
        <v>8</v>
      </c>
      <c r="G36" s="47">
        <f>VALUE('db2'!G35)</f>
        <v>27724</v>
      </c>
      <c r="H36" s="47">
        <f>VALUE('db2'!H35)</f>
        <v>17257</v>
      </c>
      <c r="I36" s="47">
        <f>VALUE('db2'!I35)</f>
        <v>28</v>
      </c>
      <c r="J36" s="47">
        <f>VALUE('db2'!J35)</f>
        <v>16</v>
      </c>
      <c r="K36" s="47">
        <f>VALUE('db2'!K35)</f>
        <v>2867</v>
      </c>
      <c r="L36" s="47">
        <f>VALUE('db2'!L35)</f>
        <v>119.3</v>
      </c>
      <c r="M36" s="47">
        <f>VALUE('db2'!M35)</f>
        <v>590</v>
      </c>
      <c r="N36" s="47">
        <f>VALUE('db2'!N35)</f>
        <v>8160</v>
      </c>
      <c r="O36" s="47">
        <f>VALUE('db2'!O35)</f>
        <v>2473</v>
      </c>
      <c r="P36" s="47">
        <f>VALUE('db2'!P35)</f>
        <v>8614</v>
      </c>
      <c r="Q36" s="47">
        <f>VALUE('db2'!Q35)*100</f>
        <v>38495</v>
      </c>
    </row>
    <row r="37" spans="1:17" x14ac:dyDescent="0.25">
      <c r="A37" s="47" t="str">
        <f>'db2'!A36</f>
        <v>Intel Core i7-8700</v>
      </c>
      <c r="B37" s="47">
        <f>VALUE('db2'!B36)</f>
        <v>7</v>
      </c>
      <c r="C37" s="47">
        <f>VALUE('db2'!C36)</f>
        <v>3.2</v>
      </c>
      <c r="D37" s="47">
        <f>VALUE('db2'!D36)</f>
        <v>4.5999999999999996</v>
      </c>
      <c r="E37" s="47">
        <f>VALUE('db2'!E36)</f>
        <v>6</v>
      </c>
      <c r="F37" s="47">
        <f>VALUE('db2'!F36)</f>
        <v>12</v>
      </c>
      <c r="G37" s="47">
        <f>VALUE('db2'!G36)</f>
        <v>45165</v>
      </c>
      <c r="H37" s="47">
        <f>VALUE('db2'!H36)</f>
        <v>28171</v>
      </c>
      <c r="I37" s="47">
        <f>VALUE('db2'!I36)</f>
        <v>36</v>
      </c>
      <c r="J37" s="47">
        <f>VALUE('db2'!J36)</f>
        <v>25</v>
      </c>
      <c r="K37" s="47">
        <f>VALUE('db2'!K36)</f>
        <v>4639</v>
      </c>
      <c r="L37" s="47">
        <f>VALUE('db2'!L36)</f>
        <v>189.4</v>
      </c>
      <c r="M37" s="47">
        <f>VALUE('db2'!M36)</f>
        <v>741</v>
      </c>
      <c r="N37" s="47">
        <f>VALUE('db2'!N36)</f>
        <v>12665</v>
      </c>
      <c r="O37" s="47">
        <f>VALUE('db2'!O36)</f>
        <v>2677</v>
      </c>
      <c r="P37" s="47">
        <f>VALUE('db2'!P36)</f>
        <v>13091</v>
      </c>
      <c r="Q37" s="47">
        <f>VALUE('db2'!Q36)*100</f>
        <v>31200</v>
      </c>
    </row>
    <row r="38" spans="1:17" x14ac:dyDescent="0.25">
      <c r="A38" s="47" t="str">
        <f>'db2'!A37</f>
        <v>Intel Core i7-9700</v>
      </c>
      <c r="B38" s="47">
        <f>VALUE('db2'!B37)</f>
        <v>7</v>
      </c>
      <c r="C38" s="47">
        <f>VALUE('db2'!C37)</f>
        <v>3</v>
      </c>
      <c r="D38" s="47">
        <f>VALUE('db2'!D37)</f>
        <v>4.7</v>
      </c>
      <c r="E38" s="47">
        <f>VALUE('db2'!E37)</f>
        <v>8</v>
      </c>
      <c r="F38" s="47">
        <f>VALUE('db2'!F37)</f>
        <v>8</v>
      </c>
      <c r="G38" s="47">
        <f>VALUE('db2'!G37)</f>
        <v>41149</v>
      </c>
      <c r="H38" s="47">
        <f>VALUE('db2'!H37)</f>
        <v>34629</v>
      </c>
      <c r="I38" s="47">
        <f>VALUE('db2'!I37)</f>
        <v>48</v>
      </c>
      <c r="J38" s="47">
        <f>VALUE('db2'!J37)</f>
        <v>25</v>
      </c>
      <c r="K38" s="47">
        <f>VALUE('db2'!K37)</f>
        <v>4105</v>
      </c>
      <c r="L38" s="47">
        <f>VALUE('db2'!L37)</f>
        <v>190</v>
      </c>
      <c r="M38" s="47">
        <f>VALUE('db2'!M37)</f>
        <v>792</v>
      </c>
      <c r="N38" s="47">
        <f>VALUE('db2'!N37)</f>
        <v>15788</v>
      </c>
      <c r="O38" s="47">
        <f>VALUE('db2'!O37)</f>
        <v>2799</v>
      </c>
      <c r="P38" s="47">
        <f>VALUE('db2'!P37)</f>
        <v>13473</v>
      </c>
      <c r="Q38" s="47">
        <f>VALUE('db2'!Q37)*100</f>
        <v>28700</v>
      </c>
    </row>
    <row r="39" spans="1:17" x14ac:dyDescent="0.25">
      <c r="A39" s="47" t="str">
        <f>'db2'!A38</f>
        <v>Intel Core i7-10700</v>
      </c>
      <c r="B39" s="47">
        <f>VALUE('db2'!B38)</f>
        <v>7</v>
      </c>
      <c r="C39" s="47">
        <f>VALUE('db2'!C38)</f>
        <v>2.9</v>
      </c>
      <c r="D39" s="47">
        <f>VALUE('db2'!D38)</f>
        <v>4.8</v>
      </c>
      <c r="E39" s="47">
        <f>VALUE('db2'!E38)</f>
        <v>8</v>
      </c>
      <c r="F39" s="47">
        <f>VALUE('db2'!F38)</f>
        <v>16</v>
      </c>
      <c r="G39" s="47">
        <f>VALUE('db2'!G38)</f>
        <v>64277</v>
      </c>
      <c r="H39" s="47">
        <f>VALUE('db2'!H38)</f>
        <v>39863</v>
      </c>
      <c r="I39" s="47">
        <f>VALUE('db2'!I38)</f>
        <v>50</v>
      </c>
      <c r="J39" s="47">
        <f>VALUE('db2'!J38)</f>
        <v>33</v>
      </c>
      <c r="K39" s="47">
        <f>VALUE('db2'!K38)</f>
        <v>6254</v>
      </c>
      <c r="L39" s="47">
        <f>VALUE('db2'!L38)</f>
        <v>255.6</v>
      </c>
      <c r="M39" s="47">
        <f>VALUE('db2'!M38)</f>
        <v>831</v>
      </c>
      <c r="N39" s="47">
        <f>VALUE('db2'!N38)</f>
        <v>16700</v>
      </c>
      <c r="O39" s="47">
        <f>VALUE('db2'!O38)</f>
        <v>2930</v>
      </c>
      <c r="P39" s="47">
        <f>VALUE('db2'!P38)</f>
        <v>17229</v>
      </c>
      <c r="Q39" s="47">
        <f>VALUE('db2'!Q38)*100</f>
        <v>35999</v>
      </c>
    </row>
    <row r="40" spans="1:17" x14ac:dyDescent="0.25">
      <c r="A40" s="47" t="str">
        <f>'db2'!A39</f>
        <v>Intel Core i7-11700</v>
      </c>
      <c r="B40" s="47">
        <f>VALUE('db2'!B39)</f>
        <v>7</v>
      </c>
      <c r="C40" s="47">
        <f>VALUE('db2'!C39)</f>
        <v>2.5</v>
      </c>
      <c r="D40" s="47">
        <f>VALUE('db2'!D39)</f>
        <v>4.4000000000000004</v>
      </c>
      <c r="E40" s="47">
        <f>VALUE('db2'!E39)</f>
        <v>8</v>
      </c>
      <c r="F40" s="47">
        <f>VALUE('db2'!F39)</f>
        <v>16</v>
      </c>
      <c r="G40" s="47">
        <f>VALUE('db2'!G39)</f>
        <v>82719</v>
      </c>
      <c r="H40" s="47">
        <f>VALUE('db2'!H39)</f>
        <v>47749</v>
      </c>
      <c r="I40" s="47">
        <f>VALUE('db2'!I39)</f>
        <v>48</v>
      </c>
      <c r="J40" s="47">
        <f>VALUE('db2'!J39)</f>
        <v>33</v>
      </c>
      <c r="K40" s="47">
        <f>VALUE('db2'!K39)</f>
        <v>15057</v>
      </c>
      <c r="L40" s="47">
        <f>VALUE('db2'!L39)</f>
        <v>283.7</v>
      </c>
      <c r="M40" s="47">
        <f>VALUE('db2'!M39)</f>
        <v>757</v>
      </c>
      <c r="N40" s="47">
        <f>VALUE('db2'!N39)</f>
        <v>20375</v>
      </c>
      <c r="O40" s="47">
        <f>VALUE('db2'!O39)</f>
        <v>3019</v>
      </c>
      <c r="P40" s="47">
        <f>VALUE('db2'!P39)</f>
        <v>20990</v>
      </c>
      <c r="Q40" s="47">
        <f>VALUE('db2'!Q39)*100</f>
        <v>35999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0"/>
  <sheetViews>
    <sheetView workbookViewId="0">
      <selection activeCell="O6" sqref="O6"/>
    </sheetView>
  </sheetViews>
  <sheetFormatPr defaultRowHeight="15" x14ac:dyDescent="0.25"/>
  <cols>
    <col min="1" max="1" width="19" bestFit="1" customWidth="1"/>
    <col min="2" max="2" width="14.28515625" bestFit="1" customWidth="1"/>
  </cols>
  <sheetData>
    <row r="2" spans="1:18" x14ac:dyDescent="0.25">
      <c r="A2" s="47"/>
      <c r="B2" s="47" t="s">
        <v>900</v>
      </c>
      <c r="C2" s="51" t="s">
        <v>902</v>
      </c>
      <c r="D2" s="47" t="s">
        <v>903</v>
      </c>
      <c r="E2" s="47" t="s">
        <v>904</v>
      </c>
      <c r="F2" s="47" t="s">
        <v>905</v>
      </c>
      <c r="G2" s="47" t="s">
        <v>906</v>
      </c>
      <c r="H2" s="47" t="s">
        <v>907</v>
      </c>
      <c r="I2" s="47" t="s">
        <v>908</v>
      </c>
      <c r="J2" s="47" t="s">
        <v>909</v>
      </c>
      <c r="K2" s="47" t="s">
        <v>910</v>
      </c>
      <c r="L2" s="47" t="s">
        <v>911</v>
      </c>
      <c r="M2" s="47" t="s">
        <v>912</v>
      </c>
      <c r="N2" s="47" t="s">
        <v>913</v>
      </c>
      <c r="O2" s="47" t="s">
        <v>914</v>
      </c>
      <c r="P2" s="47" t="s">
        <v>899</v>
      </c>
      <c r="Q2" s="47" t="s">
        <v>917</v>
      </c>
      <c r="R2" s="47" t="s">
        <v>918</v>
      </c>
    </row>
    <row r="3" spans="1:18" x14ac:dyDescent="0.25">
      <c r="A3" s="47" t="s">
        <v>916</v>
      </c>
      <c r="B3" s="49">
        <f>CORREL(B6:B40,$P$6:$P$40)</f>
        <v>0.67839467249735685</v>
      </c>
      <c r="C3" s="49">
        <f>CORREL(C6:C40,$P$6:$P$40)</f>
        <v>0.63477463319443339</v>
      </c>
      <c r="D3" s="49">
        <f>CORREL(D6:D40,$P$6:$P$40)</f>
        <v>0.52518587349326262</v>
      </c>
      <c r="E3" s="49">
        <f>CORREL(E6:E40,$P$6:$P$40)</f>
        <v>0.7226975843026916</v>
      </c>
      <c r="F3" s="49">
        <f>CORREL(F6:F40,$P$6:$P$40)</f>
        <v>0.71593383051953863</v>
      </c>
      <c r="G3" s="49">
        <f>CORREL(G6:G40,$P$6:$P$40)</f>
        <v>0.67678966769253901</v>
      </c>
      <c r="H3" s="49">
        <f>CORREL(H6:H40,$P$6:$P$40)</f>
        <v>0.51042473777308006</v>
      </c>
      <c r="I3" s="49">
        <f>CORREL(I6:I40,$P$6:$P$40)</f>
        <v>0.69385331236232639</v>
      </c>
      <c r="J3" s="49">
        <f>CORREL(J6:J40,$P$6:$P$40)</f>
        <v>0.63405440443626759</v>
      </c>
      <c r="K3" s="49">
        <f>CORREL(K6:K40,$P$6:$P$40)</f>
        <v>0.69522575110659379</v>
      </c>
      <c r="L3" s="49">
        <f>CORREL(L6:L40,$P$6:$P$40)</f>
        <v>0.57020686207963189</v>
      </c>
      <c r="M3" s="49">
        <f>CORREL(M6:M40,$P$6:$P$40)</f>
        <v>0.62035098396990473</v>
      </c>
      <c r="N3" s="49">
        <f>CORREL(N6:N40,$P$6:$P$40)</f>
        <v>0.63946121267274814</v>
      </c>
      <c r="O3" s="49">
        <f>CORREL(O6:O40,$P$6:$P$40)</f>
        <v>0.70511023336516532</v>
      </c>
      <c r="P3" s="49">
        <f>CORREL(P6:P40,$P$6:$P$40)</f>
        <v>0.99999999999999989</v>
      </c>
      <c r="Q3" s="54">
        <f>MIN(B3:P3)</f>
        <v>0.51042473777308006</v>
      </c>
      <c r="R3" s="54">
        <f>MAX(B3:O3)</f>
        <v>0.7226975843026916</v>
      </c>
    </row>
    <row r="4" spans="1:18" x14ac:dyDescent="0.25">
      <c r="A4" s="47" t="s">
        <v>877</v>
      </c>
      <c r="B4" s="47">
        <v>0</v>
      </c>
      <c r="C4" s="47">
        <v>0</v>
      </c>
      <c r="D4" s="47">
        <v>0</v>
      </c>
      <c r="E4" s="47">
        <v>0</v>
      </c>
      <c r="F4" s="47">
        <v>0</v>
      </c>
      <c r="G4" s="47">
        <v>0</v>
      </c>
      <c r="H4" s="47">
        <v>0</v>
      </c>
      <c r="I4" s="47">
        <v>0</v>
      </c>
      <c r="J4" s="47">
        <v>0</v>
      </c>
      <c r="K4" s="47">
        <v>0</v>
      </c>
      <c r="L4" s="47">
        <v>0</v>
      </c>
      <c r="M4" s="47">
        <v>0</v>
      </c>
      <c r="N4" s="47">
        <v>0</v>
      </c>
      <c r="O4" s="47">
        <v>0</v>
      </c>
      <c r="P4" s="47" t="s">
        <v>915</v>
      </c>
    </row>
    <row r="5" spans="1:18" s="37" customFormat="1" ht="60" x14ac:dyDescent="0.25">
      <c r="A5" s="48" t="s">
        <v>895</v>
      </c>
      <c r="B5" s="48" t="str">
        <f>'db2'!B4</f>
        <v>Típus (i3_i5_i7)</v>
      </c>
      <c r="C5" s="52" t="str">
        <f>'db2'!D4</f>
        <v>Turbo Speed</v>
      </c>
      <c r="D5" s="48" t="str">
        <f>'db2'!E4</f>
        <v>Cores</v>
      </c>
      <c r="E5" s="48" t="str">
        <f>'db2'!F4</f>
        <v>Threads</v>
      </c>
      <c r="F5" s="48" t="str">
        <f>'db2'!G4</f>
        <v>Integer Math</v>
      </c>
      <c r="G5" s="48" t="str">
        <f>'db2'!H4</f>
        <v>Floating Point Math</v>
      </c>
      <c r="H5" s="48" t="str">
        <f>'db2'!I4</f>
        <v>Find Prime Numbers</v>
      </c>
      <c r="I5" s="48" t="str">
        <f>'db2'!J4</f>
        <v>Random String Sorting</v>
      </c>
      <c r="J5" s="48" t="str">
        <f>'db2'!K4</f>
        <v>Data Encryption</v>
      </c>
      <c r="K5" s="48" t="str">
        <f>'db2'!L4</f>
        <v>Data Compression</v>
      </c>
      <c r="L5" s="48" t="str">
        <f>'db2'!M4</f>
        <v>Physics</v>
      </c>
      <c r="M5" s="48" t="str">
        <f>'db2'!N4</f>
        <v>Extended Instructions</v>
      </c>
      <c r="N5" s="48" t="str">
        <f>'db2'!O4</f>
        <v>Single Thread</v>
      </c>
      <c r="O5" s="48" t="str">
        <f>'db2'!P4</f>
        <v>Average CPU Mark</v>
      </c>
      <c r="P5" s="48" t="str">
        <f>'db2'!Q4</f>
        <v>Last Price Change (USD)</v>
      </c>
    </row>
    <row r="6" spans="1:18" x14ac:dyDescent="0.25">
      <c r="A6" s="47" t="str">
        <f>'db2'!A5</f>
        <v>Intel Core i3-6100</v>
      </c>
      <c r="B6" s="47">
        <f>VALUE('db2'!B5)</f>
        <v>3</v>
      </c>
      <c r="C6" s="47">
        <f>VALUE('db2'!D5)</f>
        <v>3.7</v>
      </c>
      <c r="D6" s="47">
        <f>VALUE('db2'!E5)</f>
        <v>2</v>
      </c>
      <c r="E6" s="47">
        <f>VALUE('db2'!F5)</f>
        <v>4</v>
      </c>
      <c r="F6" s="47">
        <f>VALUE('db2'!G5)</f>
        <v>12779</v>
      </c>
      <c r="G6" s="47">
        <f>VALUE('db2'!H5)</f>
        <v>7953</v>
      </c>
      <c r="H6" s="47">
        <f>VALUE('db2'!I5)</f>
        <v>14</v>
      </c>
      <c r="I6" s="47">
        <f>VALUE('db2'!J5)</f>
        <v>7</v>
      </c>
      <c r="J6" s="47">
        <f>VALUE('db2'!K5)</f>
        <v>1332</v>
      </c>
      <c r="K6" s="47">
        <f>VALUE('db2'!L5)</f>
        <v>55.1</v>
      </c>
      <c r="L6" s="47">
        <f>VALUE('db2'!M5)</f>
        <v>319</v>
      </c>
      <c r="M6" s="47">
        <f>VALUE('db2'!N5)</f>
        <v>3834</v>
      </c>
      <c r="N6" s="47">
        <f>VALUE('db2'!O5)</f>
        <v>2219</v>
      </c>
      <c r="O6" s="47">
        <f>VALUE('db2'!P5)</f>
        <v>4161</v>
      </c>
      <c r="P6" s="47">
        <f>VALUE('db2'!Q5)*100</f>
        <v>17381</v>
      </c>
    </row>
    <row r="7" spans="1:18" x14ac:dyDescent="0.25">
      <c r="A7" s="47" t="str">
        <f>'db2'!A6</f>
        <v>Intel Core i3-6300</v>
      </c>
      <c r="B7" s="47">
        <f>VALUE('db2'!B6)</f>
        <v>3</v>
      </c>
      <c r="C7" s="47">
        <f>VALUE('db2'!D6)</f>
        <v>3.8</v>
      </c>
      <c r="D7" s="47">
        <f>VALUE('db2'!E6)</f>
        <v>2</v>
      </c>
      <c r="E7" s="47">
        <f>VALUE('db2'!F6)</f>
        <v>4</v>
      </c>
      <c r="F7" s="47">
        <f>VALUE('db2'!G6)</f>
        <v>13375</v>
      </c>
      <c r="G7" s="47">
        <f>VALUE('db2'!H6)</f>
        <v>8366</v>
      </c>
      <c r="H7" s="47">
        <f>VALUE('db2'!I6)</f>
        <v>18</v>
      </c>
      <c r="I7" s="47">
        <f>VALUE('db2'!J6)</f>
        <v>8</v>
      </c>
      <c r="J7" s="47">
        <f>VALUE('db2'!K6)</f>
        <v>1359</v>
      </c>
      <c r="K7" s="47">
        <f>VALUE('db2'!L6)</f>
        <v>58.5</v>
      </c>
      <c r="L7" s="47">
        <f>VALUE('db2'!M6)</f>
        <v>381</v>
      </c>
      <c r="M7" s="47">
        <f>VALUE('db2'!N6)</f>
        <v>4030</v>
      </c>
      <c r="N7" s="47">
        <f>VALUE('db2'!O6)</f>
        <v>2356</v>
      </c>
      <c r="O7" s="47">
        <f>VALUE('db2'!P6)</f>
        <v>4411</v>
      </c>
      <c r="P7" s="47">
        <f>VALUE('db2'!Q6)*100</f>
        <v>16988</v>
      </c>
    </row>
    <row r="8" spans="1:18" x14ac:dyDescent="0.25">
      <c r="A8" s="47" t="str">
        <f>'db2'!A7</f>
        <v>Intel Core i3-7100</v>
      </c>
      <c r="B8" s="47">
        <f>VALUE('db2'!B7)</f>
        <v>3</v>
      </c>
      <c r="C8" s="47">
        <f>VALUE('db2'!D7)</f>
        <v>3.9</v>
      </c>
      <c r="D8" s="47">
        <f>VALUE('db2'!E7)</f>
        <v>2</v>
      </c>
      <c r="E8" s="47">
        <f>VALUE('db2'!F7)</f>
        <v>4</v>
      </c>
      <c r="F8" s="47">
        <f>VALUE('db2'!G7)</f>
        <v>13356</v>
      </c>
      <c r="G8" s="47">
        <f>VALUE('db2'!H7)</f>
        <v>8338</v>
      </c>
      <c r="H8" s="47">
        <f>VALUE('db2'!I7)</f>
        <v>14</v>
      </c>
      <c r="I8" s="47">
        <f>VALUE('db2'!J7)</f>
        <v>8</v>
      </c>
      <c r="J8" s="47">
        <f>VALUE('db2'!K7)</f>
        <v>1391</v>
      </c>
      <c r="K8" s="47">
        <f>VALUE('db2'!L7)</f>
        <v>57.5</v>
      </c>
      <c r="L8" s="47">
        <f>VALUE('db2'!M7)</f>
        <v>312</v>
      </c>
      <c r="M8" s="47">
        <f>VALUE('db2'!N7)</f>
        <v>4005</v>
      </c>
      <c r="N8" s="47">
        <f>VALUE('db2'!O7)</f>
        <v>2330</v>
      </c>
      <c r="O8" s="47">
        <f>VALUE('db2'!P7)</f>
        <v>4310</v>
      </c>
      <c r="P8" s="47">
        <f>VALUE('db2'!Q7)*100</f>
        <v>18738</v>
      </c>
    </row>
    <row r="9" spans="1:18" x14ac:dyDescent="0.25">
      <c r="A9" s="47" t="str">
        <f>'db2'!A8</f>
        <v>Intel Core i3-7300</v>
      </c>
      <c r="B9" s="47">
        <f>VALUE('db2'!B8)</f>
        <v>3</v>
      </c>
      <c r="C9" s="47">
        <f>VALUE('db2'!D8)</f>
        <v>4</v>
      </c>
      <c r="D9" s="47">
        <f>VALUE('db2'!E8)</f>
        <v>2</v>
      </c>
      <c r="E9" s="47">
        <f>VALUE('db2'!F8)</f>
        <v>4</v>
      </c>
      <c r="F9" s="47">
        <f>VALUE('db2'!G8)</f>
        <v>14186</v>
      </c>
      <c r="G9" s="47">
        <f>VALUE('db2'!H8)</f>
        <v>8772</v>
      </c>
      <c r="H9" s="47">
        <f>VALUE('db2'!I8)</f>
        <v>19</v>
      </c>
      <c r="I9" s="47">
        <f>VALUE('db2'!J8)</f>
        <v>8</v>
      </c>
      <c r="J9" s="47">
        <f>VALUE('db2'!K8)</f>
        <v>1491</v>
      </c>
      <c r="K9" s="47">
        <f>VALUE('db2'!L8)</f>
        <v>61.2</v>
      </c>
      <c r="L9" s="47">
        <f>VALUE('db2'!M8)</f>
        <v>406</v>
      </c>
      <c r="M9" s="47">
        <f>VALUE('db2'!N8)</f>
        <v>4267</v>
      </c>
      <c r="N9" s="47">
        <f>VALUE('db2'!O8)</f>
        <v>2378</v>
      </c>
      <c r="O9" s="47">
        <f>VALUE('db2'!P8)</f>
        <v>4761</v>
      </c>
      <c r="P9" s="47">
        <f>VALUE('db2'!Q8)*100</f>
        <v>19585</v>
      </c>
    </row>
    <row r="10" spans="1:18" x14ac:dyDescent="0.25">
      <c r="A10" s="47" t="str">
        <f>'db2'!A9</f>
        <v>Intel Core i3-8100</v>
      </c>
      <c r="B10" s="47">
        <f>VALUE('db2'!B9)</f>
        <v>3</v>
      </c>
      <c r="C10" s="47">
        <f>VALUE('db2'!D9)</f>
        <v>3.6</v>
      </c>
      <c r="D10" s="47">
        <f>VALUE('db2'!E9)</f>
        <v>4</v>
      </c>
      <c r="E10" s="47">
        <f>VALUE('db2'!F9)</f>
        <v>4</v>
      </c>
      <c r="F10" s="47">
        <f>VALUE('db2'!G9)</f>
        <v>16576</v>
      </c>
      <c r="G10" s="47">
        <f>VALUE('db2'!H9)</f>
        <v>14043</v>
      </c>
      <c r="H10" s="47">
        <f>VALUE('db2'!I9)</f>
        <v>28</v>
      </c>
      <c r="I10" s="47">
        <f>VALUE('db2'!J9)</f>
        <v>11</v>
      </c>
      <c r="J10" s="47">
        <f>VALUE('db2'!K9)</f>
        <v>1741</v>
      </c>
      <c r="K10" s="47">
        <f>VALUE('db2'!L9)</f>
        <v>82.7</v>
      </c>
      <c r="L10" s="47">
        <f>VALUE('db2'!M9)</f>
        <v>469</v>
      </c>
      <c r="M10" s="47">
        <f>VALUE('db2'!N9)</f>
        <v>7381</v>
      </c>
      <c r="N10" s="47">
        <f>VALUE('db2'!O9)</f>
        <v>2243</v>
      </c>
      <c r="O10" s="47">
        <f>VALUE('db2'!P9)</f>
        <v>6132</v>
      </c>
      <c r="P10" s="47">
        <f>VALUE('db2'!Q9)*100</f>
        <v>17498</v>
      </c>
    </row>
    <row r="11" spans="1:18" x14ac:dyDescent="0.25">
      <c r="A11" s="47" t="str">
        <f>'db2'!A10</f>
        <v>Intel Core i3-8300</v>
      </c>
      <c r="B11" s="47">
        <f>VALUE('db2'!B10)</f>
        <v>3</v>
      </c>
      <c r="C11" s="47">
        <f>VALUE('db2'!D10)</f>
        <v>3.7</v>
      </c>
      <c r="D11" s="47">
        <f>VALUE('db2'!E10)</f>
        <v>4</v>
      </c>
      <c r="E11" s="47">
        <f>VALUE('db2'!F10)</f>
        <v>4</v>
      </c>
      <c r="F11" s="47">
        <f>VALUE('db2'!G10)</f>
        <v>16762</v>
      </c>
      <c r="G11" s="47">
        <f>VALUE('db2'!H10)</f>
        <v>14268</v>
      </c>
      <c r="H11" s="47">
        <f>VALUE('db2'!I10)</f>
        <v>35</v>
      </c>
      <c r="I11" s="47">
        <f>VALUE('db2'!J10)</f>
        <v>11</v>
      </c>
      <c r="J11" s="47">
        <f>VALUE('db2'!K10)</f>
        <v>1766</v>
      </c>
      <c r="K11" s="47">
        <f>VALUE('db2'!L10)</f>
        <v>83.6</v>
      </c>
      <c r="L11" s="47">
        <f>VALUE('db2'!M10)</f>
        <v>531</v>
      </c>
      <c r="M11" s="47">
        <f>VALUE('db2'!N10)</f>
        <v>7720</v>
      </c>
      <c r="N11" s="47">
        <f>VALUE('db2'!O10)</f>
        <v>2309</v>
      </c>
      <c r="O11" s="47">
        <f>VALUE('db2'!P10)</f>
        <v>6341</v>
      </c>
      <c r="P11" s="47">
        <f>VALUE('db2'!Q10)*100</f>
        <v>16998</v>
      </c>
    </row>
    <row r="12" spans="1:18" x14ac:dyDescent="0.25">
      <c r="A12" s="47" t="str">
        <f>'db2'!A11</f>
        <v>Intel Core i3-9100</v>
      </c>
      <c r="B12" s="47">
        <f>VALUE('db2'!B11)</f>
        <v>3</v>
      </c>
      <c r="C12" s="47">
        <f>VALUE('db2'!D11)</f>
        <v>4.2</v>
      </c>
      <c r="D12" s="47">
        <f>VALUE('db2'!E11)</f>
        <v>4</v>
      </c>
      <c r="E12" s="47">
        <f>VALUE('db2'!F11)</f>
        <v>4</v>
      </c>
      <c r="F12" s="47">
        <f>VALUE('db2'!G11)</f>
        <v>18415</v>
      </c>
      <c r="G12" s="47">
        <f>VALUE('db2'!H11)</f>
        <v>15609</v>
      </c>
      <c r="H12" s="47">
        <f>VALUE('db2'!I11)</f>
        <v>28</v>
      </c>
      <c r="I12" s="47">
        <f>VALUE('db2'!J11)</f>
        <v>12</v>
      </c>
      <c r="J12" s="47">
        <f>VALUE('db2'!K11)</f>
        <v>1880</v>
      </c>
      <c r="K12" s="47">
        <f>VALUE('db2'!L11)</f>
        <v>91.3</v>
      </c>
      <c r="L12" s="47">
        <f>VALUE('db2'!M11)</f>
        <v>449</v>
      </c>
      <c r="M12" s="47">
        <f>VALUE('db2'!N11)</f>
        <v>8156</v>
      </c>
      <c r="N12" s="47">
        <f>VALUE('db2'!O11)</f>
        <v>2526</v>
      </c>
      <c r="O12" s="47">
        <f>VALUE('db2'!P11)</f>
        <v>6637</v>
      </c>
      <c r="P12" s="47">
        <f>VALUE('db2'!Q11)*100</f>
        <v>15950</v>
      </c>
    </row>
    <row r="13" spans="1:18" x14ac:dyDescent="0.25">
      <c r="A13" s="47" t="str">
        <f>'db2'!A12</f>
        <v>Intel Core i3-9300</v>
      </c>
      <c r="B13" s="47">
        <f>VALUE('db2'!B12)</f>
        <v>3</v>
      </c>
      <c r="C13" s="47">
        <f>VALUE('db2'!D12)</f>
        <v>4.3</v>
      </c>
      <c r="D13" s="47">
        <f>VALUE('db2'!E12)</f>
        <v>4</v>
      </c>
      <c r="E13" s="47">
        <f>VALUE('db2'!F12)</f>
        <v>4</v>
      </c>
      <c r="F13" s="47">
        <f>VALUE('db2'!G12)</f>
        <v>19725</v>
      </c>
      <c r="G13" s="47">
        <f>VALUE('db2'!H12)</f>
        <v>15227</v>
      </c>
      <c r="H13" s="47">
        <f>VALUE('db2'!I12)</f>
        <v>54</v>
      </c>
      <c r="I13" s="47">
        <f>VALUE('db2'!J12)</f>
        <v>13</v>
      </c>
      <c r="J13" s="47">
        <f>VALUE('db2'!K12)</f>
        <v>1913</v>
      </c>
      <c r="K13" s="47">
        <f>VALUE('db2'!L12)</f>
        <v>93.6</v>
      </c>
      <c r="L13" s="47">
        <f>VALUE('db2'!M12)</f>
        <v>722</v>
      </c>
      <c r="M13" s="47">
        <f>VALUE('db2'!N12)</f>
        <v>8608</v>
      </c>
      <c r="N13" s="47">
        <f>VALUE('db2'!O12)</f>
        <v>2666</v>
      </c>
      <c r="O13" s="47">
        <f>VALUE('db2'!P12)</f>
        <v>7279</v>
      </c>
      <c r="P13" s="47">
        <f>VALUE('db2'!Q12)*100</f>
        <v>17798</v>
      </c>
    </row>
    <row r="14" spans="1:18" x14ac:dyDescent="0.25">
      <c r="A14" s="47" t="str">
        <f>'db2'!A13</f>
        <v>Intel Core i3-10100</v>
      </c>
      <c r="B14" s="47">
        <f>VALUE('db2'!B13)</f>
        <v>3</v>
      </c>
      <c r="C14" s="47">
        <f>VALUE('db2'!D13)</f>
        <v>4.3</v>
      </c>
      <c r="D14" s="47">
        <f>VALUE('db2'!E13)</f>
        <v>4</v>
      </c>
      <c r="E14" s="47">
        <f>VALUE('db2'!F13)</f>
        <v>8</v>
      </c>
      <c r="F14" s="47">
        <f>VALUE('db2'!G13)</f>
        <v>29329</v>
      </c>
      <c r="G14" s="47">
        <f>VALUE('db2'!H13)</f>
        <v>18264</v>
      </c>
      <c r="H14" s="47">
        <f>VALUE('db2'!I13)</f>
        <v>28</v>
      </c>
      <c r="I14" s="47">
        <f>VALUE('db2'!J13)</f>
        <v>17</v>
      </c>
      <c r="J14" s="47">
        <f>VALUE('db2'!K13)</f>
        <v>3061</v>
      </c>
      <c r="K14" s="47">
        <f>VALUE('db2'!L13)</f>
        <v>127.6</v>
      </c>
      <c r="L14" s="47">
        <f>VALUE('db2'!M13)</f>
        <v>636</v>
      </c>
      <c r="M14" s="47">
        <f>VALUE('db2'!N13)</f>
        <v>8839</v>
      </c>
      <c r="N14" s="47">
        <f>VALUE('db2'!O13)</f>
        <v>2670</v>
      </c>
      <c r="O14" s="47">
        <f>VALUE('db2'!P13)</f>
        <v>9161</v>
      </c>
      <c r="P14" s="47">
        <f>VALUE('db2'!Q13)*100</f>
        <v>16889</v>
      </c>
    </row>
    <row r="15" spans="1:18" x14ac:dyDescent="0.25">
      <c r="A15" s="47" t="str">
        <f>'db2'!A14</f>
        <v>Intel Core i3-10300</v>
      </c>
      <c r="B15" s="47">
        <f>VALUE('db2'!B14)</f>
        <v>3</v>
      </c>
      <c r="C15" s="47">
        <f>VALUE('db2'!D14)</f>
        <v>4.4000000000000004</v>
      </c>
      <c r="D15" s="47">
        <f>VALUE('db2'!E14)</f>
        <v>4</v>
      </c>
      <c r="E15" s="47">
        <f>VALUE('db2'!F14)</f>
        <v>8</v>
      </c>
      <c r="F15" s="47">
        <f>VALUE('db2'!G14)</f>
        <v>29847</v>
      </c>
      <c r="G15" s="47">
        <f>VALUE('db2'!H14)</f>
        <v>18494</v>
      </c>
      <c r="H15" s="47">
        <f>VALUE('db2'!I14)</f>
        <v>30</v>
      </c>
      <c r="I15" s="47">
        <f>VALUE('db2'!J14)</f>
        <v>17</v>
      </c>
      <c r="J15" s="47">
        <f>VALUE('db2'!K14)</f>
        <v>3118</v>
      </c>
      <c r="K15" s="47">
        <f>VALUE('db2'!L14)</f>
        <v>129.80000000000001</v>
      </c>
      <c r="L15" s="47">
        <f>VALUE('db2'!M14)</f>
        <v>631</v>
      </c>
      <c r="M15" s="47">
        <f>VALUE('db2'!N14)</f>
        <v>8957</v>
      </c>
      <c r="N15" s="47">
        <f>VALUE('db2'!O14)</f>
        <v>2680</v>
      </c>
      <c r="O15" s="47">
        <f>VALUE('db2'!P14)</f>
        <v>9344</v>
      </c>
      <c r="P15" s="47">
        <f>VALUE('db2'!Q14)*100</f>
        <v>17764</v>
      </c>
    </row>
    <row r="16" spans="1:18" x14ac:dyDescent="0.25">
      <c r="A16" s="47" t="str">
        <f>'db2'!A15</f>
        <v>Intel Core i3-1115G4</v>
      </c>
      <c r="B16" s="47">
        <f>VALUE('db2'!B15)</f>
        <v>3</v>
      </c>
      <c r="C16" s="47">
        <f>VALUE('db2'!D15)</f>
        <v>4.0999999999999996</v>
      </c>
      <c r="D16" s="47">
        <f>VALUE('db2'!E15)</f>
        <v>2</v>
      </c>
      <c r="E16" s="47">
        <f>VALUE('db2'!F15)</f>
        <v>4</v>
      </c>
      <c r="F16" s="47">
        <f>VALUE('db2'!G15)</f>
        <v>18901</v>
      </c>
      <c r="G16" s="47">
        <f>VALUE('db2'!H15)</f>
        <v>11434</v>
      </c>
      <c r="H16" s="47">
        <f>VALUE('db2'!I15)</f>
        <v>27</v>
      </c>
      <c r="I16" s="47">
        <f>VALUE('db2'!J15)</f>
        <v>8</v>
      </c>
      <c r="J16" s="47">
        <f>VALUE('db2'!K15)</f>
        <v>3695</v>
      </c>
      <c r="K16" s="47">
        <f>VALUE('db2'!L15)</f>
        <v>66.7</v>
      </c>
      <c r="L16" s="47">
        <f>VALUE('db2'!M15)</f>
        <v>463</v>
      </c>
      <c r="M16" s="47">
        <f>VALUE('db2'!N15)</f>
        <v>5045</v>
      </c>
      <c r="N16" s="47">
        <f>VALUE('db2'!O15)</f>
        <v>2751</v>
      </c>
      <c r="O16" s="47">
        <f>VALUE('db2'!P15)</f>
        <v>6477</v>
      </c>
      <c r="P16" s="47">
        <f>VALUE('db2'!Q15)*100</f>
        <v>28100</v>
      </c>
    </row>
    <row r="17" spans="1:16" x14ac:dyDescent="0.25">
      <c r="A17" s="47" t="str">
        <f>'db2'!A16</f>
        <v>Intel Core i5-6400</v>
      </c>
      <c r="B17" s="47">
        <f>VALUE('db2'!B16)</f>
        <v>5</v>
      </c>
      <c r="C17" s="47">
        <f>VALUE('db2'!D16)</f>
        <v>3.3</v>
      </c>
      <c r="D17" s="47">
        <f>VALUE('db2'!E16)</f>
        <v>4</v>
      </c>
      <c r="E17" s="47">
        <f>VALUE('db2'!F16)</f>
        <v>4</v>
      </c>
      <c r="F17" s="47">
        <f>VALUE('db2'!G16)</f>
        <v>13950</v>
      </c>
      <c r="G17" s="47">
        <f>VALUE('db2'!H16)</f>
        <v>11841</v>
      </c>
      <c r="H17" s="47">
        <f>VALUE('db2'!I16)</f>
        <v>26</v>
      </c>
      <c r="I17" s="47">
        <f>VALUE('db2'!J16)</f>
        <v>9</v>
      </c>
      <c r="J17" s="47">
        <f>VALUE('db2'!K16)</f>
        <v>1419</v>
      </c>
      <c r="K17" s="47">
        <f>VALUE('db2'!L16)</f>
        <v>70.2</v>
      </c>
      <c r="L17" s="47">
        <f>VALUE('db2'!M16)</f>
        <v>414</v>
      </c>
      <c r="M17" s="47">
        <f>VALUE('db2'!N16)</f>
        <v>6282</v>
      </c>
      <c r="N17" s="47">
        <f>VALUE('db2'!O16)</f>
        <v>1967</v>
      </c>
      <c r="O17" s="47">
        <f>VALUE('db2'!P16)</f>
        <v>5153</v>
      </c>
      <c r="P17" s="47">
        <f>VALUE('db2'!Q16)*100</f>
        <v>12999</v>
      </c>
    </row>
    <row r="18" spans="1:16" x14ac:dyDescent="0.25">
      <c r="A18" s="47" t="str">
        <f>'db2'!A17</f>
        <v>Intel Core i5-6500</v>
      </c>
      <c r="B18" s="47">
        <f>VALUE('db2'!B17)</f>
        <v>5</v>
      </c>
      <c r="C18" s="47">
        <f>VALUE('db2'!D17)</f>
        <v>3.6</v>
      </c>
      <c r="D18" s="47">
        <f>VALUE('db2'!E17)</f>
        <v>4</v>
      </c>
      <c r="E18" s="47">
        <f>VALUE('db2'!F17)</f>
        <v>4</v>
      </c>
      <c r="F18" s="47">
        <f>VALUE('db2'!G17)</f>
        <v>15091</v>
      </c>
      <c r="G18" s="47">
        <f>VALUE('db2'!H17)</f>
        <v>12780</v>
      </c>
      <c r="H18" s="47">
        <f>VALUE('db2'!I17)</f>
        <v>28</v>
      </c>
      <c r="I18" s="47">
        <f>VALUE('db2'!J17)</f>
        <v>10</v>
      </c>
      <c r="J18" s="47">
        <f>VALUE('db2'!K17)</f>
        <v>1581</v>
      </c>
      <c r="K18" s="47">
        <f>VALUE('db2'!L17)</f>
        <v>75.8</v>
      </c>
      <c r="L18" s="47">
        <f>VALUE('db2'!M17)</f>
        <v>458</v>
      </c>
      <c r="M18" s="47">
        <f>VALUE('db2'!N17)</f>
        <v>6707</v>
      </c>
      <c r="N18" s="47">
        <f>VALUE('db2'!O17)</f>
        <v>2124</v>
      </c>
      <c r="O18" s="47">
        <f>VALUE('db2'!P17)</f>
        <v>5641</v>
      </c>
      <c r="P18" s="47">
        <f>VALUE('db2'!Q17)*100</f>
        <v>12988.999999999998</v>
      </c>
    </row>
    <row r="19" spans="1:16" x14ac:dyDescent="0.25">
      <c r="A19" s="47" t="str">
        <f>'db2'!A18</f>
        <v>Intel Core i5-6600</v>
      </c>
      <c r="B19" s="47">
        <f>VALUE('db2'!B18)</f>
        <v>5</v>
      </c>
      <c r="C19" s="47">
        <f>VALUE('db2'!D18)</f>
        <v>3.9</v>
      </c>
      <c r="D19" s="47">
        <f>VALUE('db2'!E18)</f>
        <v>4</v>
      </c>
      <c r="E19" s="47">
        <f>VALUE('db2'!F18)</f>
        <v>4</v>
      </c>
      <c r="F19" s="47">
        <f>VALUE('db2'!G18)</f>
        <v>16387</v>
      </c>
      <c r="G19" s="47">
        <f>VALUE('db2'!H18)</f>
        <v>13810</v>
      </c>
      <c r="H19" s="47">
        <f>VALUE('db2'!I18)</f>
        <v>29</v>
      </c>
      <c r="I19" s="47">
        <f>VALUE('db2'!J18)</f>
        <v>10</v>
      </c>
      <c r="J19" s="47">
        <f>VALUE('db2'!K18)</f>
        <v>1723</v>
      </c>
      <c r="K19" s="47">
        <f>VALUE('db2'!L18)</f>
        <v>81.900000000000006</v>
      </c>
      <c r="L19" s="47">
        <f>VALUE('db2'!M18)</f>
        <v>483</v>
      </c>
      <c r="M19" s="47">
        <f>VALUE('db2'!N18)</f>
        <v>7190</v>
      </c>
      <c r="N19" s="47">
        <f>VALUE('db2'!O18)</f>
        <v>2278</v>
      </c>
      <c r="O19" s="47">
        <f>VALUE('db2'!P18)</f>
        <v>6093</v>
      </c>
      <c r="P19" s="47">
        <f>VALUE('db2'!Q18)*100</f>
        <v>13499</v>
      </c>
    </row>
    <row r="20" spans="1:16" x14ac:dyDescent="0.25">
      <c r="A20" s="47" t="str">
        <f>'db2'!A19</f>
        <v>Intel Core i5-7400</v>
      </c>
      <c r="B20" s="47">
        <f>VALUE('db2'!B19)</f>
        <v>5</v>
      </c>
      <c r="C20" s="47">
        <f>VALUE('db2'!D19)</f>
        <v>3.5</v>
      </c>
      <c r="D20" s="47">
        <f>VALUE('db2'!E19)</f>
        <v>4</v>
      </c>
      <c r="E20" s="47">
        <f>VALUE('db2'!F19)</f>
        <v>4</v>
      </c>
      <c r="F20" s="47">
        <f>VALUE('db2'!G19)</f>
        <v>14943</v>
      </c>
      <c r="G20" s="47">
        <f>VALUE('db2'!H19)</f>
        <v>12643</v>
      </c>
      <c r="H20" s="47">
        <f>VALUE('db2'!I19)</f>
        <v>27</v>
      </c>
      <c r="I20" s="47">
        <f>VALUE('db2'!J19)</f>
        <v>10</v>
      </c>
      <c r="J20" s="47">
        <f>VALUE('db2'!K19)</f>
        <v>1528</v>
      </c>
      <c r="K20" s="47">
        <f>VALUE('db2'!L19)</f>
        <v>75</v>
      </c>
      <c r="L20" s="47">
        <f>VALUE('db2'!M19)</f>
        <v>436</v>
      </c>
      <c r="M20" s="47">
        <f>VALUE('db2'!N19)</f>
        <v>6682</v>
      </c>
      <c r="N20" s="47">
        <f>VALUE('db2'!O19)</f>
        <v>2110</v>
      </c>
      <c r="O20" s="47">
        <f>VALUE('db2'!P19)</f>
        <v>5515</v>
      </c>
      <c r="P20" s="47">
        <f>VALUE('db2'!Q19)*100</f>
        <v>19000</v>
      </c>
    </row>
    <row r="21" spans="1:16" x14ac:dyDescent="0.25">
      <c r="A21" s="47" t="str">
        <f>'db2'!A20</f>
        <v>Intel Core i5-7500</v>
      </c>
      <c r="B21" s="47">
        <f>VALUE('db2'!B20)</f>
        <v>5</v>
      </c>
      <c r="C21" s="47">
        <f>VALUE('db2'!D20)</f>
        <v>3.8</v>
      </c>
      <c r="D21" s="47">
        <f>VALUE('db2'!E20)</f>
        <v>4</v>
      </c>
      <c r="E21" s="47">
        <f>VALUE('db2'!F20)</f>
        <v>4</v>
      </c>
      <c r="F21" s="47">
        <f>VALUE('db2'!G20)</f>
        <v>16346</v>
      </c>
      <c r="G21" s="47">
        <f>VALUE('db2'!H20)</f>
        <v>13752</v>
      </c>
      <c r="H21" s="47">
        <f>VALUE('db2'!I20)</f>
        <v>28</v>
      </c>
      <c r="I21" s="47">
        <f>VALUE('db2'!J20)</f>
        <v>10</v>
      </c>
      <c r="J21" s="47">
        <f>VALUE('db2'!K20)</f>
        <v>1713</v>
      </c>
      <c r="K21" s="47">
        <f>VALUE('db2'!L20)</f>
        <v>81.5</v>
      </c>
      <c r="L21" s="47">
        <f>VALUE('db2'!M20)</f>
        <v>469</v>
      </c>
      <c r="M21" s="47">
        <f>VALUE('db2'!N20)</f>
        <v>7221</v>
      </c>
      <c r="N21" s="47">
        <f>VALUE('db2'!O20)</f>
        <v>2284</v>
      </c>
      <c r="O21" s="47">
        <f>VALUE('db2'!P20)</f>
        <v>6064</v>
      </c>
      <c r="P21" s="47">
        <f>VALUE('db2'!Q20)*100</f>
        <v>16696</v>
      </c>
    </row>
    <row r="22" spans="1:16" x14ac:dyDescent="0.25">
      <c r="A22" s="47" t="str">
        <f>'db2'!A21</f>
        <v>Intel Core i5-7600</v>
      </c>
      <c r="B22" s="47">
        <f>VALUE('db2'!B21)</f>
        <v>5</v>
      </c>
      <c r="C22" s="47">
        <f>VALUE('db2'!D21)</f>
        <v>4.0999999999999996</v>
      </c>
      <c r="D22" s="47">
        <f>VALUE('db2'!E21)</f>
        <v>4</v>
      </c>
      <c r="E22" s="47">
        <f>VALUE('db2'!F21)</f>
        <v>4</v>
      </c>
      <c r="F22" s="47">
        <f>VALUE('db2'!G21)</f>
        <v>17823</v>
      </c>
      <c r="G22" s="47">
        <f>VALUE('db2'!H21)</f>
        <v>15115</v>
      </c>
      <c r="H22" s="47">
        <f>VALUE('db2'!I21)</f>
        <v>32</v>
      </c>
      <c r="I22" s="47">
        <f>VALUE('db2'!J21)</f>
        <v>12</v>
      </c>
      <c r="J22" s="47">
        <f>VALUE('db2'!K21)</f>
        <v>1876</v>
      </c>
      <c r="K22" s="47">
        <f>VALUE('db2'!L21)</f>
        <v>89.6</v>
      </c>
      <c r="L22" s="47">
        <f>VALUE('db2'!M21)</f>
        <v>521</v>
      </c>
      <c r="M22" s="47">
        <f>VALUE('db2'!N21)</f>
        <v>7949</v>
      </c>
      <c r="N22" s="47">
        <f>VALUE('db2'!O21)</f>
        <v>2478</v>
      </c>
      <c r="O22" s="47">
        <f>VALUE('db2'!P21)</f>
        <v>6657</v>
      </c>
      <c r="P22" s="47">
        <f>VALUE('db2'!Q21)*100</f>
        <v>19999</v>
      </c>
    </row>
    <row r="23" spans="1:16" x14ac:dyDescent="0.25">
      <c r="A23" s="47" t="str">
        <f>'db2'!A22</f>
        <v>Intel Core i5-8400</v>
      </c>
      <c r="B23" s="47">
        <f>VALUE('db2'!B22)</f>
        <v>5</v>
      </c>
      <c r="C23" s="47">
        <f>VALUE('db2'!D22)</f>
        <v>4</v>
      </c>
      <c r="D23" s="47">
        <f>VALUE('db2'!E22)</f>
        <v>6</v>
      </c>
      <c r="E23" s="47">
        <f>VALUE('db2'!F22)</f>
        <v>6</v>
      </c>
      <c r="F23" s="47">
        <f>VALUE('db2'!G22)</f>
        <v>26088</v>
      </c>
      <c r="G23" s="47">
        <f>VALUE('db2'!H22)</f>
        <v>22114</v>
      </c>
      <c r="H23" s="47">
        <f>VALUE('db2'!I22)</f>
        <v>38</v>
      </c>
      <c r="I23" s="47">
        <f>VALUE('db2'!J22)</f>
        <v>17</v>
      </c>
      <c r="J23" s="47">
        <f>VALUE('db2'!K22)</f>
        <v>2658</v>
      </c>
      <c r="K23" s="47">
        <f>VALUE('db2'!L22)</f>
        <v>129.5</v>
      </c>
      <c r="L23" s="47">
        <f>VALUE('db2'!M22)</f>
        <v>632</v>
      </c>
      <c r="M23" s="47">
        <f>VALUE('db2'!N22)</f>
        <v>11671</v>
      </c>
      <c r="N23" s="47">
        <f>VALUE('db2'!O22)</f>
        <v>2409</v>
      </c>
      <c r="O23" s="47">
        <f>VALUE('db2'!P22)</f>
        <v>9216</v>
      </c>
      <c r="P23" s="47">
        <f>VALUE('db2'!Q22)*100</f>
        <v>23000</v>
      </c>
    </row>
    <row r="24" spans="1:16" x14ac:dyDescent="0.25">
      <c r="A24" s="47" t="str">
        <f>'db2'!A23</f>
        <v>Intel Core i5-8500</v>
      </c>
      <c r="B24" s="47">
        <f>VALUE('db2'!B23)</f>
        <v>5</v>
      </c>
      <c r="C24" s="47">
        <f>VALUE('db2'!D23)</f>
        <v>4.0999999999999996</v>
      </c>
      <c r="D24" s="47">
        <f>VALUE('db2'!E23)</f>
        <v>6</v>
      </c>
      <c r="E24" s="47">
        <f>VALUE('db2'!F23)</f>
        <v>6</v>
      </c>
      <c r="F24" s="47">
        <f>VALUE('db2'!G23)</f>
        <v>27330</v>
      </c>
      <c r="G24" s="47">
        <f>VALUE('db2'!H23)</f>
        <v>22924</v>
      </c>
      <c r="H24" s="47">
        <f>VALUE('db2'!I23)</f>
        <v>37</v>
      </c>
      <c r="I24" s="47">
        <f>VALUE('db2'!J23)</f>
        <v>17</v>
      </c>
      <c r="J24" s="47">
        <f>VALUE('db2'!K23)</f>
        <v>2856</v>
      </c>
      <c r="K24" s="47">
        <f>VALUE('db2'!L23)</f>
        <v>135</v>
      </c>
      <c r="L24" s="47">
        <f>VALUE('db2'!M23)</f>
        <v>621</v>
      </c>
      <c r="M24" s="47">
        <f>VALUE('db2'!N23)</f>
        <v>11679</v>
      </c>
      <c r="N24" s="47">
        <f>VALUE('db2'!O23)</f>
        <v>2494</v>
      </c>
      <c r="O24" s="47">
        <f>VALUE('db2'!P23)</f>
        <v>9591</v>
      </c>
      <c r="P24" s="47">
        <f>VALUE('db2'!Q23)*100</f>
        <v>19000</v>
      </c>
    </row>
    <row r="25" spans="1:16" x14ac:dyDescent="0.25">
      <c r="A25" s="47" t="str">
        <f>'db2'!A24</f>
        <v>Intel Core i5-8600</v>
      </c>
      <c r="B25" s="47">
        <f>VALUE('db2'!B24)</f>
        <v>5</v>
      </c>
      <c r="C25" s="47">
        <f>VALUE('db2'!D24)</f>
        <v>4.3</v>
      </c>
      <c r="D25" s="47">
        <f>VALUE('db2'!E24)</f>
        <v>6</v>
      </c>
      <c r="E25" s="47">
        <f>VALUE('db2'!F24)</f>
        <v>6</v>
      </c>
      <c r="F25" s="47">
        <f>VALUE('db2'!G24)</f>
        <v>28017</v>
      </c>
      <c r="G25" s="47">
        <f>VALUE('db2'!H24)</f>
        <v>23481</v>
      </c>
      <c r="H25" s="47">
        <f>VALUE('db2'!I24)</f>
        <v>40</v>
      </c>
      <c r="I25" s="47">
        <f>VALUE('db2'!J24)</f>
        <v>17</v>
      </c>
      <c r="J25" s="47">
        <f>VALUE('db2'!K24)</f>
        <v>2942</v>
      </c>
      <c r="K25" s="47">
        <f>VALUE('db2'!L24)</f>
        <v>139.5</v>
      </c>
      <c r="L25" s="47">
        <f>VALUE('db2'!M24)</f>
        <v>682</v>
      </c>
      <c r="M25" s="47">
        <f>VALUE('db2'!N24)</f>
        <v>11496</v>
      </c>
      <c r="N25" s="47">
        <f>VALUE('db2'!O24)</f>
        <v>2585</v>
      </c>
      <c r="O25" s="47">
        <f>VALUE('db2'!P24)</f>
        <v>9903</v>
      </c>
      <c r="P25" s="47">
        <f>VALUE('db2'!Q24)*100</f>
        <v>27732</v>
      </c>
    </row>
    <row r="26" spans="1:16" x14ac:dyDescent="0.25">
      <c r="A26" s="47" t="str">
        <f>'db2'!A25</f>
        <v>Intel Core i5-9400</v>
      </c>
      <c r="B26" s="47">
        <f>VALUE('db2'!B25)</f>
        <v>5</v>
      </c>
      <c r="C26" s="47">
        <f>VALUE('db2'!D25)</f>
        <v>4.0999999999999996</v>
      </c>
      <c r="D26" s="47">
        <f>VALUE('db2'!E25)</f>
        <v>6</v>
      </c>
      <c r="E26" s="47">
        <f>VALUE('db2'!F25)</f>
        <v>6</v>
      </c>
      <c r="F26" s="47">
        <f>VALUE('db2'!G25)</f>
        <v>27263</v>
      </c>
      <c r="G26" s="47">
        <f>VALUE('db2'!H25)</f>
        <v>23139</v>
      </c>
      <c r="H26" s="47">
        <f>VALUE('db2'!I25)</f>
        <v>37</v>
      </c>
      <c r="I26" s="47">
        <f>VALUE('db2'!J25)</f>
        <v>17</v>
      </c>
      <c r="J26" s="47">
        <f>VALUE('db2'!K25)</f>
        <v>2747</v>
      </c>
      <c r="K26" s="47">
        <f>VALUE('db2'!L25)</f>
        <v>133.1</v>
      </c>
      <c r="L26" s="47">
        <f>VALUE('db2'!M25)</f>
        <v>619</v>
      </c>
      <c r="M26" s="47">
        <f>VALUE('db2'!N25)</f>
        <v>11905</v>
      </c>
      <c r="N26" s="47">
        <f>VALUE('db2'!O25)</f>
        <v>2490</v>
      </c>
      <c r="O26" s="47">
        <f>VALUE('db2'!P25)</f>
        <v>9502</v>
      </c>
      <c r="P26" s="47">
        <f>VALUE('db2'!Q25)*100</f>
        <v>21475</v>
      </c>
    </row>
    <row r="27" spans="1:16" x14ac:dyDescent="0.25">
      <c r="A27" s="47" t="str">
        <f>'db2'!A26</f>
        <v>Intel Core i5-9500</v>
      </c>
      <c r="B27" s="47">
        <f>VALUE('db2'!B26)</f>
        <v>5</v>
      </c>
      <c r="C27" s="47">
        <f>VALUE('db2'!D26)</f>
        <v>4.4000000000000004</v>
      </c>
      <c r="D27" s="47">
        <f>VALUE('db2'!E26)</f>
        <v>6</v>
      </c>
      <c r="E27" s="47">
        <f>VALUE('db2'!F26)</f>
        <v>6</v>
      </c>
      <c r="F27" s="47">
        <f>VALUE('db2'!G26)</f>
        <v>28283</v>
      </c>
      <c r="G27" s="47">
        <f>VALUE('db2'!H26)</f>
        <v>23917</v>
      </c>
      <c r="H27" s="47">
        <f>VALUE('db2'!I26)</f>
        <v>34</v>
      </c>
      <c r="I27" s="47">
        <f>VALUE('db2'!J26)</f>
        <v>18</v>
      </c>
      <c r="J27" s="47">
        <f>VALUE('db2'!K26)</f>
        <v>2927</v>
      </c>
      <c r="K27" s="47">
        <f>VALUE('db2'!L26)</f>
        <v>136.6</v>
      </c>
      <c r="L27" s="47">
        <f>VALUE('db2'!M26)</f>
        <v>576</v>
      </c>
      <c r="M27" s="47">
        <f>VALUE('db2'!N26)</f>
        <v>12033</v>
      </c>
      <c r="N27" s="47">
        <f>VALUE('db2'!O26)</f>
        <v>2605</v>
      </c>
      <c r="O27" s="47">
        <f>VALUE('db2'!P26)</f>
        <v>9734</v>
      </c>
      <c r="P27" s="47">
        <f>VALUE('db2'!Q26)*100</f>
        <v>17200</v>
      </c>
    </row>
    <row r="28" spans="1:16" x14ac:dyDescent="0.25">
      <c r="A28" s="47" t="str">
        <f>'db2'!A27</f>
        <v>Intel Core i5-9600</v>
      </c>
      <c r="B28" s="47">
        <f>VALUE('db2'!B27)</f>
        <v>5</v>
      </c>
      <c r="C28" s="47">
        <f>VALUE('db2'!D27)</f>
        <v>4.5999999999999996</v>
      </c>
      <c r="D28" s="47">
        <f>VALUE('db2'!E27)</f>
        <v>6</v>
      </c>
      <c r="E28" s="47">
        <f>VALUE('db2'!F27)</f>
        <v>6</v>
      </c>
      <c r="F28" s="47">
        <f>VALUE('db2'!G27)</f>
        <v>30258</v>
      </c>
      <c r="G28" s="47">
        <f>VALUE('db2'!H27)</f>
        <v>25765</v>
      </c>
      <c r="H28" s="47">
        <f>VALUE('db2'!I27)</f>
        <v>42</v>
      </c>
      <c r="I28" s="47">
        <f>VALUE('db2'!J27)</f>
        <v>19</v>
      </c>
      <c r="J28" s="47">
        <f>VALUE('db2'!K27)</f>
        <v>3174</v>
      </c>
      <c r="K28" s="47">
        <f>VALUE('db2'!L27)</f>
        <v>144.69999999999999</v>
      </c>
      <c r="L28" s="47">
        <f>VALUE('db2'!M27)</f>
        <v>700</v>
      </c>
      <c r="M28" s="47">
        <f>VALUE('db2'!N27)</f>
        <v>12649</v>
      </c>
      <c r="N28" s="47">
        <f>VALUE('db2'!O27)</f>
        <v>2741</v>
      </c>
      <c r="O28" s="47">
        <f>VALUE('db2'!P27)</f>
        <v>10626</v>
      </c>
      <c r="P28" s="47">
        <f>VALUE('db2'!Q27)*100</f>
        <v>25970.999999999996</v>
      </c>
    </row>
    <row r="29" spans="1:16" x14ac:dyDescent="0.25">
      <c r="A29" s="47" t="str">
        <f>'db2'!A28</f>
        <v>Intel Core i5-10400</v>
      </c>
      <c r="B29" s="47">
        <f>VALUE('db2'!B28)</f>
        <v>5</v>
      </c>
      <c r="C29" s="47">
        <f>VALUE('db2'!D28)</f>
        <v>4.3</v>
      </c>
      <c r="D29" s="47">
        <f>VALUE('db2'!E28)</f>
        <v>6</v>
      </c>
      <c r="E29" s="47">
        <f>VALUE('db2'!F28)</f>
        <v>12</v>
      </c>
      <c r="F29" s="47">
        <f>VALUE('db2'!G28)</f>
        <v>42597</v>
      </c>
      <c r="G29" s="47">
        <f>VALUE('db2'!H28)</f>
        <v>26546</v>
      </c>
      <c r="H29" s="47">
        <f>VALUE('db2'!I28)</f>
        <v>34</v>
      </c>
      <c r="I29" s="47">
        <f>VALUE('db2'!J28)</f>
        <v>24</v>
      </c>
      <c r="J29" s="47">
        <f>VALUE('db2'!K28)</f>
        <v>4375</v>
      </c>
      <c r="K29" s="47">
        <f>VALUE('db2'!L28)</f>
        <v>182.7</v>
      </c>
      <c r="L29" s="47">
        <f>VALUE('db2'!M28)</f>
        <v>658</v>
      </c>
      <c r="M29" s="47">
        <f>VALUE('db2'!N28)</f>
        <v>12756</v>
      </c>
      <c r="N29" s="47">
        <f>VALUE('db2'!O28)</f>
        <v>2595</v>
      </c>
      <c r="O29" s="47">
        <f>VALUE('db2'!P28)</f>
        <v>12377</v>
      </c>
      <c r="P29" s="47">
        <f>VALUE('db2'!Q28)*100</f>
        <v>20999</v>
      </c>
    </row>
    <row r="30" spans="1:16" x14ac:dyDescent="0.25">
      <c r="A30" s="47" t="str">
        <f>'db2'!A29</f>
        <v>Intel Core i5-10500</v>
      </c>
      <c r="B30" s="47">
        <f>VALUE('db2'!B29)</f>
        <v>5</v>
      </c>
      <c r="C30" s="47">
        <f>VALUE('db2'!D29)</f>
        <v>4.5</v>
      </c>
      <c r="D30" s="47">
        <f>VALUE('db2'!E29)</f>
        <v>6</v>
      </c>
      <c r="E30" s="47">
        <f>VALUE('db2'!F29)</f>
        <v>12</v>
      </c>
      <c r="F30" s="47">
        <f>VALUE('db2'!G29)</f>
        <v>45262</v>
      </c>
      <c r="G30" s="47">
        <f>VALUE('db2'!H29)</f>
        <v>28097</v>
      </c>
      <c r="H30" s="47">
        <f>VALUE('db2'!I29)</f>
        <v>34</v>
      </c>
      <c r="I30" s="47">
        <f>VALUE('db2'!J29)</f>
        <v>25</v>
      </c>
      <c r="J30" s="47">
        <f>VALUE('db2'!K29)</f>
        <v>4812</v>
      </c>
      <c r="K30" s="47">
        <f>VALUE('db2'!L29)</f>
        <v>197.6</v>
      </c>
      <c r="L30" s="47">
        <f>VALUE('db2'!M29)</f>
        <v>697</v>
      </c>
      <c r="M30" s="47">
        <f>VALUE('db2'!N29)</f>
        <v>13268</v>
      </c>
      <c r="N30" s="47">
        <f>VALUE('db2'!O29)</f>
        <v>2778</v>
      </c>
      <c r="O30" s="47">
        <f>VALUE('db2'!P29)</f>
        <v>13215</v>
      </c>
      <c r="P30" s="47">
        <f>VALUE('db2'!Q29)*100</f>
        <v>25998</v>
      </c>
    </row>
    <row r="31" spans="1:16" x14ac:dyDescent="0.25">
      <c r="A31" s="47" t="str">
        <f>'db2'!A30</f>
        <v>Intel Core i5-10600</v>
      </c>
      <c r="B31" s="47">
        <f>VALUE('db2'!B30)</f>
        <v>5</v>
      </c>
      <c r="C31" s="47">
        <f>VALUE('db2'!D30)</f>
        <v>4.8</v>
      </c>
      <c r="D31" s="47">
        <f>VALUE('db2'!E30)</f>
        <v>6</v>
      </c>
      <c r="E31" s="47">
        <f>VALUE('db2'!F30)</f>
        <v>12</v>
      </c>
      <c r="F31" s="47">
        <f>VALUE('db2'!G30)</f>
        <v>47389</v>
      </c>
      <c r="G31" s="47">
        <f>VALUE('db2'!H30)</f>
        <v>28807</v>
      </c>
      <c r="H31" s="47">
        <f>VALUE('db2'!I30)</f>
        <v>40</v>
      </c>
      <c r="I31" s="47">
        <f>VALUE('db2'!J30)</f>
        <v>26</v>
      </c>
      <c r="J31" s="47">
        <f>VALUE('db2'!K30)</f>
        <v>5122</v>
      </c>
      <c r="K31" s="47">
        <f>VALUE('db2'!L30)</f>
        <v>209.5</v>
      </c>
      <c r="L31" s="47">
        <f>VALUE('db2'!M30)</f>
        <v>809</v>
      </c>
      <c r="M31" s="47">
        <f>VALUE('db2'!N30)</f>
        <v>13263</v>
      </c>
      <c r="N31" s="47">
        <f>VALUE('db2'!O30)</f>
        <v>2902</v>
      </c>
      <c r="O31" s="47">
        <f>VALUE('db2'!P30)</f>
        <v>13996</v>
      </c>
      <c r="P31" s="47">
        <f>VALUE('db2'!Q30)*100</f>
        <v>25824</v>
      </c>
    </row>
    <row r="32" spans="1:16" x14ac:dyDescent="0.25">
      <c r="A32" s="47" t="str">
        <f>'db2'!A31</f>
        <v>Intel Core i5-11400</v>
      </c>
      <c r="B32" s="47">
        <f>VALUE('db2'!B31)</f>
        <v>5</v>
      </c>
      <c r="C32" s="47">
        <f>VALUE('db2'!D31)</f>
        <v>4.4000000000000004</v>
      </c>
      <c r="D32" s="47">
        <f>VALUE('db2'!E31)</f>
        <v>6</v>
      </c>
      <c r="E32" s="47">
        <f>VALUE('db2'!F31)</f>
        <v>12</v>
      </c>
      <c r="F32" s="47">
        <f>VALUE('db2'!G31)</f>
        <v>61249</v>
      </c>
      <c r="G32" s="47">
        <f>VALUE('db2'!H31)</f>
        <v>35076</v>
      </c>
      <c r="H32" s="47">
        <f>VALUE('db2'!I31)</f>
        <v>51</v>
      </c>
      <c r="I32" s="47">
        <f>VALUE('db2'!J31)</f>
        <v>25</v>
      </c>
      <c r="J32" s="47">
        <f>VALUE('db2'!K31)</f>
        <v>11268</v>
      </c>
      <c r="K32" s="47">
        <f>VALUE('db2'!L31)</f>
        <v>209.6</v>
      </c>
      <c r="L32" s="47">
        <f>VALUE('db2'!M31)</f>
        <v>810</v>
      </c>
      <c r="M32" s="47">
        <f>VALUE('db2'!N31)</f>
        <v>15561</v>
      </c>
      <c r="N32" s="47">
        <f>VALUE('db2'!O31)</f>
        <v>3061</v>
      </c>
      <c r="O32" s="47">
        <f>VALUE('db2'!P31)</f>
        <v>17507</v>
      </c>
      <c r="P32" s="47">
        <f>VALUE('db2'!Q31)*100</f>
        <v>25995</v>
      </c>
    </row>
    <row r="33" spans="1:16" x14ac:dyDescent="0.25">
      <c r="A33" s="47" t="str">
        <f>'db2'!A32</f>
        <v>Intel Core i5-11500</v>
      </c>
      <c r="B33" s="47">
        <f>VALUE('db2'!B32)</f>
        <v>5</v>
      </c>
      <c r="C33" s="47">
        <f>VALUE('db2'!D32)</f>
        <v>4.5999999999999996</v>
      </c>
      <c r="D33" s="47">
        <f>VALUE('db2'!E32)</f>
        <v>6</v>
      </c>
      <c r="E33" s="47">
        <f>VALUE('db2'!F32)</f>
        <v>12</v>
      </c>
      <c r="F33" s="47">
        <f>VALUE('db2'!G32)</f>
        <v>61323</v>
      </c>
      <c r="G33" s="47">
        <f>VALUE('db2'!H32)</f>
        <v>35374</v>
      </c>
      <c r="H33" s="47">
        <f>VALUE('db2'!I32)</f>
        <v>54</v>
      </c>
      <c r="I33" s="47">
        <f>VALUE('db2'!J32)</f>
        <v>25</v>
      </c>
      <c r="J33" s="47">
        <f>VALUE('db2'!K32)</f>
        <v>11321</v>
      </c>
      <c r="K33" s="47">
        <f>VALUE('db2'!L32)</f>
        <v>209.3</v>
      </c>
      <c r="L33" s="47">
        <f>VALUE('db2'!M32)</f>
        <v>1796</v>
      </c>
      <c r="M33" s="47">
        <f>VALUE('db2'!N32)</f>
        <v>15984</v>
      </c>
      <c r="N33" s="47">
        <f>VALUE('db2'!O32)</f>
        <v>3142</v>
      </c>
      <c r="O33" s="47">
        <f>VALUE('db2'!P32)</f>
        <v>17891</v>
      </c>
      <c r="P33" s="47">
        <f>VALUE('db2'!Q32)*100</f>
        <v>33897</v>
      </c>
    </row>
    <row r="34" spans="1:16" x14ac:dyDescent="0.25">
      <c r="A34" s="47" t="str">
        <f>'db2'!A33</f>
        <v>Intel Core i5-11600</v>
      </c>
      <c r="B34" s="47">
        <f>VALUE('db2'!B33)</f>
        <v>5</v>
      </c>
      <c r="C34" s="47">
        <f>VALUE('db2'!D33)</f>
        <v>4.8</v>
      </c>
      <c r="D34" s="47">
        <f>VALUE('db2'!E33)</f>
        <v>6</v>
      </c>
      <c r="E34" s="47">
        <f>VALUE('db2'!F33)</f>
        <v>12</v>
      </c>
      <c r="F34" s="47">
        <f>VALUE('db2'!G33)</f>
        <v>61187</v>
      </c>
      <c r="G34" s="47">
        <f>VALUE('db2'!H33)</f>
        <v>35086</v>
      </c>
      <c r="H34" s="47">
        <f>VALUE('db2'!I33)</f>
        <v>58</v>
      </c>
      <c r="I34" s="47">
        <f>VALUE('db2'!J33)</f>
        <v>26</v>
      </c>
      <c r="J34" s="47">
        <f>VALUE('db2'!K33)</f>
        <v>11692</v>
      </c>
      <c r="K34" s="47">
        <f>VALUE('db2'!L33)</f>
        <v>217.3</v>
      </c>
      <c r="L34" s="47">
        <f>VALUE('db2'!M33)</f>
        <v>912</v>
      </c>
      <c r="M34" s="47">
        <f>VALUE('db2'!N33)</f>
        <v>15950</v>
      </c>
      <c r="N34" s="47">
        <f>VALUE('db2'!O33)</f>
        <v>3267</v>
      </c>
      <c r="O34" s="47">
        <f>VALUE('db2'!P33)</f>
        <v>18176</v>
      </c>
      <c r="P34" s="47">
        <f>VALUE('db2'!Q33)*100</f>
        <v>29599</v>
      </c>
    </row>
    <row r="35" spans="1:16" x14ac:dyDescent="0.25">
      <c r="A35" s="47" t="str">
        <f>'db2'!A34</f>
        <v>Intel Core i7-6700</v>
      </c>
      <c r="B35" s="47">
        <f>VALUE('db2'!B34)</f>
        <v>7</v>
      </c>
      <c r="C35" s="47">
        <f>VALUE('db2'!D34)</f>
        <v>4</v>
      </c>
      <c r="D35" s="47">
        <f>VALUE('db2'!E34)</f>
        <v>4</v>
      </c>
      <c r="E35" s="47">
        <f>VALUE('db2'!F34)</f>
        <v>8</v>
      </c>
      <c r="F35" s="47">
        <f>VALUE('db2'!G34)</f>
        <v>25740</v>
      </c>
      <c r="G35" s="47">
        <f>VALUE('db2'!H34)</f>
        <v>16085</v>
      </c>
      <c r="H35" s="47">
        <f>VALUE('db2'!I34)</f>
        <v>27</v>
      </c>
      <c r="I35" s="47">
        <f>VALUE('db2'!J34)</f>
        <v>15</v>
      </c>
      <c r="J35" s="47">
        <f>VALUE('db2'!K34)</f>
        <v>2676</v>
      </c>
      <c r="K35" s="47">
        <f>VALUE('db2'!L34)</f>
        <v>111.4</v>
      </c>
      <c r="L35" s="47">
        <f>VALUE('db2'!M34)</f>
        <v>565</v>
      </c>
      <c r="M35" s="47">
        <f>VALUE('db2'!N34)</f>
        <v>7534</v>
      </c>
      <c r="N35" s="47">
        <f>VALUE('db2'!O34)</f>
        <v>2302</v>
      </c>
      <c r="O35" s="47">
        <f>VALUE('db2'!P34)</f>
        <v>8057</v>
      </c>
      <c r="P35" s="47">
        <f>VALUE('db2'!Q34)*100</f>
        <v>33700</v>
      </c>
    </row>
    <row r="36" spans="1:16" x14ac:dyDescent="0.25">
      <c r="A36" s="47" t="str">
        <f>'db2'!A35</f>
        <v>Intel Core i7-7700</v>
      </c>
      <c r="B36" s="47">
        <f>VALUE('db2'!B35)</f>
        <v>7</v>
      </c>
      <c r="C36" s="47">
        <f>VALUE('db2'!D35)</f>
        <v>4.2</v>
      </c>
      <c r="D36" s="47">
        <f>VALUE('db2'!E35)</f>
        <v>4</v>
      </c>
      <c r="E36" s="47">
        <f>VALUE('db2'!F35)</f>
        <v>8</v>
      </c>
      <c r="F36" s="47">
        <f>VALUE('db2'!G35)</f>
        <v>27724</v>
      </c>
      <c r="G36" s="47">
        <f>VALUE('db2'!H35)</f>
        <v>17257</v>
      </c>
      <c r="H36" s="47">
        <f>VALUE('db2'!I35)</f>
        <v>28</v>
      </c>
      <c r="I36" s="47">
        <f>VALUE('db2'!J35)</f>
        <v>16</v>
      </c>
      <c r="J36" s="47">
        <f>VALUE('db2'!K35)</f>
        <v>2867</v>
      </c>
      <c r="K36" s="47">
        <f>VALUE('db2'!L35)</f>
        <v>119.3</v>
      </c>
      <c r="L36" s="47">
        <f>VALUE('db2'!M35)</f>
        <v>590</v>
      </c>
      <c r="M36" s="47">
        <f>VALUE('db2'!N35)</f>
        <v>8160</v>
      </c>
      <c r="N36" s="47">
        <f>VALUE('db2'!O35)</f>
        <v>2473</v>
      </c>
      <c r="O36" s="47">
        <f>VALUE('db2'!P35)</f>
        <v>8614</v>
      </c>
      <c r="P36" s="47">
        <f>VALUE('db2'!Q35)*100</f>
        <v>38495</v>
      </c>
    </row>
    <row r="37" spans="1:16" x14ac:dyDescent="0.25">
      <c r="A37" s="47" t="str">
        <f>'db2'!A36</f>
        <v>Intel Core i7-8700</v>
      </c>
      <c r="B37" s="47">
        <f>VALUE('db2'!B36)</f>
        <v>7</v>
      </c>
      <c r="C37" s="47">
        <f>VALUE('db2'!D36)</f>
        <v>4.5999999999999996</v>
      </c>
      <c r="D37" s="47">
        <f>VALUE('db2'!E36)</f>
        <v>6</v>
      </c>
      <c r="E37" s="47">
        <f>VALUE('db2'!F36)</f>
        <v>12</v>
      </c>
      <c r="F37" s="47">
        <f>VALUE('db2'!G36)</f>
        <v>45165</v>
      </c>
      <c r="G37" s="47">
        <f>VALUE('db2'!H36)</f>
        <v>28171</v>
      </c>
      <c r="H37" s="47">
        <f>VALUE('db2'!I36)</f>
        <v>36</v>
      </c>
      <c r="I37" s="47">
        <f>VALUE('db2'!J36)</f>
        <v>25</v>
      </c>
      <c r="J37" s="47">
        <f>VALUE('db2'!K36)</f>
        <v>4639</v>
      </c>
      <c r="K37" s="47">
        <f>VALUE('db2'!L36)</f>
        <v>189.4</v>
      </c>
      <c r="L37" s="47">
        <f>VALUE('db2'!M36)</f>
        <v>741</v>
      </c>
      <c r="M37" s="47">
        <f>VALUE('db2'!N36)</f>
        <v>12665</v>
      </c>
      <c r="N37" s="47">
        <f>VALUE('db2'!O36)</f>
        <v>2677</v>
      </c>
      <c r="O37" s="47">
        <f>VALUE('db2'!P36)</f>
        <v>13091</v>
      </c>
      <c r="P37" s="47">
        <f>VALUE('db2'!Q36)*100</f>
        <v>31200</v>
      </c>
    </row>
    <row r="38" spans="1:16" x14ac:dyDescent="0.25">
      <c r="A38" s="47" t="str">
        <f>'db2'!A37</f>
        <v>Intel Core i7-9700</v>
      </c>
      <c r="B38" s="47">
        <f>VALUE('db2'!B37)</f>
        <v>7</v>
      </c>
      <c r="C38" s="47">
        <f>VALUE('db2'!D37)</f>
        <v>4.7</v>
      </c>
      <c r="D38" s="47">
        <f>VALUE('db2'!E37)</f>
        <v>8</v>
      </c>
      <c r="E38" s="47">
        <f>VALUE('db2'!F37)</f>
        <v>8</v>
      </c>
      <c r="F38" s="47">
        <f>VALUE('db2'!G37)</f>
        <v>41149</v>
      </c>
      <c r="G38" s="47">
        <f>VALUE('db2'!H37)</f>
        <v>34629</v>
      </c>
      <c r="H38" s="47">
        <f>VALUE('db2'!I37)</f>
        <v>48</v>
      </c>
      <c r="I38" s="47">
        <f>VALUE('db2'!J37)</f>
        <v>25</v>
      </c>
      <c r="J38" s="47">
        <f>VALUE('db2'!K37)</f>
        <v>4105</v>
      </c>
      <c r="K38" s="47">
        <f>VALUE('db2'!L37)</f>
        <v>190</v>
      </c>
      <c r="L38" s="47">
        <f>VALUE('db2'!M37)</f>
        <v>792</v>
      </c>
      <c r="M38" s="47">
        <f>VALUE('db2'!N37)</f>
        <v>15788</v>
      </c>
      <c r="N38" s="47">
        <f>VALUE('db2'!O37)</f>
        <v>2799</v>
      </c>
      <c r="O38" s="47">
        <f>VALUE('db2'!P37)</f>
        <v>13473</v>
      </c>
      <c r="P38" s="47">
        <f>VALUE('db2'!Q37)*100</f>
        <v>28700</v>
      </c>
    </row>
    <row r="39" spans="1:16" x14ac:dyDescent="0.25">
      <c r="A39" s="47" t="str">
        <f>'db2'!A38</f>
        <v>Intel Core i7-10700</v>
      </c>
      <c r="B39" s="47">
        <f>VALUE('db2'!B38)</f>
        <v>7</v>
      </c>
      <c r="C39" s="47">
        <f>VALUE('db2'!D38)</f>
        <v>4.8</v>
      </c>
      <c r="D39" s="47">
        <f>VALUE('db2'!E38)</f>
        <v>8</v>
      </c>
      <c r="E39" s="47">
        <f>VALUE('db2'!F38)</f>
        <v>16</v>
      </c>
      <c r="F39" s="47">
        <f>VALUE('db2'!G38)</f>
        <v>64277</v>
      </c>
      <c r="G39" s="47">
        <f>VALUE('db2'!H38)</f>
        <v>39863</v>
      </c>
      <c r="H39" s="47">
        <f>VALUE('db2'!I38)</f>
        <v>50</v>
      </c>
      <c r="I39" s="47">
        <f>VALUE('db2'!J38)</f>
        <v>33</v>
      </c>
      <c r="J39" s="47">
        <f>VALUE('db2'!K38)</f>
        <v>6254</v>
      </c>
      <c r="K39" s="47">
        <f>VALUE('db2'!L38)</f>
        <v>255.6</v>
      </c>
      <c r="L39" s="47">
        <f>VALUE('db2'!M38)</f>
        <v>831</v>
      </c>
      <c r="M39" s="47">
        <f>VALUE('db2'!N38)</f>
        <v>16700</v>
      </c>
      <c r="N39" s="47">
        <f>VALUE('db2'!O38)</f>
        <v>2930</v>
      </c>
      <c r="O39" s="47">
        <f>VALUE('db2'!P38)</f>
        <v>17229</v>
      </c>
      <c r="P39" s="47">
        <f>VALUE('db2'!Q38)*100</f>
        <v>35999</v>
      </c>
    </row>
    <row r="40" spans="1:16" x14ac:dyDescent="0.25">
      <c r="A40" s="47" t="str">
        <f>'db2'!A39</f>
        <v>Intel Core i7-11700</v>
      </c>
      <c r="B40" s="47">
        <f>VALUE('db2'!B39)</f>
        <v>7</v>
      </c>
      <c r="C40" s="47">
        <f>VALUE('db2'!D39)</f>
        <v>4.4000000000000004</v>
      </c>
      <c r="D40" s="47">
        <f>VALUE('db2'!E39)</f>
        <v>8</v>
      </c>
      <c r="E40" s="47">
        <f>VALUE('db2'!F39)</f>
        <v>16</v>
      </c>
      <c r="F40" s="47">
        <f>VALUE('db2'!G39)</f>
        <v>82719</v>
      </c>
      <c r="G40" s="47">
        <f>VALUE('db2'!H39)</f>
        <v>47749</v>
      </c>
      <c r="H40" s="47">
        <f>VALUE('db2'!I39)</f>
        <v>48</v>
      </c>
      <c r="I40" s="47">
        <f>VALUE('db2'!J39)</f>
        <v>33</v>
      </c>
      <c r="J40" s="47">
        <f>VALUE('db2'!K39)</f>
        <v>15057</v>
      </c>
      <c r="K40" s="47">
        <f>VALUE('db2'!L39)</f>
        <v>283.7</v>
      </c>
      <c r="L40" s="47">
        <f>VALUE('db2'!M39)</f>
        <v>757</v>
      </c>
      <c r="M40" s="47">
        <f>VALUE('db2'!N39)</f>
        <v>20375</v>
      </c>
      <c r="N40" s="47">
        <f>VALUE('db2'!O39)</f>
        <v>3019</v>
      </c>
      <c r="O40" s="47">
        <f>VALUE('db2'!P39)</f>
        <v>20990</v>
      </c>
      <c r="P40" s="47">
        <f>VALUE('db2'!Q39)*100</f>
        <v>35999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B5" sqref="B5"/>
    </sheetView>
  </sheetViews>
  <sheetFormatPr defaultRowHeight="15" x14ac:dyDescent="0.25"/>
  <cols>
    <col min="1" max="1" width="13.140625" bestFit="1" customWidth="1"/>
    <col min="2" max="2" width="17.5703125" bestFit="1" customWidth="1"/>
  </cols>
  <sheetData>
    <row r="3" spans="1:2" x14ac:dyDescent="0.25">
      <c r="A3" s="67" t="s">
        <v>1060</v>
      </c>
      <c r="B3" t="s">
        <v>1062</v>
      </c>
    </row>
    <row r="4" spans="1:2" x14ac:dyDescent="0.25">
      <c r="A4" s="68">
        <v>3</v>
      </c>
      <c r="B4" s="54">
        <v>-1.2070705591666835E-2</v>
      </c>
    </row>
    <row r="5" spans="1:2" x14ac:dyDescent="0.25">
      <c r="A5" s="68">
        <v>5</v>
      </c>
      <c r="B5" s="54">
        <v>-2.1026656535634031E-2</v>
      </c>
    </row>
    <row r="6" spans="1:2" x14ac:dyDescent="0.25">
      <c r="A6" s="68">
        <v>7</v>
      </c>
      <c r="B6" s="54">
        <v>-5.7573665747928431E-5</v>
      </c>
    </row>
    <row r="7" spans="1:2" x14ac:dyDescent="0.25">
      <c r="A7" s="68" t="s">
        <v>1061</v>
      </c>
      <c r="B7" s="54">
        <v>-1.4617229175549579E-2</v>
      </c>
    </row>
  </sheetData>
  <conditionalFormatting pivot="1" sqref="B4:B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x vs y</vt:lpstr>
      <vt:lpstr>i3</vt:lpstr>
      <vt:lpstr>i5</vt:lpstr>
      <vt:lpstr>i7</vt:lpstr>
      <vt:lpstr>db1</vt:lpstr>
      <vt:lpstr>db2</vt:lpstr>
      <vt:lpstr>OAM1</vt:lpstr>
      <vt:lpstr>OAM1_2</vt:lpstr>
      <vt:lpstr>pivot</vt:lpstr>
      <vt:lpstr>OAM1_3</vt:lpstr>
      <vt:lpstr>modell1</vt:lpstr>
      <vt:lpstr>OAM2</vt:lpstr>
      <vt:lpstr>modell2</vt:lpstr>
      <vt:lpstr>OAM3</vt:lpstr>
      <vt:lpstr>modell3</vt:lpstr>
      <vt:lpstr>OAM3 (2)</vt:lpstr>
      <vt:lpstr>modell3_2</vt:lpstr>
      <vt:lpstr>OAM4</vt:lpstr>
      <vt:lpstr>modell4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Farkas Károly</dc:creator>
  <cp:lastModifiedBy>hallgato</cp:lastModifiedBy>
  <dcterms:created xsi:type="dcterms:W3CDTF">2021-09-23T09:22:56Z</dcterms:created>
  <dcterms:modified xsi:type="dcterms:W3CDTF">2021-09-27T10:23:37Z</dcterms:modified>
</cp:coreProperties>
</file>